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40" yWindow="65401" windowWidth="13350" windowHeight="14250" tabRatio="863" activeTab="0"/>
  </bookViews>
  <sheets>
    <sheet name="Sommaire" sheetId="1" r:id="rId1"/>
    <sheet name="Stat 2002-2016" sheetId="2" r:id="rId2"/>
    <sheet name="taux de couverture 2002-2016" sheetId="3" r:id="rId3"/>
    <sheet name="stat par nb com" sheetId="4" r:id="rId4"/>
    <sheet name="stat par taille demog" sheetId="5" r:id="rId5"/>
    <sheet name="stat par taille communes membre" sheetId="6" r:id="rId6"/>
    <sheet name="stat par dept" sheetId="7" r:id="rId7"/>
    <sheet name="stat par region" sheetId="8" r:id="rId8"/>
  </sheets>
  <definedNames>
    <definedName name="_xlnm.Print_Area" localSheetId="6">'stat par dept'!$A$1:$T$110</definedName>
    <definedName name="_xlnm.Print_Area" localSheetId="5">'stat par taille communes membre'!$A$1:$I$24</definedName>
    <definedName name="_xlnm.Print_Area" localSheetId="4">'stat par taille demog'!$A$1:$I$23</definedName>
  </definedNames>
  <calcPr fullCalcOnLoad="1"/>
</workbook>
</file>

<file path=xl/sharedStrings.xml><?xml version="1.0" encoding="utf-8"?>
<sst xmlns="http://schemas.openxmlformats.org/spreadsheetml/2006/main" count="1186" uniqueCount="353">
  <si>
    <t>CA</t>
  </si>
  <si>
    <t>CC</t>
  </si>
  <si>
    <t>CU</t>
  </si>
  <si>
    <t>Métropole</t>
  </si>
  <si>
    <t>Provence-Alpes-Côte d'Azur</t>
  </si>
  <si>
    <t>Corse</t>
  </si>
  <si>
    <t>Bretagne</t>
  </si>
  <si>
    <t>Pays de la Loire</t>
  </si>
  <si>
    <t>Île-de-France</t>
  </si>
  <si>
    <t>Guadeloupe</t>
  </si>
  <si>
    <t>Martinique</t>
  </si>
  <si>
    <t>Guyane</t>
  </si>
  <si>
    <t>La Réunion</t>
  </si>
  <si>
    <t>Total</t>
  </si>
  <si>
    <t>Nombre d'EPCI à fiscalité propre</t>
  </si>
  <si>
    <t>nombre de communes</t>
  </si>
  <si>
    <t>Taux de couverture en nombre :</t>
  </si>
  <si>
    <t>de communes</t>
  </si>
  <si>
    <t>Métropoles</t>
  </si>
  <si>
    <t>nombre de groupements</t>
  </si>
  <si>
    <t>-</t>
  </si>
  <si>
    <t>Communautés urbaines</t>
  </si>
  <si>
    <t>Communautés d'agglomération</t>
  </si>
  <si>
    <t>Communautés de communes</t>
  </si>
  <si>
    <t>Syndicats d'agglomération nouvelle</t>
  </si>
  <si>
    <t>Source : DGCL</t>
  </si>
  <si>
    <t>Nombre total de communes regroupées</t>
  </si>
  <si>
    <t>Groupements comportant :</t>
  </si>
  <si>
    <t>Total EPCI à FP</t>
  </si>
  <si>
    <t>dont Total EPCI à FPU</t>
  </si>
  <si>
    <t>à FPU</t>
  </si>
  <si>
    <t>à FA</t>
  </si>
  <si>
    <t>2 communes</t>
  </si>
  <si>
    <t>FP : fiscalité propre.</t>
  </si>
  <si>
    <t>FPU : fiscalité professionnelle unique</t>
  </si>
  <si>
    <t>moins de 700 habitants</t>
  </si>
  <si>
    <t>de 700 à moins de 1 000</t>
  </si>
  <si>
    <t>de 1 000 à moins de 2 000</t>
  </si>
  <si>
    <t>de 2 000 à moins de 5 000</t>
  </si>
  <si>
    <t>de 5 000 à moins de 10 000</t>
  </si>
  <si>
    <t>de 10 000 à moins de 20 000</t>
  </si>
  <si>
    <t>de 20 000 à moins de 50 000</t>
  </si>
  <si>
    <t>de 50 000 à moins de 100 000</t>
  </si>
  <si>
    <t>de 100 000 à moins de 300 000</t>
  </si>
  <si>
    <t>Département</t>
  </si>
  <si>
    <t>Code</t>
  </si>
  <si>
    <t>Nom</t>
  </si>
  <si>
    <t>CC à FPU</t>
  </si>
  <si>
    <t>CC à FA</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</si>
  <si>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</si>
  <si>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</si>
  <si>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</si>
  <si>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</si>
  <si>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</si>
  <si>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</si>
  <si>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</si>
  <si>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</si>
  <si>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</si>
  <si>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</si>
  <si>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</si>
  <si>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</si>
  <si>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</si>
  <si>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</si>
  <si>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</si>
  <si>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</si>
  <si>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</si>
  <si>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</si>
  <si>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</si>
  <si>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</si>
  <si>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</si>
  <si>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</si>
  <si>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</si>
  <si>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</si>
  <si>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</si>
  <si>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</si>
  <si>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</si>
  <si>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</si>
  <si>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</si>
  <si>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</si>
  <si>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</si>
  <si>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</si>
  <si>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</si>
  <si>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</si>
  <si>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</si>
  <si>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</si>
  <si>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</si>
  <si>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</si>
  <si>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21</t>
  </si>
  <si>
    <t>Côte-d'Or</t>
  </si>
  <si>
    <t>22</t>
  </si>
  <si>
    <t>Côtes-d'Armor</t>
  </si>
  <si>
    <t>23</t>
  </si>
  <si>
    <t>Creuse</t>
  </si>
  <si>
    <t>24</t>
  </si>
  <si>
    <t>Dordogne</t>
  </si>
  <si>
    <t>25</t>
  </si>
  <si>
    <t>Doubs</t>
  </si>
  <si>
    <t>26</t>
  </si>
  <si>
    <t>Drôme</t>
  </si>
  <si>
    <t>27</t>
  </si>
  <si>
    <t>Eure</t>
  </si>
  <si>
    <t>28</t>
  </si>
  <si>
    <t>Eure-et-Loir</t>
  </si>
  <si>
    <t>29</t>
  </si>
  <si>
    <t>Finistère</t>
  </si>
  <si>
    <t>2A</t>
  </si>
  <si>
    <t>Corse-du-Sud</t>
  </si>
  <si>
    <t>2B</t>
  </si>
  <si>
    <t>Haute-Corse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</si>
  <si>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</si>
  <si>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</si>
  <si>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</si>
  <si>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</si>
  <si>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</si>
  <si>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</si>
  <si>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</si>
  <si>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</si>
  <si>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</si>
  <si>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</si>
  <si>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</si>
  <si>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</si>
  <si>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</si>
  <si>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</si>
  <si>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</si>
  <si>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</si>
  <si>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</si>
  <si>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</si>
  <si>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</si>
  <si>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</si>
  <si>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</si>
  <si>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</si>
  <si>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</si>
  <si>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</si>
  <si>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</si>
  <si>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</si>
  <si>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</si>
  <si>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</si>
  <si>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</si>
  <si>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</si>
  <si>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</si>
  <si>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</si>
  <si>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</si>
  <si>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</si>
  <si>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</si>
  <si>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</si>
  <si>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</si>
  <si>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</si>
  <si>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</si>
  <si>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</si>
  <si>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</si>
  <si>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</si>
  <si>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</si>
  <si>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</si>
  <si>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</si>
  <si>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</si>
  <si>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</si>
  <si>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</si>
  <si>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</si>
  <si>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</si>
  <si>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</si>
  <si>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</si>
  <si>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</si>
  <si>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</si>
  <si>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</si>
  <si>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</si>
  <si>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</si>
  <si>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</si>
  <si>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</si>
  <si>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</si>
  <si>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</si>
  <si>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</si>
  <si>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</si>
  <si>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</si>
  <si>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</si>
  <si>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</si>
  <si>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</si>
  <si>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</si>
  <si>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</si>
  <si>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</si>
  <si>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</si>
  <si>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</si>
  <si>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</si>
  <si>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</si>
  <si>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</si>
  <si>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</si>
  <si>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</si>
  <si>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</si>
  <si>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</si>
  <si>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</si>
  <si>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</si>
  <si>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</si>
  <si>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</si>
  <si>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</si>
  <si>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</si>
  <si>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</si>
  <si>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</si>
  <si>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</si>
  <si>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</si>
  <si>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</si>
  <si>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</si>
  <si>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</si>
  <si>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</si>
  <si>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</si>
  <si>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</si>
  <si>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</si>
  <si>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</si>
  <si>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</si>
  <si>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</si>
  <si>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</si>
  <si>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</si>
  <si>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</si>
  <si>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</si>
  <si>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</si>
  <si>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</si>
  <si>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</si>
  <si>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</si>
  <si>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</si>
  <si>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</si>
  <si>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</si>
  <si>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</si>
  <si>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</si>
  <si>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</si>
  <si>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</si>
  <si>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</si>
  <si>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</si>
  <si>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</si>
  <si>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</si>
  <si>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</si>
  <si>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</si>
  <si>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</si>
  <si>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 de Belfort</t>
  </si>
  <si>
    <t>91</t>
  </si>
  <si>
    <t>Essonne</t>
  </si>
  <si>
    <t>92</t>
  </si>
  <si>
    <t>Hauts-de-Seine</t>
  </si>
  <si>
    <t>93</t>
  </si>
  <si>
    <t>Seine-Saint-Denis</t>
  </si>
  <si>
    <t>94</t>
  </si>
  <si>
    <t>Val-de-Marne</t>
  </si>
  <si>
    <t>95</t>
  </si>
  <si>
    <t>Val-d'Oise</t>
  </si>
  <si>
    <t>971</t>
  </si>
  <si>
    <t>972</t>
  </si>
  <si>
    <t>973</t>
  </si>
  <si>
    <t>974</t>
  </si>
  <si>
    <t>Direction générale des collectivités locales - DESL</t>
  </si>
  <si>
    <t>SOMMAIRE</t>
  </si>
  <si>
    <t>1 - Evolution des EPCI à fiscalité propre depuis 2002</t>
  </si>
  <si>
    <t>Région</t>
  </si>
  <si>
    <t xml:space="preserve"> </t>
  </si>
  <si>
    <t xml:space="preserve">Nombre d'EPCI </t>
  </si>
  <si>
    <t>population</t>
  </si>
  <si>
    <r>
      <t xml:space="preserve"> au 1</t>
    </r>
    <r>
      <rPr>
        <b/>
        <vertAlign val="superscript"/>
        <sz val="10"/>
        <rFont val="Tahoma"/>
        <family val="2"/>
      </rPr>
      <t>er</t>
    </r>
    <r>
      <rPr>
        <b/>
        <sz val="10"/>
        <rFont val="Tahoma"/>
        <family val="2"/>
      </rPr>
      <t xml:space="preserve"> janvier</t>
    </r>
  </si>
  <si>
    <t>FA: fiscalité addititonnelle</t>
  </si>
  <si>
    <t xml:space="preserve"> 300 000 habitants et plus </t>
  </si>
  <si>
    <t>FA : Fiscalité additionnelle</t>
  </si>
  <si>
    <t>dont  EPCI à FPU</t>
  </si>
  <si>
    <t>Taux de couverture en nombre de communes</t>
  </si>
  <si>
    <t>plus de 50 communes</t>
  </si>
  <si>
    <t>300 000 habitants et plus</t>
  </si>
  <si>
    <t>entre 3 et 5 communes</t>
  </si>
  <si>
    <t xml:space="preserve">entre 6 et 10 communes </t>
  </si>
  <si>
    <t xml:space="preserve">entre 11 et 20 communes </t>
  </si>
  <si>
    <t xml:space="preserve">entre 21 et 50 communes </t>
  </si>
  <si>
    <t>Mayotte</t>
  </si>
  <si>
    <t>976</t>
  </si>
  <si>
    <t>Total France</t>
  </si>
  <si>
    <t>Taille des communes</t>
  </si>
  <si>
    <t>(2) Bien qu'elle soit une collectivité territoriale, la métropole de Lyon est ici prise en compte dans le nombre de communes et dans le nombre d’habitants couverts par un EPCI à fiscalité propre car elle en exerce les compétences.</t>
  </si>
  <si>
    <r>
      <t xml:space="preserve">100% </t>
    </r>
    <r>
      <rPr>
        <b/>
        <vertAlign val="superscript"/>
        <sz val="8"/>
        <rFont val="Tahoma"/>
        <family val="2"/>
      </rPr>
      <t>(2)</t>
    </r>
  </si>
  <si>
    <r>
      <t xml:space="preserve">36 588 </t>
    </r>
    <r>
      <rPr>
        <b/>
        <vertAlign val="superscript"/>
        <sz val="9"/>
        <rFont val="Tahoma"/>
        <family val="2"/>
      </rPr>
      <t>(3)</t>
    </r>
  </si>
  <si>
    <r>
      <t xml:space="preserve">62 918 202 </t>
    </r>
    <r>
      <rPr>
        <b/>
        <vertAlign val="superscript"/>
        <sz val="9"/>
        <rFont val="Tahoma"/>
        <family val="2"/>
      </rPr>
      <t>(3)</t>
    </r>
  </si>
  <si>
    <r>
      <t xml:space="preserve">23 157 </t>
    </r>
    <r>
      <rPr>
        <b/>
        <vertAlign val="superscript"/>
        <sz val="9"/>
        <rFont val="Tahoma"/>
        <family val="2"/>
      </rPr>
      <t>(3)</t>
    </r>
  </si>
  <si>
    <r>
      <t xml:space="preserve">54 007 806 </t>
    </r>
    <r>
      <rPr>
        <b/>
        <vertAlign val="superscript"/>
        <sz val="9"/>
        <rFont val="Tahoma"/>
        <family val="2"/>
      </rPr>
      <t>(3)</t>
    </r>
  </si>
  <si>
    <t>(3) Bien qu'elle soit une collectivité territoriale, la métropole de Lyon est ici prise en compte dans le nombre de communes et dans le nombre d’habitants couverts par un EPCI à fiscalité propre car elle en exerce les compétences.</t>
  </si>
  <si>
    <r>
      <t xml:space="preserve">Nombre total de communes regroupées </t>
    </r>
    <r>
      <rPr>
        <b/>
        <i/>
        <sz val="10"/>
        <rFont val="Arial"/>
        <family val="2"/>
      </rPr>
      <t xml:space="preserve">: </t>
    </r>
  </si>
  <si>
    <r>
      <t xml:space="preserve">population </t>
    </r>
    <r>
      <rPr>
        <b/>
        <vertAlign val="superscript"/>
        <sz val="9"/>
        <rFont val="Tahoma"/>
        <family val="2"/>
      </rPr>
      <t>(1)</t>
    </r>
    <r>
      <rPr>
        <b/>
        <sz val="9"/>
        <rFont val="Tahoma"/>
        <family val="2"/>
      </rPr>
      <t xml:space="preserve"> regroupée</t>
    </r>
  </si>
  <si>
    <r>
      <t xml:space="preserve">dont fiscalité professionnelle unique </t>
    </r>
    <r>
      <rPr>
        <b/>
        <vertAlign val="superscript"/>
        <sz val="9"/>
        <rFont val="Tahoma"/>
        <family val="2"/>
      </rPr>
      <t>(2)</t>
    </r>
  </si>
  <si>
    <r>
      <rPr>
        <b/>
        <sz val="10"/>
        <rFont val="Tahoma"/>
        <family val="2"/>
      </rPr>
      <t xml:space="preserve">population </t>
    </r>
    <r>
      <rPr>
        <b/>
        <vertAlign val="superscript"/>
        <sz val="10"/>
        <rFont val="Tahoma"/>
        <family val="2"/>
      </rPr>
      <t>(1)</t>
    </r>
    <r>
      <rPr>
        <b/>
        <sz val="10"/>
        <color indexed="8"/>
        <rFont val="Tahoma"/>
        <family val="2"/>
      </rPr>
      <t xml:space="preserve"> totale  </t>
    </r>
  </si>
  <si>
    <t>(1) Population totale légale en vigueur l'année N (millésimée N-3) hors Mayotte. Pour les années antérieures à 2009, c'est la population totale au 01.01 de l'année, établie par les recensements généraux et le cas échéant les recensements complémentaires.</t>
  </si>
  <si>
    <t xml:space="preserve">HORS INTERCOMMUNALITÉ </t>
  </si>
  <si>
    <t>nombre de communes regroupées</t>
  </si>
  <si>
    <r>
      <t xml:space="preserve">population </t>
    </r>
    <r>
      <rPr>
        <vertAlign val="superscript"/>
        <sz val="10"/>
        <rFont val="Tahoma"/>
        <family val="2"/>
      </rPr>
      <t>(1)</t>
    </r>
    <r>
      <rPr>
        <sz val="10"/>
        <rFont val="Tahoma"/>
        <family val="2"/>
      </rPr>
      <t xml:space="preserve"> regroupée</t>
    </r>
  </si>
  <si>
    <r>
      <t xml:space="preserve">population </t>
    </r>
    <r>
      <rPr>
        <i/>
        <vertAlign val="superscript"/>
        <sz val="10"/>
        <rFont val="Tahoma"/>
        <family val="2"/>
      </rPr>
      <t>(1)</t>
    </r>
    <r>
      <rPr>
        <i/>
        <sz val="10"/>
        <rFont val="Tahoma"/>
        <family val="2"/>
      </rPr>
      <t xml:space="preserve"> regroupée</t>
    </r>
  </si>
  <si>
    <r>
      <t>dont fiscalité professionnelle unique</t>
    </r>
    <r>
      <rPr>
        <i/>
        <vertAlign val="superscript"/>
        <sz val="9"/>
        <rFont val="Tahoma"/>
        <family val="2"/>
      </rPr>
      <t xml:space="preserve"> (2)</t>
    </r>
  </si>
  <si>
    <t xml:space="preserve">Données démographiques France  </t>
  </si>
  <si>
    <t>Champ : France, hors Mayotte jusqu'en 2012</t>
  </si>
  <si>
    <r>
      <t xml:space="preserve">dont fiscalité professionnelle unique </t>
    </r>
    <r>
      <rPr>
        <b/>
        <i/>
        <vertAlign val="superscript"/>
        <sz val="9"/>
        <rFont val="Tahoma"/>
        <family val="2"/>
      </rPr>
      <t>(2)</t>
    </r>
  </si>
  <si>
    <r>
      <t xml:space="preserve">population </t>
    </r>
    <r>
      <rPr>
        <b/>
        <i/>
        <vertAlign val="superscript"/>
        <sz val="9"/>
        <rFont val="Tahoma"/>
        <family val="2"/>
      </rPr>
      <t>(1)</t>
    </r>
    <r>
      <rPr>
        <b/>
        <i/>
        <sz val="9"/>
        <rFont val="Tahoma"/>
        <family val="2"/>
      </rPr>
      <t xml:space="preserve"> regroupée</t>
    </r>
  </si>
  <si>
    <r>
      <t xml:space="preserve">Population regroupée </t>
    </r>
    <r>
      <rPr>
        <b/>
        <i/>
        <vertAlign val="superscript"/>
        <sz val="8"/>
        <rFont val="Cambria"/>
        <family val="1"/>
      </rPr>
      <t>(1)</t>
    </r>
    <r>
      <rPr>
        <b/>
        <i/>
        <sz val="8"/>
        <rFont val="Arial"/>
        <family val="2"/>
      </rPr>
      <t xml:space="preserve"> en millions d'habitants </t>
    </r>
  </si>
  <si>
    <r>
      <t xml:space="preserve">Population </t>
    </r>
    <r>
      <rPr>
        <b/>
        <i/>
        <vertAlign val="superscript"/>
        <sz val="8"/>
        <rFont val="Tahoma"/>
        <family val="2"/>
      </rPr>
      <t>(1)</t>
    </r>
    <r>
      <rPr>
        <b/>
        <i/>
        <sz val="8"/>
        <rFont val="Tahoma"/>
        <family val="2"/>
      </rPr>
      <t xml:space="preserve"> regroupée (en millions d'habitants) </t>
    </r>
  </si>
  <si>
    <r>
      <t xml:space="preserve">Taux de couverture en nombre d'habitants </t>
    </r>
    <r>
      <rPr>
        <b/>
        <vertAlign val="superscript"/>
        <sz val="8"/>
        <rFont val="Tahoma"/>
        <family val="2"/>
      </rPr>
      <t>(1)</t>
    </r>
  </si>
  <si>
    <t xml:space="preserve">Total France </t>
  </si>
  <si>
    <t>(2) Avant le 1er janvier 2011, le régime fiscal applicable aux intercommunalités à fiscalité professionnelle unique était la taxe professionnelle unique.</t>
  </si>
  <si>
    <t>Source : Insee, Recensement de la Population.</t>
  </si>
  <si>
    <r>
      <t xml:space="preserve">d'habitants </t>
    </r>
    <r>
      <rPr>
        <vertAlign val="superscript"/>
        <sz val="8"/>
        <rFont val="Tahoma"/>
        <family val="2"/>
      </rPr>
      <t>(</t>
    </r>
    <r>
      <rPr>
        <vertAlign val="superscript"/>
        <sz val="8"/>
        <color indexed="8"/>
        <rFont val="Tahoma"/>
        <family val="2"/>
      </rPr>
      <t>1)</t>
    </r>
  </si>
  <si>
    <r>
      <t>Bilan statistique des EPCI à fiscalité propre au 1</t>
    </r>
    <r>
      <rPr>
        <b/>
        <vertAlign val="superscript"/>
        <sz val="20"/>
        <rFont val="Tahoma"/>
        <family val="2"/>
      </rPr>
      <t>er</t>
    </r>
    <r>
      <rPr>
        <b/>
        <sz val="20"/>
        <rFont val="Tahoma"/>
        <family val="2"/>
      </rPr>
      <t xml:space="preserve"> janvier 2016</t>
    </r>
  </si>
  <si>
    <r>
      <t xml:space="preserve">35 858 </t>
    </r>
    <r>
      <rPr>
        <b/>
        <vertAlign val="superscript"/>
        <sz val="9"/>
        <rFont val="Tahoma"/>
        <family val="2"/>
      </rPr>
      <t>(3)</t>
    </r>
  </si>
  <si>
    <r>
      <t xml:space="preserve">67 027 395 </t>
    </r>
    <r>
      <rPr>
        <b/>
        <vertAlign val="superscript"/>
        <sz val="9"/>
        <rFont val="Tahoma"/>
        <family val="2"/>
      </rPr>
      <t>(3)</t>
    </r>
  </si>
  <si>
    <r>
      <t>Au 1</t>
    </r>
    <r>
      <rPr>
        <b/>
        <vertAlign val="superscript"/>
        <sz val="8"/>
        <rFont val="Tahoma"/>
        <family val="2"/>
      </rPr>
      <t>er</t>
    </r>
    <r>
      <rPr>
        <b/>
        <sz val="8"/>
        <rFont val="Tahoma"/>
        <family val="2"/>
      </rPr>
      <t xml:space="preserve"> janvier 2016</t>
    </r>
  </si>
  <si>
    <t>(1) Population totale légale en vigueur en 2016 (Millésimée 2013)</t>
  </si>
  <si>
    <r>
      <t>35 858</t>
    </r>
    <r>
      <rPr>
        <b/>
        <i/>
        <vertAlign val="superscript"/>
        <sz val="8"/>
        <rFont val="Tahoma"/>
        <family val="2"/>
      </rPr>
      <t xml:space="preserve"> (2)</t>
    </r>
  </si>
  <si>
    <r>
      <t xml:space="preserve">67,0 </t>
    </r>
    <r>
      <rPr>
        <b/>
        <i/>
        <vertAlign val="superscript"/>
        <sz val="8"/>
        <rFont val="Tahoma"/>
        <family val="2"/>
      </rPr>
      <t>(2)</t>
    </r>
  </si>
  <si>
    <t>(1) Population totale légale en vigueur en 2016 (millésimée 2013)</t>
  </si>
  <si>
    <t>moins de 1000 habitants</t>
  </si>
  <si>
    <r>
      <t xml:space="preserve">35 858 </t>
    </r>
    <r>
      <rPr>
        <b/>
        <vertAlign val="superscript"/>
        <sz val="11"/>
        <rFont val="Calibri"/>
        <family val="2"/>
      </rPr>
      <t>(2)</t>
    </r>
  </si>
  <si>
    <t>196</t>
  </si>
  <si>
    <r>
      <t xml:space="preserve">100,0% </t>
    </r>
    <r>
      <rPr>
        <b/>
        <vertAlign val="superscript"/>
        <sz val="8"/>
        <rFont val="Tahoma"/>
        <family val="2"/>
      </rPr>
      <t>(2)</t>
    </r>
  </si>
  <si>
    <r>
      <t xml:space="preserve">99,9% </t>
    </r>
    <r>
      <rPr>
        <b/>
        <vertAlign val="superscript"/>
        <sz val="11"/>
        <rFont val="Calibri"/>
        <family val="2"/>
      </rPr>
      <t>(2)</t>
    </r>
  </si>
  <si>
    <r>
      <t xml:space="preserve">99,7% </t>
    </r>
    <r>
      <rPr>
        <b/>
        <vertAlign val="superscript"/>
        <sz val="11"/>
        <rFont val="Calibri"/>
        <family val="2"/>
      </rPr>
      <t>(2)</t>
    </r>
  </si>
  <si>
    <t>Alsace - Champagne-Ardenne - Lorraine</t>
  </si>
  <si>
    <t>Aquitaine - Limousin - Poitou-Charentes</t>
  </si>
  <si>
    <t>Auvergne - Rhône-Alpes</t>
  </si>
  <si>
    <t>Bourgogne - Franche-Comté</t>
  </si>
  <si>
    <t>Centre - Val de Loire</t>
  </si>
  <si>
    <t>Languedoc-Roussillon - Midi-Pyrénées</t>
  </si>
  <si>
    <t>Nord-Pas-de-Calais - Picardie</t>
  </si>
  <si>
    <t>Normandie</t>
  </si>
  <si>
    <r>
      <t>(</t>
    </r>
    <r>
      <rPr>
        <sz val="7"/>
        <color indexed="8"/>
        <rFont val="Arial"/>
        <family val="2"/>
      </rPr>
      <t>1)</t>
    </r>
    <r>
      <rPr>
        <i/>
        <sz val="7"/>
        <rFont val="Arial"/>
        <family val="2"/>
      </rPr>
      <t xml:space="preserve"> Population totale légale en vigueur en 2016 (millésimée 2013)</t>
    </r>
  </si>
  <si>
    <t>Ensemble des EPCI à FP</t>
  </si>
  <si>
    <t>Évolution sur l'ensemble des EPCI à FP</t>
  </si>
  <si>
    <t>Taux de couverture en intercommunalités par département  au 01/01/2016 (données provisoires)</t>
  </si>
  <si>
    <t>DOM</t>
  </si>
  <si>
    <t>Ile de France</t>
  </si>
  <si>
    <t>France métropolitaine hors Ile de France</t>
  </si>
  <si>
    <t>Taux de couverture en nombre d'habitants</t>
  </si>
  <si>
    <t>Mise en ligne - Janvier 2016</t>
  </si>
  <si>
    <t>Ensemble</t>
  </si>
  <si>
    <t>CA : communauté d'agglomération, CU : communauté urbaine, CC : communauté de communes.</t>
  </si>
  <si>
    <t>CA : communauté d'agglomération, CU : communauté urbaine, CC : communauté de communes</t>
  </si>
  <si>
    <t>CU : communauté urbaine, CA : communauté d'agglomération,  CC : communauté de communes.</t>
  </si>
  <si>
    <t>3 - Répartition des groupements par nombre de communes regroupées</t>
  </si>
  <si>
    <t>4 - Répartition des groupements par taille démographique</t>
  </si>
  <si>
    <t>5 - Répartition des groupements par taille démographique des communes membres</t>
  </si>
  <si>
    <t>6 - Taux de couverture intercommunale par département</t>
  </si>
  <si>
    <t>7 - Taux de couverture intercommunale par région</t>
  </si>
  <si>
    <t>2 - Évolution des taux de couverture depuis 2002</t>
  </si>
  <si>
    <r>
      <t xml:space="preserve">23 670 </t>
    </r>
    <r>
      <rPr>
        <b/>
        <vertAlign val="superscript"/>
        <sz val="9"/>
        <rFont val="Tahoma"/>
        <family val="2"/>
      </rPr>
      <t>(3)</t>
    </r>
  </si>
  <si>
    <r>
      <t xml:space="preserve">59 314 658 </t>
    </r>
    <r>
      <rPr>
        <b/>
        <vertAlign val="superscript"/>
        <sz val="9"/>
        <rFont val="Tahoma"/>
        <family val="2"/>
      </rPr>
      <t>(3)</t>
    </r>
  </si>
  <si>
    <t xml:space="preserve">Évolution des effectifs d'EPCI à fiscalité propre du 01/01/2002 au 01/01/2016 </t>
  </si>
  <si>
    <r>
      <t xml:space="preserve">59,3 </t>
    </r>
    <r>
      <rPr>
        <b/>
        <i/>
        <vertAlign val="superscript"/>
        <sz val="8"/>
        <rFont val="Tahoma"/>
        <family val="2"/>
      </rPr>
      <t>(2)</t>
    </r>
  </si>
  <si>
    <r>
      <t xml:space="preserve">23 670 </t>
    </r>
    <r>
      <rPr>
        <b/>
        <i/>
        <vertAlign val="superscript"/>
        <sz val="8"/>
        <rFont val="Tahoma"/>
        <family val="2"/>
      </rPr>
      <t>(2)</t>
    </r>
  </si>
  <si>
    <t xml:space="preserve">Répartition des groupements par taille démographique au 01/01/2016 </t>
  </si>
  <si>
    <t xml:space="preserve">Répartition des groupements par nombre de communes regroupées au 01/01/2016 </t>
  </si>
  <si>
    <t xml:space="preserve">Taux de couverture en intercommunalités par région au 01/01/2016 </t>
  </si>
  <si>
    <r>
      <t xml:space="preserve">23 670 </t>
    </r>
    <r>
      <rPr>
        <b/>
        <vertAlign val="superscript"/>
        <sz val="11"/>
        <rFont val="Calibri"/>
        <family val="2"/>
      </rPr>
      <t>(2)</t>
    </r>
  </si>
  <si>
    <t xml:space="preserve">Répartition des communes membres par taille démographique dans les EPCI à fiscalité propre au 01/01/2016 </t>
  </si>
  <si>
    <t>1090</t>
  </si>
  <si>
    <t>Les données de ce bilan statistique tiennent compte de la mise en place de 317 communes nouvelles au 01/01/2016. Certaines de ces communes nouvelles, résultant de la fusion de communes qui appartenaient à plusieurs EPCI à FP, sont temporairement membres de ces différents EPCI. Dans les statistiques présentées ici, ces communes nouvelles sont considérées comme membre de l'EPCI auquel elles seront ultérieurement rattachées, quand l'information est déjà disponible. Dans le cas contraire, elles sont, par convention, rattachées à l'EPCI à FP auquel appartenait leur commune siège, sans que cela présage du choix final qui sera fait. Par ailleurs, les statistiques ne comptabilisent pas 2 communautés de communes en arrêt de compétence et dont les communes sont au 01/01/2016 membres d'autres communautés de communes en activité.</t>
  </si>
  <si>
    <r>
      <t xml:space="preserve">27 </t>
    </r>
    <r>
      <rPr>
        <b/>
        <vertAlign val="superscript"/>
        <sz val="10"/>
        <color indexed="8"/>
        <rFont val="Tahoma"/>
        <family val="2"/>
      </rPr>
      <t>(4)</t>
    </r>
  </si>
  <si>
    <t xml:space="preserve">(4) Les 27 communes isolées bénéficient d'un cas de dérogation prévu par la loi (communes insulaires ou résultant de la fusion de toutes les communes membres d'un même EPCI ) ou sont temporairement isolées suite à une décision de justice </t>
  </si>
  <si>
    <t>(1) Bien qu'elle soit une collectivité territoriale, la métropole de Lyon est ici prise en compte dans le nombre de communes et dans le nombre d’habitants couverts par un EPCI à fiscalité propre car elle en exerce les compétences.</t>
  </si>
  <si>
    <r>
      <t xml:space="preserve">Évolution des taux de couverture </t>
    </r>
    <r>
      <rPr>
        <b/>
        <vertAlign val="superscript"/>
        <sz val="12"/>
        <color indexed="9"/>
        <rFont val="Tahoma"/>
        <family val="2"/>
      </rPr>
      <t>(1)</t>
    </r>
    <r>
      <rPr>
        <b/>
        <sz val="12"/>
        <color indexed="9"/>
        <rFont val="Tahoma"/>
        <family val="2"/>
      </rPr>
      <t xml:space="preserve"> du 01/01/2002 au 01/01/2016 </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</si>
</sst>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quot;   &quot;"/>
    <numFmt numFmtId="166" formatCode="#,##0&quot;  &quot;"/>
    <numFmt numFmtId="167" formatCode="#,##0&quot; &quot;\ "/>
    <numFmt numFmtId="168" formatCode="\+\ 0.0%&quot; &quot;;\ \-0.0%&quot; &quot;"/>
    <numFmt numFmtId="169" formatCode="#,##0.0"/>
    <numFmt numFmtId="170" formatCode="0.0"/>
    <numFmt numFmtId="171" formatCode="\+\ 0.00%&quot; &quot;;\ \-0.00%&quot; &quot;"/>
  </numFmts>
  <fonts count="95">
    <font>
      <sz val="11"/>
      <color theme="1"/>
      <name val="Calibri"/>
      <family val="2"/>
    </font>
    <font>
      <sz val="11"/>
      <color indexed="8"/>
      <name val="Calibri"/>
      <family val="2"/>
    </font>
    <font>
      <sz val="10"/>
      <color indexed="8"/>
      <name val="Arial"/>
      <family val="2"/>
    </font>
    <font>
      <b/>
      <sz val="8"/>
      <name val="Tahoma"/>
      <family val="2"/>
    </font>
    <font>
      <sz val="10"/>
      <name val="Arial"/>
      <family val="2"/>
    </font>
    <font>
      <sz val="8"/>
      <name val="Tahoma"/>
      <family val="2"/>
    </font>
    <font>
      <b/>
      <sz val="11"/>
      <name val="Calibri"/>
      <family val="2"/>
    </font>
    <font>
      <b/>
      <sz val="12"/>
      <color indexed="9"/>
      <name val="Tahoma"/>
      <family val="2"/>
    </font>
    <font>
      <b/>
      <sz val="10"/>
      <name val="Tahoma"/>
      <family val="2"/>
    </font>
    <font>
      <sz val="10"/>
      <name val="Tahoma"/>
      <family val="2"/>
    </font>
    <font>
      <b/>
      <vertAlign val="superscript"/>
      <sz val="10"/>
      <name val="Tahoma"/>
      <family val="2"/>
    </font>
    <font>
      <b/>
      <sz val="12"/>
      <name val="Tahoma"/>
      <family val="2"/>
    </font>
    <font>
      <i/>
      <sz val="10"/>
      <name val="Tahoma"/>
      <family val="2"/>
    </font>
    <font>
      <i/>
      <vertAlign val="superscript"/>
      <sz val="10"/>
      <name val="Tahoma"/>
      <family val="2"/>
    </font>
    <font>
      <vertAlign val="superscript"/>
      <sz val="10"/>
      <name val="Tahoma"/>
      <family val="2"/>
    </font>
    <font>
      <i/>
      <sz val="9"/>
      <name val="Tahoma"/>
      <family val="2"/>
    </font>
    <font>
      <i/>
      <vertAlign val="superscript"/>
      <sz val="9"/>
      <name val="Tahoma"/>
      <family val="2"/>
    </font>
    <font>
      <b/>
      <i/>
      <sz val="9"/>
      <name val="Tahoma"/>
      <family val="2"/>
    </font>
    <font>
      <b/>
      <sz val="9"/>
      <name val="Tahoma"/>
      <family val="2"/>
    </font>
    <font>
      <b/>
      <vertAlign val="superscript"/>
      <sz val="9"/>
      <name val="Tahoma"/>
      <family val="2"/>
    </font>
    <font>
      <b/>
      <sz val="10"/>
      <color indexed="8"/>
      <name val="Tahoma"/>
      <family val="2"/>
    </font>
    <font>
      <i/>
      <sz val="7"/>
      <name val="Tahoma"/>
      <family val="2"/>
    </font>
    <font>
      <b/>
      <i/>
      <vertAlign val="superscript"/>
      <sz val="9"/>
      <name val="Tahoma"/>
      <family val="2"/>
    </font>
    <font>
      <i/>
      <sz val="8"/>
      <name val="Tahoma"/>
      <family val="2"/>
    </font>
    <font>
      <b/>
      <i/>
      <sz val="10"/>
      <name val="Tahoma"/>
      <family val="2"/>
    </font>
    <font>
      <b/>
      <sz val="12"/>
      <color indexed="9"/>
      <name val="Arial"/>
      <family val="2"/>
    </font>
    <font>
      <b/>
      <sz val="14"/>
      <name val="Tahoma"/>
      <family val="2"/>
    </font>
    <font>
      <sz val="14"/>
      <name val="Tahoma"/>
      <family val="2"/>
    </font>
    <font>
      <b/>
      <vertAlign val="superscript"/>
      <sz val="8"/>
      <name val="Tahoma"/>
      <family val="2"/>
    </font>
    <font>
      <b/>
      <i/>
      <sz val="8"/>
      <name val="Tahoma"/>
      <family val="2"/>
    </font>
    <font>
      <b/>
      <i/>
      <sz val="8"/>
      <name val="Arial"/>
      <family val="2"/>
    </font>
    <font>
      <i/>
      <vertAlign val="superscript"/>
      <sz val="7"/>
      <name val="Arial"/>
      <family val="2"/>
    </font>
    <font>
      <i/>
      <sz val="7"/>
      <name val="Arial"/>
      <family val="2"/>
    </font>
    <font>
      <i/>
      <sz val="14"/>
      <name val="Tahoma"/>
      <family val="2"/>
    </font>
    <font>
      <b/>
      <i/>
      <vertAlign val="superscript"/>
      <sz val="8"/>
      <name val="Tahoma"/>
      <family val="2"/>
    </font>
    <font>
      <i/>
      <sz val="8"/>
      <name val="Arial"/>
      <family val="2"/>
    </font>
    <font>
      <sz val="7"/>
      <name val="Tahoma"/>
      <family val="2"/>
    </font>
    <font>
      <b/>
      <sz val="8"/>
      <name val="Arial"/>
      <family val="2"/>
    </font>
    <font>
      <b/>
      <sz val="10"/>
      <name val="Arial"/>
      <family val="2"/>
    </font>
    <font>
      <sz val="10"/>
      <color indexed="8"/>
      <name val="Tahoma"/>
      <family val="2"/>
    </font>
    <font>
      <sz val="12"/>
      <name val="Tahoma"/>
      <family val="2"/>
    </font>
    <font>
      <b/>
      <sz val="20"/>
      <name val="Tahoma"/>
      <family val="2"/>
    </font>
    <font>
      <b/>
      <vertAlign val="superscript"/>
      <sz val="20"/>
      <name val="Tahoma"/>
      <family val="2"/>
    </font>
    <font>
      <sz val="7"/>
      <color indexed="8"/>
      <name val="Arial"/>
      <family val="2"/>
    </font>
    <font>
      <b/>
      <i/>
      <sz val="10"/>
      <name val="Arial"/>
      <family val="2"/>
    </font>
    <font>
      <b/>
      <vertAlign val="superscript"/>
      <sz val="11"/>
      <name val="Calibri"/>
      <family val="2"/>
    </font>
    <font>
      <vertAlign val="superscript"/>
      <sz val="8"/>
      <name val="Tahoma"/>
      <family val="2"/>
    </font>
    <font>
      <b/>
      <i/>
      <vertAlign val="superscript"/>
      <sz val="8"/>
      <name val="Cambria"/>
      <family val="1"/>
    </font>
    <font>
      <vertAlign val="superscript"/>
      <sz val="8"/>
      <color indexed="8"/>
      <name val="Tahoma"/>
      <family val="2"/>
    </font>
    <font>
      <b/>
      <sz val="10"/>
      <color indexed="9"/>
      <name val="Arial"/>
      <family val="2"/>
    </font>
    <font>
      <b/>
      <sz val="9"/>
      <color indexed="9"/>
      <name val="Arial"/>
      <family val="2"/>
    </font>
    <font>
      <b/>
      <vertAlign val="superscript"/>
      <sz val="10"/>
      <color indexed="8"/>
      <name val="Tahoma"/>
      <family val="2"/>
    </font>
    <font>
      <b/>
      <vertAlign val="superscript"/>
      <sz val="12"/>
      <color indexed="9"/>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14"/>
      <color indexed="12"/>
      <name val="Calibri"/>
      <family val="2"/>
    </font>
    <font>
      <sz val="14"/>
      <color indexed="8"/>
      <name val="Calibri"/>
      <family val="2"/>
    </font>
    <font>
      <i/>
      <sz val="7"/>
      <color indexed="8"/>
      <name val="Arial"/>
      <family val="2"/>
    </font>
    <font>
      <i/>
      <sz val="9"/>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u val="single"/>
      <sz val="14"/>
      <color theme="10"/>
      <name val="Calibri"/>
      <family val="2"/>
    </font>
    <font>
      <sz val="14"/>
      <color theme="1"/>
      <name val="Calibri"/>
      <family val="2"/>
    </font>
    <font>
      <i/>
      <sz val="7"/>
      <color theme="1"/>
      <name val="Arial"/>
      <family val="2"/>
    </font>
    <font>
      <i/>
      <sz val="9"/>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4" tint="0.3999499976634979"/>
        <bgColor indexed="64"/>
      </patternFill>
    </fill>
    <fill>
      <patternFill patternType="solid">
        <fgColor theme="3" tint="0.5999600291252136"/>
        <bgColor indexed="64"/>
      </patternFill>
    </fill>
    <fill>
      <patternFill patternType="solid">
        <fgColor indexed="62"/>
        <bgColor indexed="64"/>
      </patternFill>
    </fill>
    <fill>
      <patternFill patternType="solid">
        <fgColor theme="3" tint="0.3999499976634979"/>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top/>
      <bottom/>
    </border>
    <border>
      <left style="thin"/>
      <right style="hair"/>
      <top style="hair"/>
      <bottom style="thin"/>
    </border>
    <border>
      <left style="hair"/>
      <right style="hair"/>
      <top style="hair"/>
      <bottom style="thin"/>
    </border>
    <border>
      <left/>
      <right/>
      <top/>
      <bottom style="hair"/>
    </border>
    <border>
      <left style="hair"/>
      <right style="hair"/>
      <top/>
      <bottom style="hair"/>
    </border>
    <border>
      <left/>
      <right/>
      <top style="hair"/>
      <bottom style="hair"/>
    </border>
    <border>
      <left/>
      <right/>
      <top style="hair"/>
      <bottom/>
    </border>
    <border>
      <left/>
      <right/>
      <top style="thin"/>
      <bottom style="thin"/>
    </border>
    <border>
      <left style="hair"/>
      <right style="hair"/>
      <top style="thin"/>
      <bottom style="thin"/>
    </border>
    <border>
      <left style="hair"/>
      <right style="thin"/>
      <top style="thin"/>
      <bottom style="thin"/>
    </border>
    <border>
      <left/>
      <right/>
      <top style="thin"/>
      <bottom/>
    </border>
    <border>
      <left/>
      <right/>
      <top/>
      <bottom style="thin"/>
    </border>
    <border>
      <left style="thin"/>
      <right style="thin"/>
      <top style="medium"/>
      <bottom style="thin"/>
    </border>
    <border>
      <left style="thin"/>
      <right/>
      <top style="medium"/>
      <bottom style="thin"/>
    </border>
    <border>
      <left style="thin"/>
      <right style="thin"/>
      <top style="thin"/>
      <bottom style="thin"/>
    </border>
    <border>
      <left style="thin"/>
      <right/>
      <top style="thin"/>
      <bottom style="thin"/>
    </border>
    <border>
      <left style="thin"/>
      <right style="thin"/>
      <top style="thin"/>
      <bottom style="medium"/>
    </border>
    <border>
      <left style="thin"/>
      <right/>
      <top style="thin"/>
      <bottom style="medium"/>
    </border>
    <border>
      <left/>
      <right style="hair"/>
      <top style="hair"/>
      <bottom style="thin"/>
    </border>
    <border>
      <left/>
      <right/>
      <top style="thin"/>
      <bottom style="hair"/>
    </border>
    <border>
      <left style="thin"/>
      <right style="hair"/>
      <top style="thin"/>
      <bottom style="hair"/>
    </border>
    <border>
      <left/>
      <right style="hair"/>
      <top style="thin"/>
      <bottom style="hair"/>
    </border>
    <border>
      <left style="hair"/>
      <right style="hair"/>
      <top style="thin"/>
      <bottom style="hair"/>
    </border>
    <border>
      <left style="thin"/>
      <right style="hair"/>
      <top style="hair"/>
      <bottom style="hair"/>
    </border>
    <border>
      <left/>
      <right style="hair"/>
      <top style="hair"/>
      <bottom style="hair"/>
    </border>
    <border>
      <left style="hair"/>
      <right style="hair"/>
      <top style="hair"/>
      <bottom style="hair"/>
    </border>
    <border>
      <left/>
      <right/>
      <top style="hair"/>
      <bottom style="thin"/>
    </border>
    <border>
      <left/>
      <right style="hair"/>
      <top/>
      <bottom style="hair"/>
    </border>
    <border>
      <left style="thin"/>
      <right style="hair"/>
      <top/>
      <bottom style="thin"/>
    </border>
    <border>
      <left/>
      <right style="hair"/>
      <top/>
      <bottom style="thin"/>
    </border>
    <border>
      <left style="thin"/>
      <right/>
      <top/>
      <bottom style="hair"/>
    </border>
    <border>
      <left style="thin"/>
      <right/>
      <top style="hair"/>
      <bottom style="hair"/>
    </border>
    <border>
      <left style="thin"/>
      <right/>
      <top style="hair"/>
      <bottom/>
    </border>
    <border>
      <left/>
      <right style="thin"/>
      <top style="thin"/>
      <bottom style="hair"/>
    </border>
    <border>
      <left/>
      <right style="thin"/>
      <top style="hair"/>
      <bottom style="hair"/>
    </border>
    <border>
      <left/>
      <right style="thin"/>
      <top style="hair"/>
      <bottom/>
    </border>
    <border>
      <left style="hair"/>
      <right/>
      <top style="hair"/>
      <bottom style="thin"/>
    </border>
    <border>
      <left style="hair"/>
      <right style="thin"/>
      <top style="hair"/>
      <bottom style="thin"/>
    </border>
    <border>
      <left style="hair"/>
      <right/>
      <top/>
      <bottom style="hair"/>
    </border>
    <border>
      <left style="hair"/>
      <right style="thin"/>
      <top/>
      <bottom style="hair"/>
    </border>
    <border>
      <left style="hair"/>
      <right/>
      <top style="hair"/>
      <bottom style="hair"/>
    </border>
    <border>
      <left style="hair"/>
      <right style="thin"/>
      <top style="thin"/>
      <bottom style="hair"/>
    </border>
    <border>
      <left style="hair"/>
      <right style="thin"/>
      <top/>
      <bottom style="thin"/>
    </border>
    <border>
      <left style="medium"/>
      <right/>
      <top/>
      <bottom style="hair"/>
    </border>
    <border>
      <left/>
      <right style="medium"/>
      <top/>
      <bottom style="hair"/>
    </border>
    <border>
      <left style="medium"/>
      <right/>
      <top/>
      <bottom style="thin"/>
    </border>
    <border>
      <left/>
      <right style="medium"/>
      <top/>
      <bottom style="thin"/>
    </border>
    <border>
      <left style="medium"/>
      <right style="thin"/>
      <top style="medium"/>
      <bottom style="thin"/>
    </border>
    <border>
      <left style="hair"/>
      <right/>
      <top style="thin"/>
      <bottom style="thin"/>
    </border>
    <border>
      <left style="thin"/>
      <right style="hair"/>
      <top style="hair"/>
      <bottom/>
    </border>
    <border>
      <left style="thin"/>
      <right/>
      <top/>
      <bottom style="thin"/>
    </border>
    <border>
      <left style="hair"/>
      <right style="hair"/>
      <top/>
      <bottom/>
    </border>
    <border>
      <left/>
      <right style="hair"/>
      <top style="thin"/>
      <bottom style="thin"/>
    </border>
    <border>
      <left/>
      <right style="thin"/>
      <top/>
      <bottom style="thin"/>
    </border>
    <border>
      <left/>
      <right style="thin"/>
      <top style="thin"/>
      <bottom style="thin"/>
    </border>
    <border>
      <left style="medium"/>
      <right/>
      <top style="thin"/>
      <bottom style="thin"/>
    </border>
    <border>
      <left/>
      <right style="medium"/>
      <top style="thin"/>
      <bottom style="thin"/>
    </border>
    <border>
      <left style="hair"/>
      <right style="hair"/>
      <top/>
      <bottom style="thin"/>
    </border>
    <border>
      <left/>
      <right style="thin"/>
      <top/>
      <bottom style="hair"/>
    </border>
    <border>
      <left/>
      <right style="thin"/>
      <top/>
      <bottom/>
    </border>
    <border>
      <left style="thin"/>
      <right style="hair"/>
      <top style="thin"/>
      <bottom style="thin"/>
    </border>
    <border>
      <left style="hair"/>
      <right style="thin"/>
      <top/>
      <bottom/>
    </border>
    <border>
      <left style="hair"/>
      <right/>
      <top/>
      <bottom/>
    </border>
    <border>
      <left style="medium"/>
      <right style="thin"/>
      <top style="thin"/>
      <bottom style="thin"/>
    </border>
    <border>
      <left style="medium"/>
      <right style="thin"/>
      <top style="thin"/>
      <bottom style="medium"/>
    </border>
    <border>
      <left style="thin"/>
      <right style="thin"/>
      <top/>
      <bottom/>
    </border>
    <border>
      <left style="hair"/>
      <right style="hair"/>
      <top style="hair"/>
      <bottom/>
    </border>
    <border>
      <left style="hair"/>
      <right style="thin"/>
      <top style="hair"/>
      <bottom/>
    </border>
    <border>
      <left style="thin"/>
      <right/>
      <top style="thin"/>
      <bottom style="hair"/>
    </border>
    <border>
      <left style="medium"/>
      <right/>
      <top style="hair"/>
      <bottom/>
    </border>
    <border>
      <left/>
      <right style="medium"/>
      <top style="hair"/>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8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0" fontId="81" fillId="30" borderId="0" applyNumberFormat="0" applyBorder="0" applyAlignment="0" applyProtection="0"/>
    <xf numFmtId="0" fontId="2" fillId="0" borderId="0">
      <alignment/>
      <protection/>
    </xf>
    <xf numFmtId="9" fontId="0" fillId="0" borderId="0" applyFont="0" applyFill="0" applyBorder="0" applyAlignment="0" applyProtection="0"/>
    <xf numFmtId="0" fontId="82" fillId="31" borderId="0" applyNumberFormat="0" applyBorder="0" applyAlignment="0" applyProtection="0"/>
    <xf numFmtId="0" fontId="83" fillId="26" borderId="4"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2" borderId="9" applyNumberFormat="0" applyAlignment="0" applyProtection="0"/>
  </cellStyleXfs>
  <cellXfs count="338">
    <xf numFmtId="0" fontId="0" fillId="0" borderId="0" xfId="0" applyFont="1" applyAlignment="1">
      <alignment/>
    </xf>
    <xf numFmtId="0" fontId="0" fillId="0" borderId="10" xfId="0" applyNumberFormat="1" applyBorder="1" applyAlignment="1">
      <alignment/>
    </xf>
    <xf numFmtId="0" fontId="0" fillId="0" borderId="0" xfId="0" applyNumberFormat="1" applyAlignment="1">
      <alignment/>
    </xf>
    <xf numFmtId="0" fontId="0" fillId="0" borderId="0" xfId="0" applyFill="1" applyBorder="1" applyAlignment="1">
      <alignment wrapText="1"/>
    </xf>
    <xf numFmtId="3" fontId="2" fillId="0" borderId="0" xfId="0" applyNumberFormat="1" applyFont="1" applyBorder="1" applyAlignment="1">
      <alignment horizontal="right" vertical="center" wrapText="1"/>
    </xf>
    <xf numFmtId="10" fontId="0" fillId="0" borderId="0" xfId="0" applyNumberFormat="1" applyAlignment="1">
      <alignment/>
    </xf>
    <xf numFmtId="0" fontId="0" fillId="0" borderId="0" xfId="0" applyNumberFormat="1" applyBorder="1" applyAlignment="1">
      <alignment/>
    </xf>
    <xf numFmtId="3" fontId="5" fillId="0" borderId="11" xfId="50" applyNumberFormat="1" applyFont="1" applyBorder="1" applyAlignment="1">
      <alignment horizontal="center" vertical="center"/>
      <protection/>
    </xf>
    <xf numFmtId="3" fontId="5" fillId="0" borderId="12" xfId="50" applyNumberFormat="1" applyFont="1" applyBorder="1" applyAlignment="1">
      <alignment horizontal="center" vertical="center"/>
      <protection/>
    </xf>
    <xf numFmtId="0" fontId="5" fillId="0" borderId="13" xfId="50" applyNumberFormat="1" applyFont="1" applyBorder="1" applyAlignment="1">
      <alignment vertical="center"/>
      <protection/>
    </xf>
    <xf numFmtId="3" fontId="5" fillId="0" borderId="14" xfId="50" applyNumberFormat="1" applyFont="1" applyBorder="1" applyAlignment="1">
      <alignment horizontal="right" vertical="center" indent="1"/>
      <protection/>
    </xf>
    <xf numFmtId="0" fontId="5" fillId="0" borderId="15" xfId="50" applyNumberFormat="1" applyFont="1" applyBorder="1" applyAlignment="1">
      <alignment vertical="center"/>
      <protection/>
    </xf>
    <xf numFmtId="0" fontId="5" fillId="0" borderId="16" xfId="50" applyNumberFormat="1" applyFont="1" applyBorder="1" applyAlignment="1">
      <alignment vertical="center"/>
      <protection/>
    </xf>
    <xf numFmtId="3" fontId="6" fillId="20" borderId="17" xfId="33" applyNumberFormat="1" applyFont="1" applyBorder="1" applyAlignment="1">
      <alignment horizontal="right" vertical="center" indent="1"/>
    </xf>
    <xf numFmtId="3" fontId="6" fillId="20" borderId="18" xfId="33" applyNumberFormat="1" applyFont="1" applyBorder="1" applyAlignment="1">
      <alignment horizontal="right" vertical="center" indent="1"/>
    </xf>
    <xf numFmtId="3" fontId="6" fillId="20" borderId="19" xfId="33" applyNumberFormat="1" applyFont="1" applyBorder="1" applyAlignment="1">
      <alignment horizontal="right" vertical="center" indent="1"/>
    </xf>
    <xf numFmtId="3" fontId="8" fillId="0" borderId="0" xfId="50" applyNumberFormat="1" applyFont="1" applyAlignment="1">
      <alignment horizontal="center" vertical="center"/>
      <protection/>
    </xf>
    <xf numFmtId="3" fontId="9" fillId="0" borderId="0" xfId="50" applyNumberFormat="1" applyFont="1" applyAlignment="1">
      <alignment horizontal="center" vertical="center"/>
      <protection/>
    </xf>
    <xf numFmtId="0" fontId="8" fillId="0" borderId="0" xfId="50" applyFont="1" applyAlignment="1">
      <alignment vertical="center"/>
      <protection/>
    </xf>
    <xf numFmtId="0" fontId="8" fillId="0" borderId="0" xfId="50" applyFont="1" applyFill="1" applyAlignment="1">
      <alignment vertical="center"/>
      <protection/>
    </xf>
    <xf numFmtId="0" fontId="9" fillId="0" borderId="0" xfId="50" applyFont="1" applyFill="1" applyAlignment="1">
      <alignment vertical="center"/>
      <protection/>
    </xf>
    <xf numFmtId="0" fontId="8" fillId="0" borderId="0" xfId="50" applyFont="1" applyFill="1" applyBorder="1" applyAlignment="1">
      <alignment vertical="center"/>
      <protection/>
    </xf>
    <xf numFmtId="3" fontId="8" fillId="14" borderId="17" xfId="27" applyNumberFormat="1" applyFont="1" applyBorder="1" applyAlignment="1">
      <alignment horizontal="center" vertical="center"/>
    </xf>
    <xf numFmtId="3" fontId="11" fillId="0" borderId="20" xfId="50" applyNumberFormat="1" applyFont="1" applyBorder="1" applyAlignment="1">
      <alignment vertical="center"/>
      <protection/>
    </xf>
    <xf numFmtId="165" fontId="9" fillId="0" borderId="20" xfId="50" applyNumberFormat="1" applyFont="1" applyFill="1" applyBorder="1" applyAlignment="1" quotePrefix="1">
      <alignment horizontal="center" vertical="center"/>
      <protection/>
    </xf>
    <xf numFmtId="0" fontId="9" fillId="0" borderId="20" xfId="50" applyFont="1" applyFill="1" applyBorder="1" applyAlignment="1">
      <alignment vertical="center"/>
      <protection/>
    </xf>
    <xf numFmtId="3" fontId="9" fillId="0" borderId="0" xfId="50" applyNumberFormat="1" applyFont="1" applyBorder="1" applyAlignment="1">
      <alignment horizontal="right" vertical="center"/>
      <protection/>
    </xf>
    <xf numFmtId="165" fontId="9" fillId="0" borderId="0" xfId="50" applyNumberFormat="1" applyFont="1" applyFill="1" applyBorder="1" applyAlignment="1" quotePrefix="1">
      <alignment horizontal="right" vertical="center" indent="1"/>
      <protection/>
    </xf>
    <xf numFmtId="165" fontId="9" fillId="0" borderId="0" xfId="50" applyNumberFormat="1" applyFont="1" applyBorder="1" applyAlignment="1">
      <alignment horizontal="right" vertical="center"/>
      <protection/>
    </xf>
    <xf numFmtId="165" fontId="8" fillId="0" borderId="0" xfId="50" applyNumberFormat="1" applyFont="1" applyBorder="1" applyAlignment="1">
      <alignment horizontal="right" vertical="center"/>
      <protection/>
    </xf>
    <xf numFmtId="3" fontId="12" fillId="0" borderId="0" xfId="50" applyNumberFormat="1" applyFont="1" applyBorder="1" applyAlignment="1">
      <alignment horizontal="right" vertical="center"/>
      <protection/>
    </xf>
    <xf numFmtId="3" fontId="9" fillId="0" borderId="21" xfId="50" applyNumberFormat="1" applyFont="1" applyBorder="1" applyAlignment="1">
      <alignment vertical="center"/>
      <protection/>
    </xf>
    <xf numFmtId="165" fontId="9" fillId="0" borderId="21" xfId="50" applyNumberFormat="1" applyFont="1" applyFill="1" applyBorder="1" applyAlignment="1">
      <alignment horizontal="right" vertical="center"/>
      <protection/>
    </xf>
    <xf numFmtId="165" fontId="9" fillId="0" borderId="21" xfId="50" applyNumberFormat="1" applyFont="1" applyBorder="1" applyAlignment="1">
      <alignment horizontal="right" vertical="center"/>
      <protection/>
    </xf>
    <xf numFmtId="165" fontId="8" fillId="0" borderId="21" xfId="50" applyNumberFormat="1" applyFont="1" applyBorder="1" applyAlignment="1">
      <alignment horizontal="right" vertical="center"/>
      <protection/>
    </xf>
    <xf numFmtId="3" fontId="11" fillId="0" borderId="0" xfId="50" applyNumberFormat="1" applyFont="1" applyBorder="1" applyAlignment="1">
      <alignment vertical="center"/>
      <protection/>
    </xf>
    <xf numFmtId="3" fontId="9" fillId="0" borderId="0" xfId="50" applyNumberFormat="1" applyFont="1" applyBorder="1" applyAlignment="1">
      <alignment vertical="center"/>
      <protection/>
    </xf>
    <xf numFmtId="3" fontId="8" fillId="0" borderId="0" xfId="50" applyNumberFormat="1" applyFont="1" applyBorder="1" applyAlignment="1">
      <alignment vertical="center"/>
      <protection/>
    </xf>
    <xf numFmtId="165" fontId="9" fillId="0" borderId="0" xfId="50" applyNumberFormat="1" applyFont="1" applyFill="1" applyBorder="1" applyAlignment="1">
      <alignment horizontal="right" vertical="center"/>
      <protection/>
    </xf>
    <xf numFmtId="3" fontId="15" fillId="0" borderId="0" xfId="50" applyNumberFormat="1" applyFont="1" applyBorder="1" applyAlignment="1">
      <alignment horizontal="left" vertical="center"/>
      <protection/>
    </xf>
    <xf numFmtId="165" fontId="15" fillId="0" borderId="0" xfId="50" applyNumberFormat="1" applyFont="1" applyFill="1" applyBorder="1" applyAlignment="1">
      <alignment horizontal="right" vertical="center"/>
      <protection/>
    </xf>
    <xf numFmtId="165" fontId="15" fillId="0" borderId="0" xfId="50" applyNumberFormat="1" applyFont="1" applyBorder="1" applyAlignment="1">
      <alignment horizontal="right" vertical="center"/>
      <protection/>
    </xf>
    <xf numFmtId="3" fontId="15" fillId="0" borderId="0" xfId="50" applyNumberFormat="1" applyFont="1" applyBorder="1" applyAlignment="1">
      <alignment horizontal="right" vertical="center"/>
      <protection/>
    </xf>
    <xf numFmtId="165" fontId="9" fillId="0" borderId="20" xfId="50" applyNumberFormat="1" applyFont="1" applyFill="1" applyBorder="1" applyAlignment="1">
      <alignment horizontal="right" vertical="center"/>
      <protection/>
    </xf>
    <xf numFmtId="165" fontId="9" fillId="0" borderId="20" xfId="50" applyNumberFormat="1" applyFont="1" applyBorder="1" applyAlignment="1">
      <alignment horizontal="right" vertical="center"/>
      <protection/>
    </xf>
    <xf numFmtId="3" fontId="11" fillId="14" borderId="20" xfId="27" applyNumberFormat="1" applyFont="1" applyBorder="1" applyAlignment="1">
      <alignment vertical="center"/>
    </xf>
    <xf numFmtId="166" fontId="18" fillId="14" borderId="20" xfId="27" applyNumberFormat="1" applyFont="1" applyBorder="1" applyAlignment="1">
      <alignment horizontal="right" vertical="center"/>
    </xf>
    <xf numFmtId="3" fontId="18" fillId="14" borderId="0" xfId="27" applyNumberFormat="1" applyFont="1" applyBorder="1" applyAlignment="1">
      <alignment horizontal="right" vertical="center"/>
    </xf>
    <xf numFmtId="165" fontId="18" fillId="14" borderId="0" xfId="27" applyNumberFormat="1" applyFont="1" applyBorder="1" applyAlignment="1">
      <alignment horizontal="right" vertical="center"/>
    </xf>
    <xf numFmtId="3" fontId="18" fillId="14" borderId="0" xfId="27" applyNumberFormat="1" applyFont="1" applyBorder="1" applyAlignment="1">
      <alignment horizontal="right" vertical="center" indent="1"/>
    </xf>
    <xf numFmtId="166" fontId="18" fillId="14" borderId="0" xfId="27" applyNumberFormat="1" applyFont="1" applyBorder="1" applyAlignment="1">
      <alignment horizontal="right" vertical="center"/>
    </xf>
    <xf numFmtId="3" fontId="18" fillId="14" borderId="0" xfId="27" applyNumberFormat="1" applyFont="1" applyBorder="1" applyAlignment="1">
      <alignment horizontal="left" vertical="center"/>
    </xf>
    <xf numFmtId="3" fontId="18" fillId="14" borderId="21" xfId="27" applyNumberFormat="1" applyFont="1" applyBorder="1" applyAlignment="1">
      <alignment horizontal="right" vertical="center"/>
    </xf>
    <xf numFmtId="166" fontId="18" fillId="14" borderId="21" xfId="27" applyNumberFormat="1" applyFont="1" applyBorder="1" applyAlignment="1">
      <alignment horizontal="right" vertical="center"/>
    </xf>
    <xf numFmtId="167" fontId="8" fillId="0" borderId="0" xfId="50" applyNumberFormat="1" applyFont="1" applyFill="1" applyBorder="1" applyAlignment="1">
      <alignment horizontal="right" vertical="center"/>
      <protection/>
    </xf>
    <xf numFmtId="167" fontId="8" fillId="0" borderId="0" xfId="50" applyNumberFormat="1" applyFont="1" applyFill="1" applyBorder="1" applyAlignment="1">
      <alignment vertical="center"/>
      <protection/>
    </xf>
    <xf numFmtId="167" fontId="9" fillId="0" borderId="0" xfId="50" applyNumberFormat="1" applyFont="1" applyFill="1" applyBorder="1" applyAlignment="1">
      <alignment horizontal="right" vertical="center"/>
      <protection/>
    </xf>
    <xf numFmtId="3" fontId="3" fillId="14" borderId="17" xfId="27" applyNumberFormat="1" applyFont="1" applyBorder="1" applyAlignment="1">
      <alignment horizontal="center" vertical="center"/>
    </xf>
    <xf numFmtId="168" fontId="9" fillId="0" borderId="0" xfId="53" applyNumberFormat="1" applyFont="1" applyBorder="1" applyAlignment="1">
      <alignment vertical="center"/>
    </xf>
    <xf numFmtId="168" fontId="8" fillId="0" borderId="0" xfId="53" applyNumberFormat="1" applyFont="1" applyBorder="1" applyAlignment="1">
      <alignment vertical="center"/>
    </xf>
    <xf numFmtId="168" fontId="9" fillId="0" borderId="21" xfId="53" applyNumberFormat="1" applyFont="1" applyBorder="1" applyAlignment="1">
      <alignment vertical="center"/>
    </xf>
    <xf numFmtId="3" fontId="21" fillId="0" borderId="0" xfId="50" applyNumberFormat="1" applyFont="1" applyBorder="1" applyAlignment="1">
      <alignment horizontal="left" vertical="center"/>
      <protection/>
    </xf>
    <xf numFmtId="3" fontId="8" fillId="0" borderId="0" xfId="50" applyNumberFormat="1" applyFont="1" applyAlignment="1">
      <alignment vertical="center"/>
      <protection/>
    </xf>
    <xf numFmtId="3" fontId="9" fillId="0" borderId="0" xfId="50" applyNumberFormat="1" applyFont="1" applyAlignment="1">
      <alignment vertical="center"/>
      <protection/>
    </xf>
    <xf numFmtId="164" fontId="8" fillId="0" borderId="0" xfId="53" applyNumberFormat="1" applyFont="1" applyAlignment="1">
      <alignment vertical="center"/>
    </xf>
    <xf numFmtId="0" fontId="23" fillId="0" borderId="0" xfId="50" applyFont="1" applyAlignment="1">
      <alignment horizontal="right" vertical="center"/>
      <protection/>
    </xf>
    <xf numFmtId="0" fontId="23" fillId="0" borderId="20" xfId="50" applyFont="1" applyBorder="1" applyAlignment="1">
      <alignment horizontal="right" vertical="center"/>
      <protection/>
    </xf>
    <xf numFmtId="0" fontId="9" fillId="0" borderId="0" xfId="50" applyFont="1" applyAlignment="1">
      <alignment vertical="center"/>
      <protection/>
    </xf>
    <xf numFmtId="1" fontId="24" fillId="0" borderId="22" xfId="50" applyNumberFormat="1" applyFont="1" applyBorder="1" applyAlignment="1">
      <alignment vertical="center"/>
      <protection/>
    </xf>
    <xf numFmtId="1" fontId="17" fillId="0" borderId="23" xfId="50" applyNumberFormat="1" applyFont="1" applyBorder="1" applyAlignment="1">
      <alignment vertical="center"/>
      <protection/>
    </xf>
    <xf numFmtId="3" fontId="24" fillId="0" borderId="24" xfId="50" applyNumberFormat="1" applyFont="1" applyBorder="1" applyAlignment="1">
      <alignment horizontal="right" vertical="center"/>
      <protection/>
    </xf>
    <xf numFmtId="3" fontId="17" fillId="0" borderId="25" xfId="50" applyNumberFormat="1" applyFont="1" applyBorder="1" applyAlignment="1">
      <alignment horizontal="right" vertical="center"/>
      <protection/>
    </xf>
    <xf numFmtId="3" fontId="17" fillId="0" borderId="24" xfId="50" applyNumberFormat="1" applyFont="1" applyBorder="1" applyAlignment="1">
      <alignment horizontal="right" vertical="center"/>
      <protection/>
    </xf>
    <xf numFmtId="3" fontId="24" fillId="0" borderId="24" xfId="50" applyNumberFormat="1" applyFont="1" applyFill="1" applyBorder="1" applyAlignment="1">
      <alignment vertical="center"/>
      <protection/>
    </xf>
    <xf numFmtId="3" fontId="24" fillId="0" borderId="26" xfId="50" applyNumberFormat="1" applyFont="1" applyBorder="1" applyAlignment="1">
      <alignment horizontal="right" vertical="center"/>
      <protection/>
    </xf>
    <xf numFmtId="3" fontId="17" fillId="0" borderId="27" xfId="50" applyNumberFormat="1" applyFont="1" applyBorder="1" applyAlignment="1">
      <alignment horizontal="right" vertical="center"/>
      <protection/>
    </xf>
    <xf numFmtId="3" fontId="17" fillId="0" borderId="26" xfId="50" applyNumberFormat="1" applyFont="1" applyBorder="1" applyAlignment="1">
      <alignment horizontal="right" vertical="center"/>
      <protection/>
    </xf>
    <xf numFmtId="3" fontId="24" fillId="0" borderId="26" xfId="50" applyNumberFormat="1" applyFont="1" applyFill="1" applyBorder="1" applyAlignment="1">
      <alignment vertical="center"/>
      <protection/>
    </xf>
    <xf numFmtId="3" fontId="24" fillId="0" borderId="26" xfId="50" applyNumberFormat="1" applyFont="1" applyBorder="1">
      <alignment/>
      <protection/>
    </xf>
    <xf numFmtId="164" fontId="0" fillId="0" borderId="0" xfId="0" applyNumberFormat="1" applyAlignment="1">
      <alignment/>
    </xf>
    <xf numFmtId="1" fontId="17" fillId="0" borderId="22" xfId="50" applyNumberFormat="1" applyFont="1" applyBorder="1" applyAlignment="1">
      <alignment vertical="center"/>
      <protection/>
    </xf>
    <xf numFmtId="3" fontId="26" fillId="0" borderId="0" xfId="50" applyNumberFormat="1" applyFont="1" applyFill="1" applyBorder="1" applyAlignment="1">
      <alignment vertical="center"/>
      <protection/>
    </xf>
    <xf numFmtId="3" fontId="27" fillId="0" borderId="0" xfId="50" applyNumberFormat="1" applyFont="1" applyFill="1" applyBorder="1" applyAlignment="1">
      <alignment vertical="center"/>
      <protection/>
    </xf>
    <xf numFmtId="3" fontId="21" fillId="0" borderId="0" xfId="50" applyNumberFormat="1" applyFont="1" applyBorder="1" applyAlignment="1">
      <alignment horizontal="left" vertical="center" wrapText="1"/>
      <protection/>
    </xf>
    <xf numFmtId="3" fontId="9" fillId="0" borderId="0" xfId="50" applyNumberFormat="1" applyFont="1" applyFill="1" applyBorder="1" applyAlignment="1">
      <alignment vertical="center"/>
      <protection/>
    </xf>
    <xf numFmtId="3" fontId="27" fillId="33" borderId="0" xfId="50" applyNumberFormat="1" applyFont="1" applyFill="1" applyAlignment="1">
      <alignment vertical="center"/>
      <protection/>
    </xf>
    <xf numFmtId="3" fontId="11" fillId="0" borderId="0" xfId="50" applyNumberFormat="1" applyFont="1" applyFill="1" applyAlignment="1">
      <alignment vertical="center"/>
      <protection/>
    </xf>
    <xf numFmtId="3" fontId="27" fillId="0" borderId="0" xfId="50" applyNumberFormat="1" applyFont="1" applyFill="1" applyAlignment="1">
      <alignment vertical="center"/>
      <protection/>
    </xf>
    <xf numFmtId="166" fontId="5" fillId="0" borderId="28" xfId="50" applyNumberFormat="1" applyFont="1" applyBorder="1" applyAlignment="1">
      <alignment horizontal="center" vertical="center"/>
      <protection/>
    </xf>
    <xf numFmtId="166" fontId="5" fillId="0" borderId="29" xfId="50" applyNumberFormat="1" applyFont="1" applyBorder="1" applyAlignment="1">
      <alignment vertical="center"/>
      <protection/>
    </xf>
    <xf numFmtId="3" fontId="5" fillId="0" borderId="30" xfId="50" applyNumberFormat="1" applyFont="1" applyBorder="1" applyAlignment="1">
      <alignment horizontal="right" vertical="center" indent="1"/>
      <protection/>
    </xf>
    <xf numFmtId="3" fontId="5" fillId="0" borderId="31" xfId="50" applyNumberFormat="1" applyFont="1" applyBorder="1" applyAlignment="1">
      <alignment horizontal="right" vertical="center" indent="1"/>
      <protection/>
    </xf>
    <xf numFmtId="3" fontId="3" fillId="0" borderId="32" xfId="50" applyNumberFormat="1" applyFont="1" applyBorder="1" applyAlignment="1">
      <alignment horizontal="right" vertical="center" indent="1"/>
      <protection/>
    </xf>
    <xf numFmtId="166" fontId="5" fillId="0" borderId="15" xfId="50" applyNumberFormat="1" applyFont="1" applyBorder="1" applyAlignment="1">
      <alignment vertical="center"/>
      <protection/>
    </xf>
    <xf numFmtId="3" fontId="5" fillId="0" borderId="33" xfId="50" applyNumberFormat="1" applyFont="1" applyBorder="1" applyAlignment="1">
      <alignment horizontal="right" vertical="center" indent="1"/>
      <protection/>
    </xf>
    <xf numFmtId="3" fontId="5" fillId="0" borderId="34" xfId="50" applyNumberFormat="1" applyFont="1" applyBorder="1" applyAlignment="1">
      <alignment horizontal="right" vertical="center" indent="1"/>
      <protection/>
    </xf>
    <xf numFmtId="3" fontId="5" fillId="0" borderId="35" xfId="50" applyNumberFormat="1" applyFont="1" applyBorder="1" applyAlignment="1">
      <alignment horizontal="right" vertical="center" indent="1"/>
      <protection/>
    </xf>
    <xf numFmtId="3" fontId="3" fillId="0" borderId="35" xfId="50" applyNumberFormat="1" applyFont="1" applyBorder="1" applyAlignment="1">
      <alignment horizontal="right" vertical="center" indent="1"/>
      <protection/>
    </xf>
    <xf numFmtId="166" fontId="5" fillId="0" borderId="36" xfId="50" applyNumberFormat="1" applyFont="1" applyBorder="1" applyAlignment="1">
      <alignment vertical="center"/>
      <protection/>
    </xf>
    <xf numFmtId="3" fontId="5" fillId="0" borderId="37" xfId="50" applyNumberFormat="1" applyFont="1" applyBorder="1" applyAlignment="1">
      <alignment horizontal="right" vertical="center" indent="1"/>
      <protection/>
    </xf>
    <xf numFmtId="3" fontId="5" fillId="0" borderId="13" xfId="50" applyNumberFormat="1" applyFont="1" applyBorder="1" applyAlignment="1">
      <alignment horizontal="right" vertical="center" indent="1"/>
      <protection/>
    </xf>
    <xf numFmtId="3" fontId="3" fillId="0" borderId="14" xfId="50" applyNumberFormat="1" applyFont="1" applyBorder="1" applyAlignment="1">
      <alignment horizontal="right" vertical="center" indent="1"/>
      <protection/>
    </xf>
    <xf numFmtId="169" fontId="29" fillId="0" borderId="38" xfId="50" applyNumberFormat="1" applyFont="1" applyBorder="1" applyAlignment="1">
      <alignment horizontal="right" vertical="center" indent="1"/>
      <protection/>
    </xf>
    <xf numFmtId="169" fontId="29" fillId="0" borderId="39" xfId="50" applyNumberFormat="1" applyFont="1" applyBorder="1" applyAlignment="1">
      <alignment horizontal="right" vertical="center" indent="1"/>
      <protection/>
    </xf>
    <xf numFmtId="169" fontId="29" fillId="0" borderId="21" xfId="50" applyNumberFormat="1" applyFont="1" applyBorder="1" applyAlignment="1">
      <alignment horizontal="right" vertical="center" indent="1"/>
      <protection/>
    </xf>
    <xf numFmtId="169" fontId="29" fillId="0" borderId="18" xfId="50" applyNumberFormat="1" applyFont="1" applyBorder="1" applyAlignment="1">
      <alignment horizontal="right" vertical="center" indent="1"/>
      <protection/>
    </xf>
    <xf numFmtId="3" fontId="29" fillId="0" borderId="38" xfId="50" applyNumberFormat="1" applyFont="1" applyBorder="1" applyAlignment="1">
      <alignment horizontal="right" vertical="center" indent="1"/>
      <protection/>
    </xf>
    <xf numFmtId="3" fontId="29" fillId="0" borderId="39" xfId="50" applyNumberFormat="1" applyFont="1" applyBorder="1" applyAlignment="1">
      <alignment horizontal="right" vertical="center" indent="1"/>
      <protection/>
    </xf>
    <xf numFmtId="3" fontId="29" fillId="0" borderId="21" xfId="50" applyNumberFormat="1" applyFont="1" applyBorder="1" applyAlignment="1">
      <alignment horizontal="right" vertical="center" indent="1"/>
      <protection/>
    </xf>
    <xf numFmtId="3" fontId="29" fillId="0" borderId="18" xfId="50" applyNumberFormat="1" applyFont="1" applyBorder="1" applyAlignment="1">
      <alignment horizontal="right" vertical="center" indent="1"/>
      <protection/>
    </xf>
    <xf numFmtId="3" fontId="21" fillId="0" borderId="0" xfId="50" applyNumberFormat="1" applyFont="1" applyBorder="1" applyAlignment="1">
      <alignment vertical="center" wrapText="1"/>
      <protection/>
    </xf>
    <xf numFmtId="3" fontId="32" fillId="0" borderId="0" xfId="50" applyNumberFormat="1" applyFont="1" applyBorder="1" applyAlignment="1">
      <alignment horizontal="left" vertical="center"/>
      <protection/>
    </xf>
    <xf numFmtId="3" fontId="21" fillId="0" borderId="0" xfId="50" applyNumberFormat="1" applyFont="1" applyAlignment="1">
      <alignment horizontal="left" vertical="center"/>
      <protection/>
    </xf>
    <xf numFmtId="170" fontId="9" fillId="0" borderId="0" xfId="50" applyNumberFormat="1" applyFont="1" applyAlignment="1">
      <alignment vertical="center"/>
      <protection/>
    </xf>
    <xf numFmtId="171" fontId="0" fillId="0" borderId="0" xfId="0" applyNumberFormat="1" applyAlignment="1">
      <alignment/>
    </xf>
    <xf numFmtId="3" fontId="33" fillId="0" borderId="0" xfId="50" applyNumberFormat="1" applyFont="1" applyAlignment="1">
      <alignment horizontal="left" vertical="center"/>
      <protection/>
    </xf>
    <xf numFmtId="169" fontId="9" fillId="0" borderId="0" xfId="50" applyNumberFormat="1" applyFont="1" applyAlignment="1">
      <alignment vertical="center"/>
      <protection/>
    </xf>
    <xf numFmtId="166" fontId="5" fillId="0" borderId="36" xfId="50" applyNumberFormat="1" applyFont="1" applyBorder="1" applyAlignment="1">
      <alignment horizontal="center" vertical="center" wrapText="1"/>
      <protection/>
    </xf>
    <xf numFmtId="166" fontId="5" fillId="0" borderId="13" xfId="50" applyNumberFormat="1" applyFont="1" applyBorder="1" applyAlignment="1">
      <alignment vertical="center"/>
      <protection/>
    </xf>
    <xf numFmtId="1" fontId="5" fillId="0" borderId="40" xfId="50" applyNumberFormat="1" applyFont="1" applyBorder="1" applyAlignment="1">
      <alignment horizontal="right" vertical="center" indent="1"/>
      <protection/>
    </xf>
    <xf numFmtId="1" fontId="5" fillId="0" borderId="13" xfId="50" applyNumberFormat="1" applyFont="1" applyBorder="1" applyAlignment="1">
      <alignment horizontal="right" vertical="center" indent="1"/>
      <protection/>
    </xf>
    <xf numFmtId="1" fontId="3" fillId="0" borderId="13" xfId="50" applyNumberFormat="1" applyFont="1" applyBorder="1" applyAlignment="1">
      <alignment horizontal="right" vertical="center" indent="1"/>
      <protection/>
    </xf>
    <xf numFmtId="1" fontId="5" fillId="0" borderId="41" xfId="50" applyNumberFormat="1" applyFont="1" applyBorder="1" applyAlignment="1">
      <alignment horizontal="right" vertical="center" indent="1"/>
      <protection/>
    </xf>
    <xf numFmtId="166" fontId="5" fillId="0" borderId="16" xfId="50" applyNumberFormat="1" applyFont="1" applyBorder="1" applyAlignment="1">
      <alignment vertical="center"/>
      <protection/>
    </xf>
    <xf numFmtId="1" fontId="5" fillId="0" borderId="42" xfId="50" applyNumberFormat="1" applyFont="1" applyBorder="1" applyAlignment="1">
      <alignment horizontal="right" vertical="center" indent="1"/>
      <protection/>
    </xf>
    <xf numFmtId="3" fontId="35" fillId="0" borderId="0" xfId="50" applyNumberFormat="1" applyFont="1" applyBorder="1" applyAlignment="1">
      <alignment horizontal="right" vertical="center"/>
      <protection/>
    </xf>
    <xf numFmtId="169" fontId="21" fillId="0" borderId="0" xfId="50" applyNumberFormat="1" applyFont="1" applyAlignment="1">
      <alignment horizontal="left" vertical="center"/>
      <protection/>
    </xf>
    <xf numFmtId="4" fontId="21" fillId="0" borderId="0" xfId="50" applyNumberFormat="1" applyFont="1" applyAlignment="1">
      <alignment horizontal="left" vertical="center"/>
      <protection/>
    </xf>
    <xf numFmtId="3" fontId="36" fillId="0" borderId="0" xfId="50" applyNumberFormat="1" applyFont="1" applyBorder="1" applyAlignment="1">
      <alignment horizontal="left" vertical="center"/>
      <protection/>
    </xf>
    <xf numFmtId="1" fontId="9" fillId="0" borderId="0" xfId="50" applyNumberFormat="1" applyFont="1" applyAlignment="1">
      <alignment vertical="center"/>
      <protection/>
    </xf>
    <xf numFmtId="1" fontId="8" fillId="0" borderId="0" xfId="50" applyNumberFormat="1" applyFont="1" applyAlignment="1">
      <alignment vertical="center"/>
      <protection/>
    </xf>
    <xf numFmtId="3" fontId="26" fillId="0" borderId="0" xfId="50" applyNumberFormat="1" applyFont="1" applyFill="1" applyBorder="1" applyAlignment="1">
      <alignment horizontal="left" vertical="center" wrapText="1"/>
      <protection/>
    </xf>
    <xf numFmtId="166" fontId="5" fillId="0" borderId="43" xfId="50" applyNumberFormat="1" applyFont="1" applyBorder="1" applyAlignment="1">
      <alignment vertical="center"/>
      <protection/>
    </xf>
    <xf numFmtId="166" fontId="5" fillId="0" borderId="44" xfId="50" applyNumberFormat="1" applyFont="1" applyBorder="1" applyAlignment="1">
      <alignment vertical="center"/>
      <protection/>
    </xf>
    <xf numFmtId="166" fontId="5" fillId="0" borderId="45" xfId="50" applyNumberFormat="1" applyFont="1" applyBorder="1" applyAlignment="1">
      <alignment vertical="center"/>
      <protection/>
    </xf>
    <xf numFmtId="166" fontId="37" fillId="0" borderId="0" xfId="50" applyNumberFormat="1" applyFont="1" applyBorder="1" applyAlignment="1">
      <alignment vertical="center"/>
      <protection/>
    </xf>
    <xf numFmtId="169" fontId="32" fillId="0" borderId="0" xfId="50" applyNumberFormat="1" applyFont="1" applyBorder="1" applyAlignment="1">
      <alignment horizontal="left" vertical="center"/>
      <protection/>
    </xf>
    <xf numFmtId="4" fontId="32" fillId="0" borderId="0" xfId="50" applyNumberFormat="1" applyFont="1" applyBorder="1" applyAlignment="1">
      <alignment horizontal="left" vertical="center"/>
      <protection/>
    </xf>
    <xf numFmtId="0" fontId="4" fillId="0" borderId="0" xfId="50" applyFont="1" applyBorder="1" applyAlignment="1">
      <alignment vertical="center"/>
      <protection/>
    </xf>
    <xf numFmtId="0" fontId="9" fillId="0" borderId="0" xfId="50" applyFont="1" applyBorder="1" applyAlignment="1">
      <alignment vertical="center"/>
      <protection/>
    </xf>
    <xf numFmtId="4" fontId="36" fillId="0" borderId="0" xfId="50" applyNumberFormat="1" applyFont="1" applyBorder="1" applyAlignment="1">
      <alignment horizontal="left" vertical="center"/>
      <protection/>
    </xf>
    <xf numFmtId="2" fontId="9" fillId="0" borderId="0" xfId="50" applyNumberFormat="1" applyFont="1" applyBorder="1" applyAlignment="1">
      <alignment vertical="center"/>
      <protection/>
    </xf>
    <xf numFmtId="0" fontId="0" fillId="0" borderId="0" xfId="0" applyFill="1" applyAlignment="1">
      <alignment/>
    </xf>
    <xf numFmtId="3" fontId="5" fillId="0" borderId="28" xfId="50" applyNumberFormat="1" applyFont="1" applyBorder="1" applyAlignment="1">
      <alignment horizontal="left" vertical="center"/>
      <protection/>
    </xf>
    <xf numFmtId="3" fontId="5" fillId="0" borderId="46" xfId="50" applyNumberFormat="1" applyFont="1" applyBorder="1" applyAlignment="1">
      <alignment horizontal="left" vertical="center"/>
      <protection/>
    </xf>
    <xf numFmtId="3" fontId="3" fillId="0" borderId="47" xfId="50" applyNumberFormat="1" applyFont="1" applyBorder="1" applyAlignment="1">
      <alignment horizontal="center" vertical="center"/>
      <protection/>
    </xf>
    <xf numFmtId="3" fontId="5" fillId="0" borderId="28" xfId="50" applyNumberFormat="1" applyFont="1" applyBorder="1" applyAlignment="1">
      <alignment horizontal="center" vertical="center"/>
      <protection/>
    </xf>
    <xf numFmtId="166" fontId="5" fillId="0" borderId="37" xfId="50" applyNumberFormat="1" applyFont="1" applyBorder="1" applyAlignment="1">
      <alignment vertical="center"/>
      <protection/>
    </xf>
    <xf numFmtId="166" fontId="5" fillId="0" borderId="48" xfId="50" applyNumberFormat="1" applyFont="1" applyBorder="1" applyAlignment="1">
      <alignment vertical="center"/>
      <protection/>
    </xf>
    <xf numFmtId="3" fontId="3" fillId="0" borderId="49" xfId="50" applyNumberFormat="1" applyFont="1" applyBorder="1" applyAlignment="1">
      <alignment horizontal="right" vertical="center" indent="1"/>
      <protection/>
    </xf>
    <xf numFmtId="166" fontId="5" fillId="0" borderId="34" xfId="50" applyNumberFormat="1" applyFont="1" applyBorder="1" applyAlignment="1">
      <alignment vertical="center"/>
      <protection/>
    </xf>
    <xf numFmtId="166" fontId="5" fillId="0" borderId="50" xfId="50" applyNumberFormat="1" applyFont="1" applyBorder="1" applyAlignment="1">
      <alignment vertical="center"/>
      <protection/>
    </xf>
    <xf numFmtId="0" fontId="0" fillId="0" borderId="0" xfId="50" applyFont="1" applyFill="1">
      <alignment/>
      <protection/>
    </xf>
    <xf numFmtId="0" fontId="38" fillId="0" borderId="0" xfId="50" applyFont="1" applyFill="1">
      <alignment/>
      <protection/>
    </xf>
    <xf numFmtId="3" fontId="32" fillId="0" borderId="0" xfId="50" applyNumberFormat="1" applyFont="1" applyFill="1" applyBorder="1" applyAlignment="1">
      <alignment vertical="center"/>
      <protection/>
    </xf>
    <xf numFmtId="2" fontId="32" fillId="0" borderId="0" xfId="50" applyNumberFormat="1" applyFont="1" applyFill="1" applyBorder="1" applyAlignment="1">
      <alignment vertical="center"/>
      <protection/>
    </xf>
    <xf numFmtId="0" fontId="0" fillId="0" borderId="0" xfId="50" applyFont="1" applyFill="1" applyBorder="1">
      <alignment/>
      <protection/>
    </xf>
    <xf numFmtId="164" fontId="39" fillId="0" borderId="0" xfId="52" applyNumberFormat="1" applyFont="1" applyFill="1" applyBorder="1" applyAlignment="1">
      <alignment horizontal="right" wrapText="1" indent="1"/>
      <protection/>
    </xf>
    <xf numFmtId="3" fontId="32" fillId="0" borderId="0" xfId="50" applyNumberFormat="1" applyFont="1" applyFill="1" applyBorder="1" applyAlignment="1">
      <alignment horizontal="left" vertical="center"/>
      <protection/>
    </xf>
    <xf numFmtId="164" fontId="0" fillId="0" borderId="0" xfId="50" applyNumberFormat="1" applyFont="1" applyFill="1" applyBorder="1">
      <alignment/>
      <protection/>
    </xf>
    <xf numFmtId="2" fontId="0" fillId="0" borderId="0" xfId="50" applyNumberFormat="1" applyFont="1" applyFill="1" applyBorder="1">
      <alignment/>
      <protection/>
    </xf>
    <xf numFmtId="0" fontId="0" fillId="0" borderId="0" xfId="0" applyAlignment="1">
      <alignment horizontal="left"/>
    </xf>
    <xf numFmtId="0" fontId="0" fillId="0" borderId="0" xfId="0" applyAlignment="1">
      <alignment wrapText="1"/>
    </xf>
    <xf numFmtId="10" fontId="0" fillId="0" borderId="0" xfId="0" applyNumberFormat="1" applyAlignment="1">
      <alignment wrapText="1"/>
    </xf>
    <xf numFmtId="0" fontId="0" fillId="0" borderId="0" xfId="0" applyBorder="1" applyAlignment="1">
      <alignment/>
    </xf>
    <xf numFmtId="0" fontId="29" fillId="0" borderId="17" xfId="50" applyFont="1" applyBorder="1" applyAlignment="1">
      <alignment vertical="center"/>
      <protection/>
    </xf>
    <xf numFmtId="0" fontId="26" fillId="0" borderId="0" xfId="50" applyFont="1">
      <alignment/>
      <protection/>
    </xf>
    <xf numFmtId="0" fontId="11" fillId="0" borderId="0" xfId="50" applyFont="1">
      <alignment/>
      <protection/>
    </xf>
    <xf numFmtId="0" fontId="40" fillId="0" borderId="0" xfId="50" applyFont="1">
      <alignment/>
      <protection/>
    </xf>
    <xf numFmtId="0" fontId="80" fillId="0" borderId="0" xfId="45" applyAlignment="1" applyProtection="1">
      <alignment/>
      <protection/>
    </xf>
    <xf numFmtId="0" fontId="41" fillId="0" borderId="0" xfId="50" applyFont="1">
      <alignment/>
      <protection/>
    </xf>
    <xf numFmtId="0" fontId="91" fillId="0" borderId="0" xfId="45" applyFont="1" applyAlignment="1" applyProtection="1">
      <alignment/>
      <protection/>
    </xf>
    <xf numFmtId="0" fontId="92" fillId="0" borderId="0" xfId="0" applyFont="1" applyAlignment="1">
      <alignment/>
    </xf>
    <xf numFmtId="0" fontId="93" fillId="0" borderId="0" xfId="0" applyNumberFormat="1" applyFont="1" applyAlignment="1">
      <alignment/>
    </xf>
    <xf numFmtId="0" fontId="93" fillId="0" borderId="0" xfId="0" applyNumberFormat="1" applyFont="1" applyAlignment="1">
      <alignment horizontal="left"/>
    </xf>
    <xf numFmtId="3" fontId="3" fillId="0" borderId="51" xfId="50" applyNumberFormat="1" applyFont="1" applyBorder="1" applyAlignment="1">
      <alignment horizontal="right" vertical="center" indent="1"/>
      <protection/>
    </xf>
    <xf numFmtId="3" fontId="3" fillId="0" borderId="52" xfId="50" applyNumberFormat="1" applyFont="1" applyBorder="1" applyAlignment="1">
      <alignment horizontal="right" vertical="center" indent="1"/>
      <protection/>
    </xf>
    <xf numFmtId="3" fontId="3" fillId="0" borderId="53" xfId="50" applyNumberFormat="1" applyFont="1" applyBorder="1" applyAlignment="1">
      <alignment horizontal="right" vertical="center" indent="1"/>
      <protection/>
    </xf>
    <xf numFmtId="3" fontId="3" fillId="0" borderId="54" xfId="50" applyNumberFormat="1" applyFont="1" applyBorder="1" applyAlignment="1">
      <alignment horizontal="right" vertical="center" indent="1"/>
      <protection/>
    </xf>
    <xf numFmtId="3" fontId="3" fillId="0" borderId="55" xfId="50" applyNumberFormat="1" applyFont="1" applyBorder="1" applyAlignment="1">
      <alignment horizontal="right" vertical="center" indent="1"/>
      <protection/>
    </xf>
    <xf numFmtId="3" fontId="3" fillId="0" borderId="56" xfId="50" applyNumberFormat="1" applyFont="1" applyBorder="1" applyAlignment="1">
      <alignment horizontal="right" vertical="center" indent="1"/>
      <protection/>
    </xf>
    <xf numFmtId="3" fontId="6" fillId="34" borderId="17" xfId="33" applyNumberFormat="1" applyFont="1" applyFill="1" applyBorder="1" applyAlignment="1">
      <alignment horizontal="right" vertical="center" indent="1"/>
    </xf>
    <xf numFmtId="3" fontId="18" fillId="3" borderId="0" xfId="27" applyNumberFormat="1" applyFont="1" applyFill="1" applyBorder="1" applyAlignment="1">
      <alignment horizontal="left" vertical="center"/>
    </xf>
    <xf numFmtId="0" fontId="20" fillId="3" borderId="20" xfId="15" applyFont="1" applyFill="1" applyBorder="1" applyAlignment="1">
      <alignment vertical="center"/>
    </xf>
    <xf numFmtId="3" fontId="20" fillId="3" borderId="0" xfId="15" applyNumberFormat="1" applyFont="1" applyFill="1" applyBorder="1" applyAlignment="1">
      <alignment horizontal="right" vertical="center"/>
    </xf>
    <xf numFmtId="167" fontId="20" fillId="3" borderId="0" xfId="15" applyNumberFormat="1" applyFont="1" applyFill="1" applyBorder="1" applyAlignment="1">
      <alignment vertical="center"/>
    </xf>
    <xf numFmtId="167" fontId="20" fillId="3" borderId="0" xfId="15" applyNumberFormat="1" applyFont="1" applyFill="1" applyBorder="1" applyAlignment="1">
      <alignment horizontal="right" vertical="center"/>
    </xf>
    <xf numFmtId="3" fontId="20" fillId="3" borderId="21" xfId="15" applyNumberFormat="1" applyFont="1" applyFill="1" applyBorder="1" applyAlignment="1">
      <alignment horizontal="right" vertical="center"/>
    </xf>
    <xf numFmtId="167" fontId="20" fillId="3" borderId="21" xfId="15" applyNumberFormat="1" applyFont="1" applyFill="1" applyBorder="1" applyAlignment="1">
      <alignment vertical="center"/>
    </xf>
    <xf numFmtId="167" fontId="20" fillId="3" borderId="21" xfId="15" applyNumberFormat="1" applyFont="1" applyFill="1" applyBorder="1" applyAlignment="1">
      <alignment horizontal="right" vertical="center"/>
    </xf>
    <xf numFmtId="3" fontId="24" fillId="0" borderId="57" xfId="50" applyNumberFormat="1" applyFont="1" applyBorder="1" applyAlignment="1">
      <alignment vertical="center" wrapText="1"/>
      <protection/>
    </xf>
    <xf numFmtId="166" fontId="6" fillId="34" borderId="17" xfId="33" applyNumberFormat="1" applyFont="1" applyFill="1" applyBorder="1" applyAlignment="1">
      <alignment vertical="center"/>
    </xf>
    <xf numFmtId="3" fontId="6" fillId="34" borderId="25" xfId="33" applyNumberFormat="1" applyFont="1" applyFill="1" applyBorder="1" applyAlignment="1">
      <alignment horizontal="right" vertical="center" indent="1"/>
    </xf>
    <xf numFmtId="3" fontId="6" fillId="34" borderId="18" xfId="33" applyNumberFormat="1" applyFont="1" applyFill="1" applyBorder="1" applyAlignment="1">
      <alignment horizontal="right" vertical="center" indent="1"/>
    </xf>
    <xf numFmtId="3" fontId="6" fillId="34" borderId="19" xfId="33" applyNumberFormat="1" applyFont="1" applyFill="1" applyBorder="1" applyAlignment="1">
      <alignment horizontal="right" vertical="center" indent="1"/>
    </xf>
    <xf numFmtId="3" fontId="6" fillId="34" borderId="58" xfId="33" applyNumberFormat="1" applyFont="1" applyFill="1" applyBorder="1" applyAlignment="1">
      <alignment horizontal="right" vertical="center" indent="1"/>
    </xf>
    <xf numFmtId="166" fontId="6" fillId="35" borderId="17" xfId="33" applyNumberFormat="1" applyFont="1" applyFill="1" applyBorder="1" applyAlignment="1">
      <alignment vertical="center"/>
    </xf>
    <xf numFmtId="3" fontId="5" fillId="0" borderId="59" xfId="50" applyNumberFormat="1" applyFont="1" applyBorder="1" applyAlignment="1">
      <alignment horizontal="right" vertical="center" indent="1"/>
      <protection/>
    </xf>
    <xf numFmtId="165" fontId="8" fillId="0" borderId="0" xfId="50" applyNumberFormat="1" applyFont="1" applyFill="1" applyBorder="1" applyAlignment="1">
      <alignment horizontal="right" vertical="center"/>
      <protection/>
    </xf>
    <xf numFmtId="3" fontId="24" fillId="0" borderId="60" xfId="50" applyNumberFormat="1" applyFont="1" applyFill="1" applyBorder="1" applyAlignment="1">
      <alignment vertical="center"/>
      <protection/>
    </xf>
    <xf numFmtId="3" fontId="24" fillId="0" borderId="27" xfId="50" applyNumberFormat="1" applyFont="1" applyBorder="1">
      <alignment/>
      <protection/>
    </xf>
    <xf numFmtId="3" fontId="24" fillId="0" borderId="24" xfId="50" applyNumberFormat="1" applyFont="1" applyBorder="1">
      <alignment/>
      <protection/>
    </xf>
    <xf numFmtId="0" fontId="94" fillId="0" borderId="0" xfId="0" applyFont="1" applyAlignment="1">
      <alignment/>
    </xf>
    <xf numFmtId="3" fontId="32" fillId="0" borderId="0" xfId="50" applyNumberFormat="1" applyFont="1" applyBorder="1" applyAlignment="1">
      <alignment horizontal="left" vertical="center" wrapText="1"/>
      <protection/>
    </xf>
    <xf numFmtId="3" fontId="23" fillId="0" borderId="0" xfId="50" applyNumberFormat="1" applyFont="1" applyBorder="1" applyAlignment="1">
      <alignment horizontal="right" vertical="center" wrapText="1"/>
      <protection/>
    </xf>
    <xf numFmtId="166" fontId="5" fillId="0" borderId="0" xfId="50" applyNumberFormat="1" applyFont="1" applyBorder="1" applyAlignment="1">
      <alignment vertical="center"/>
      <protection/>
    </xf>
    <xf numFmtId="3" fontId="5" fillId="0" borderId="0" xfId="50" applyNumberFormat="1" applyFont="1" applyBorder="1" applyAlignment="1">
      <alignment horizontal="right" vertical="center" indent="1"/>
      <protection/>
    </xf>
    <xf numFmtId="166" fontId="5" fillId="0" borderId="34" xfId="50" applyNumberFormat="1" applyFont="1" applyBorder="1" applyAlignment="1" quotePrefix="1">
      <alignment vertical="center"/>
      <protection/>
    </xf>
    <xf numFmtId="0" fontId="5" fillId="0" borderId="0" xfId="50" applyNumberFormat="1" applyFont="1" applyBorder="1" applyAlignment="1">
      <alignment vertical="center"/>
      <protection/>
    </xf>
    <xf numFmtId="3" fontId="5" fillId="0" borderId="61" xfId="50" applyNumberFormat="1" applyFont="1" applyBorder="1" applyAlignment="1">
      <alignment horizontal="right" vertical="center" indent="1"/>
      <protection/>
    </xf>
    <xf numFmtId="3" fontId="6" fillId="20" borderId="62" xfId="33" applyNumberFormat="1" applyFont="1" applyBorder="1" applyAlignment="1">
      <alignment horizontal="left" vertical="center" indent="1"/>
    </xf>
    <xf numFmtId="0" fontId="0" fillId="0" borderId="0" xfId="0" applyBorder="1" applyAlignment="1">
      <alignment/>
    </xf>
    <xf numFmtId="166" fontId="29" fillId="0" borderId="63" xfId="50" applyNumberFormat="1" applyFont="1" applyBorder="1" applyAlignment="1">
      <alignment horizontal="left" vertical="center" wrapText="1"/>
      <protection/>
    </xf>
    <xf numFmtId="166" fontId="29" fillId="0" borderId="64" xfId="50" applyNumberFormat="1" applyFont="1" applyBorder="1" applyAlignment="1">
      <alignment horizontal="left" vertical="center" wrapText="1"/>
      <protection/>
    </xf>
    <xf numFmtId="3" fontId="6" fillId="34" borderId="65" xfId="33" applyNumberFormat="1" applyFont="1" applyFill="1" applyBorder="1" applyAlignment="1">
      <alignment horizontal="right" vertical="center" indent="1"/>
    </xf>
    <xf numFmtId="3" fontId="6" fillId="34" borderId="66" xfId="33" applyNumberFormat="1" applyFont="1" applyFill="1" applyBorder="1" applyAlignment="1">
      <alignment horizontal="right" vertical="center" indent="1"/>
    </xf>
    <xf numFmtId="0" fontId="32" fillId="0" borderId="0" xfId="50" applyFont="1" applyAlignment="1">
      <alignment vertical="center"/>
      <protection/>
    </xf>
    <xf numFmtId="167" fontId="8" fillId="3" borderId="0" xfId="15" applyNumberFormat="1" applyFont="1" applyFill="1" applyBorder="1" applyAlignment="1">
      <alignment horizontal="right" vertical="center"/>
    </xf>
    <xf numFmtId="167" fontId="8" fillId="3" borderId="21" xfId="15" applyNumberFormat="1" applyFont="1" applyFill="1" applyBorder="1" applyAlignment="1">
      <alignment horizontal="right" vertical="center"/>
    </xf>
    <xf numFmtId="169" fontId="29" fillId="0" borderId="67" xfId="50" applyNumberFormat="1" applyFont="1" applyBorder="1" applyAlignment="1">
      <alignment horizontal="right" vertical="center" indent="1"/>
      <protection/>
    </xf>
    <xf numFmtId="3" fontId="29" fillId="0" borderId="67" xfId="50" applyNumberFormat="1" applyFont="1" applyBorder="1" applyAlignment="1">
      <alignment horizontal="right" vertical="center" indent="1"/>
      <protection/>
    </xf>
    <xf numFmtId="0" fontId="0" fillId="0" borderId="0" xfId="50" applyFont="1" applyFill="1" applyBorder="1" applyAlignment="1">
      <alignment/>
      <protection/>
    </xf>
    <xf numFmtId="164" fontId="39" fillId="0" borderId="0" xfId="52" applyNumberFormat="1" applyFont="1" applyFill="1" applyBorder="1" applyAlignment="1">
      <alignment horizontal="right"/>
      <protection/>
    </xf>
    <xf numFmtId="0" fontId="0" fillId="0" borderId="0" xfId="0" applyFill="1" applyBorder="1" applyAlignment="1">
      <alignment/>
    </xf>
    <xf numFmtId="0" fontId="8" fillId="0" borderId="0" xfId="50" applyFont="1" applyBorder="1" applyAlignment="1">
      <alignment vertical="center"/>
      <protection/>
    </xf>
    <xf numFmtId="0" fontId="92" fillId="0" borderId="0" xfId="0" applyFont="1" applyBorder="1" applyAlignment="1">
      <alignment/>
    </xf>
    <xf numFmtId="10" fontId="0" fillId="0" borderId="0" xfId="0" applyNumberFormat="1" applyBorder="1" applyAlignment="1">
      <alignment/>
    </xf>
    <xf numFmtId="3" fontId="8" fillId="0" borderId="0" xfId="50" applyNumberFormat="1" applyFont="1" applyBorder="1" applyAlignment="1">
      <alignment horizontal="center" vertical="center"/>
      <protection/>
    </xf>
    <xf numFmtId="3" fontId="18" fillId="0" borderId="0" xfId="27" applyNumberFormat="1" applyFont="1" applyFill="1" applyBorder="1" applyAlignment="1">
      <alignment horizontal="right" vertical="center"/>
    </xf>
    <xf numFmtId="3" fontId="17" fillId="0" borderId="0" xfId="27" applyNumberFormat="1" applyFont="1" applyFill="1" applyBorder="1" applyAlignment="1">
      <alignment horizontal="left" vertical="center"/>
    </xf>
    <xf numFmtId="3" fontId="17" fillId="0" borderId="0" xfId="27" applyNumberFormat="1" applyFont="1" applyFill="1" applyBorder="1" applyAlignment="1">
      <alignment horizontal="right" vertical="center"/>
    </xf>
    <xf numFmtId="0" fontId="21" fillId="0" borderId="0" xfId="50" applyFont="1" applyAlignment="1">
      <alignment vertical="center"/>
      <protection/>
    </xf>
    <xf numFmtId="166" fontId="29" fillId="0" borderId="17" xfId="50" applyNumberFormat="1" applyFont="1" applyBorder="1" applyAlignment="1">
      <alignment horizontal="left" vertical="center"/>
      <protection/>
    </xf>
    <xf numFmtId="1" fontId="3" fillId="0" borderId="68" xfId="50" applyNumberFormat="1" applyFont="1" applyBorder="1" applyAlignment="1">
      <alignment horizontal="right" vertical="center" indent="1"/>
      <protection/>
    </xf>
    <xf numFmtId="1" fontId="3" fillId="0" borderId="44" xfId="50" applyNumberFormat="1" applyFont="1" applyBorder="1" applyAlignment="1">
      <alignment horizontal="right" vertical="center" indent="1"/>
      <protection/>
    </xf>
    <xf numFmtId="1" fontId="3" fillId="0" borderId="45" xfId="50" applyNumberFormat="1" applyFont="1" applyBorder="1" applyAlignment="1">
      <alignment horizontal="right" vertical="center" indent="1"/>
      <protection/>
    </xf>
    <xf numFmtId="169" fontId="29" fillId="0" borderId="63" xfId="50" applyNumberFormat="1" applyFont="1" applyBorder="1" applyAlignment="1">
      <alignment horizontal="right" vertical="center" indent="1"/>
      <protection/>
    </xf>
    <xf numFmtId="3" fontId="29" fillId="0" borderId="19" xfId="50" applyNumberFormat="1" applyFont="1" applyBorder="1" applyAlignment="1">
      <alignment horizontal="right" vertical="center" indent="1"/>
      <protection/>
    </xf>
    <xf numFmtId="3" fontId="3" fillId="0" borderId="43" xfId="50" applyNumberFormat="1" applyFont="1" applyBorder="1" applyAlignment="1">
      <alignment horizontal="right" vertical="center" indent="1"/>
      <protection/>
    </xf>
    <xf numFmtId="3" fontId="3" fillId="0" borderId="44" xfId="50" applyNumberFormat="1" applyFont="1" applyBorder="1" applyAlignment="1">
      <alignment horizontal="right" vertical="center" indent="1"/>
      <protection/>
    </xf>
    <xf numFmtId="3" fontId="3" fillId="0" borderId="68" xfId="50" applyNumberFormat="1" applyFont="1" applyBorder="1" applyAlignment="1">
      <alignment horizontal="right" vertical="center" indent="1"/>
      <protection/>
    </xf>
    <xf numFmtId="3" fontId="3" fillId="0" borderId="69" xfId="50" applyNumberFormat="1" applyFont="1" applyBorder="1" applyAlignment="1">
      <alignment horizontal="right" vertical="center" indent="1"/>
      <protection/>
    </xf>
    <xf numFmtId="3" fontId="6" fillId="34" borderId="24" xfId="33" applyNumberFormat="1" applyFont="1" applyFill="1" applyBorder="1" applyAlignment="1">
      <alignment horizontal="right" vertical="center" indent="1"/>
    </xf>
    <xf numFmtId="0" fontId="44" fillId="0" borderId="63" xfId="50" applyFont="1" applyBorder="1" applyAlignment="1">
      <alignment horizontal="left" vertical="center" wrapText="1"/>
      <protection/>
    </xf>
    <xf numFmtId="164" fontId="6" fillId="20" borderId="58" xfId="33" applyNumberFormat="1" applyFont="1" applyBorder="1" applyAlignment="1">
      <alignment horizontal="right" vertical="center"/>
    </xf>
    <xf numFmtId="164" fontId="5" fillId="0" borderId="35" xfId="50" applyNumberFormat="1" applyFont="1" applyBorder="1" applyAlignment="1">
      <alignment horizontal="right" vertical="center"/>
      <protection/>
    </xf>
    <xf numFmtId="164" fontId="5" fillId="0" borderId="33" xfId="50" applyNumberFormat="1" applyFont="1" applyBorder="1" applyAlignment="1">
      <alignment horizontal="right" vertical="center"/>
      <protection/>
    </xf>
    <xf numFmtId="164" fontId="6" fillId="20" borderId="70" xfId="33" applyNumberFormat="1" applyFont="1" applyBorder="1" applyAlignment="1">
      <alignment horizontal="right" vertical="center"/>
    </xf>
    <xf numFmtId="164" fontId="6" fillId="20" borderId="17" xfId="33" applyNumberFormat="1" applyFont="1" applyBorder="1" applyAlignment="1">
      <alignment horizontal="right" vertical="center"/>
    </xf>
    <xf numFmtId="164" fontId="6" fillId="20" borderId="18" xfId="33" applyNumberFormat="1" applyFont="1" applyBorder="1" applyAlignment="1">
      <alignment horizontal="right" vertical="center"/>
    </xf>
    <xf numFmtId="164" fontId="6" fillId="20" borderId="19" xfId="33" applyNumberFormat="1" applyFont="1" applyBorder="1" applyAlignment="1">
      <alignment horizontal="right" vertical="center"/>
    </xf>
    <xf numFmtId="164" fontId="3" fillId="0" borderId="49" xfId="50" applyNumberFormat="1" applyFont="1" applyBorder="1" applyAlignment="1">
      <alignment horizontal="right" vertical="center"/>
      <protection/>
    </xf>
    <xf numFmtId="164" fontId="3" fillId="0" borderId="71" xfId="50" applyNumberFormat="1" applyFont="1" applyBorder="1" applyAlignment="1">
      <alignment horizontal="right" vertical="center"/>
      <protection/>
    </xf>
    <xf numFmtId="164" fontId="5" fillId="0" borderId="14" xfId="50" applyNumberFormat="1" applyFont="1" applyBorder="1" applyAlignment="1">
      <alignment horizontal="right" vertical="center"/>
      <protection/>
    </xf>
    <xf numFmtId="164" fontId="5" fillId="0" borderId="72" xfId="50" applyNumberFormat="1" applyFont="1" applyBorder="1" applyAlignment="1">
      <alignment horizontal="right" vertical="center"/>
      <protection/>
    </xf>
    <xf numFmtId="164" fontId="5" fillId="0" borderId="34" xfId="50" applyNumberFormat="1" applyFont="1" applyBorder="1" applyAlignment="1">
      <alignment horizontal="right" vertical="center"/>
      <protection/>
    </xf>
    <xf numFmtId="164" fontId="5" fillId="0" borderId="50" xfId="50" applyNumberFormat="1" applyFont="1" applyBorder="1" applyAlignment="1">
      <alignment horizontal="right" vertical="center"/>
      <protection/>
    </xf>
    <xf numFmtId="3" fontId="24" fillId="0" borderId="73" xfId="50" applyNumberFormat="1" applyFont="1" applyBorder="1" applyAlignment="1">
      <alignment horizontal="right" vertical="center"/>
      <protection/>
    </xf>
    <xf numFmtId="3" fontId="24" fillId="0" borderId="74" xfId="50" applyNumberFormat="1" applyFont="1" applyBorder="1" applyAlignment="1">
      <alignment horizontal="right" vertical="center"/>
      <protection/>
    </xf>
    <xf numFmtId="0" fontId="93" fillId="0" borderId="0" xfId="0" applyNumberFormat="1" applyFont="1" applyAlignment="1">
      <alignment/>
    </xf>
    <xf numFmtId="49" fontId="6" fillId="20" borderId="17" xfId="33" applyNumberFormat="1" applyFont="1" applyBorder="1" applyAlignment="1">
      <alignment horizontal="right" vertical="center"/>
    </xf>
    <xf numFmtId="3" fontId="6" fillId="20" borderId="17" xfId="33" applyNumberFormat="1" applyFont="1" applyBorder="1" applyAlignment="1">
      <alignment horizontal="right" vertical="center"/>
    </xf>
    <xf numFmtId="3" fontId="17" fillId="0" borderId="21" xfId="27" applyNumberFormat="1" applyFont="1" applyFill="1" applyBorder="1" applyAlignment="1">
      <alignment horizontal="right" vertical="center" indent="1"/>
    </xf>
    <xf numFmtId="3" fontId="5" fillId="0" borderId="47" xfId="50" applyNumberFormat="1" applyFont="1" applyBorder="1" applyAlignment="1">
      <alignment horizontal="center" vertical="center"/>
      <protection/>
    </xf>
    <xf numFmtId="165" fontId="8" fillId="0" borderId="0" xfId="50" applyNumberFormat="1" applyFont="1" applyFill="1" applyBorder="1" applyAlignment="1" quotePrefix="1">
      <alignment horizontal="right" vertical="center" indent="1"/>
      <protection/>
    </xf>
    <xf numFmtId="164" fontId="0" fillId="0" borderId="0" xfId="53" applyNumberFormat="1" applyFont="1" applyAlignment="1">
      <alignment/>
    </xf>
    <xf numFmtId="3" fontId="24" fillId="0" borderId="75" xfId="50" applyNumberFormat="1" applyFont="1" applyFill="1" applyBorder="1" applyAlignment="1">
      <alignment vertical="center"/>
      <protection/>
    </xf>
    <xf numFmtId="1" fontId="3" fillId="0" borderId="13" xfId="50" applyNumberFormat="1" applyFont="1" applyFill="1" applyBorder="1" applyAlignment="1">
      <alignment horizontal="right" vertical="center" indent="1"/>
      <protection/>
    </xf>
    <xf numFmtId="165" fontId="0" fillId="0" borderId="0" xfId="0" applyNumberFormat="1" applyAlignment="1">
      <alignment/>
    </xf>
    <xf numFmtId="164" fontId="5" fillId="0" borderId="0" xfId="50" applyNumberFormat="1" applyFont="1" applyBorder="1" applyAlignment="1">
      <alignment horizontal="right" vertical="center"/>
      <protection/>
    </xf>
    <xf numFmtId="164" fontId="5" fillId="0" borderId="61" xfId="50" applyNumberFormat="1" applyFont="1" applyBorder="1" applyAlignment="1">
      <alignment horizontal="right" vertical="center"/>
      <protection/>
    </xf>
    <xf numFmtId="164" fontId="5" fillId="0" borderId="13" xfId="50" applyNumberFormat="1" applyFont="1" applyBorder="1" applyAlignment="1">
      <alignment horizontal="right" vertical="center"/>
      <protection/>
    </xf>
    <xf numFmtId="164" fontId="5" fillId="0" borderId="13" xfId="53" applyNumberFormat="1" applyFont="1" applyBorder="1" applyAlignment="1">
      <alignment horizontal="right" vertical="center" indent="1"/>
    </xf>
    <xf numFmtId="164" fontId="5" fillId="0" borderId="21" xfId="53" applyNumberFormat="1" applyFont="1" applyBorder="1" applyAlignment="1">
      <alignment horizontal="right" vertical="center" indent="1"/>
    </xf>
    <xf numFmtId="3" fontId="5" fillId="0" borderId="46" xfId="50" applyNumberFormat="1" applyFont="1" applyBorder="1" applyAlignment="1">
      <alignment horizontal="center" vertical="center"/>
      <protection/>
    </xf>
    <xf numFmtId="164" fontId="5" fillId="0" borderId="68" xfId="50" applyNumberFormat="1" applyFont="1" applyFill="1" applyBorder="1" applyAlignment="1">
      <alignment horizontal="right" vertical="center" indent="1"/>
      <protection/>
    </xf>
    <xf numFmtId="164" fontId="5" fillId="0" borderId="63" xfId="50" applyNumberFormat="1" applyFont="1" applyFill="1" applyBorder="1" applyAlignment="1">
      <alignment horizontal="right" vertical="center" indent="1"/>
      <protection/>
    </xf>
    <xf numFmtId="3" fontId="0" fillId="0" borderId="0" xfId="0" applyNumberFormat="1" applyAlignment="1">
      <alignment/>
    </xf>
    <xf numFmtId="10" fontId="0" fillId="0" borderId="0" xfId="53" applyNumberFormat="1" applyFont="1" applyAlignment="1">
      <alignment/>
    </xf>
    <xf numFmtId="3" fontId="50" fillId="35" borderId="0" xfId="57" applyNumberFormat="1" applyFont="1" applyFill="1" applyBorder="1" applyAlignment="1">
      <alignment vertical="center"/>
    </xf>
    <xf numFmtId="3" fontId="50" fillId="0" borderId="0" xfId="57" applyNumberFormat="1" applyFont="1" applyFill="1" applyBorder="1" applyAlignment="1">
      <alignment vertical="center"/>
    </xf>
    <xf numFmtId="0" fontId="8" fillId="14" borderId="17" xfId="27" applyNumberFormat="1" applyFont="1" applyBorder="1" applyAlignment="1">
      <alignment horizontal="center" vertical="center"/>
    </xf>
    <xf numFmtId="0" fontId="89" fillId="0" borderId="0" xfId="0" applyFont="1" applyAlignment="1">
      <alignment/>
    </xf>
    <xf numFmtId="164" fontId="89" fillId="0" borderId="0" xfId="53" applyNumberFormat="1" applyFont="1" applyAlignment="1">
      <alignment/>
    </xf>
    <xf numFmtId="3" fontId="35" fillId="0" borderId="0" xfId="50" applyNumberFormat="1" applyFont="1" applyBorder="1" applyAlignment="1">
      <alignment horizontal="left" vertical="center"/>
      <protection/>
    </xf>
    <xf numFmtId="0" fontId="0" fillId="0" borderId="0" xfId="0" applyAlignment="1">
      <alignment horizontal="justify" wrapText="1"/>
    </xf>
    <xf numFmtId="0" fontId="23" fillId="0" borderId="0" xfId="50" applyFont="1" applyBorder="1" applyAlignment="1">
      <alignment horizontal="center" vertical="center"/>
      <protection/>
    </xf>
    <xf numFmtId="3" fontId="7" fillId="36" borderId="0" xfId="57" applyNumberFormat="1" applyFont="1" applyFill="1" applyAlignment="1">
      <alignment horizontal="center" vertical="center"/>
    </xf>
    <xf numFmtId="3" fontId="25" fillId="34" borderId="0" xfId="57" applyNumberFormat="1" applyFont="1" applyFill="1" applyAlignment="1">
      <alignment horizontal="center" vertical="center"/>
    </xf>
    <xf numFmtId="3" fontId="23" fillId="0" borderId="0" xfId="50" applyNumberFormat="1" applyFont="1" applyBorder="1" applyAlignment="1">
      <alignment horizontal="right" vertical="center" wrapText="1"/>
      <protection/>
    </xf>
    <xf numFmtId="166" fontId="5" fillId="0" borderId="50" xfId="50" applyNumberFormat="1" applyFont="1" applyBorder="1" applyAlignment="1">
      <alignment horizontal="center" vertical="center" wrapText="1"/>
      <protection/>
    </xf>
    <xf numFmtId="166" fontId="5" fillId="0" borderId="34" xfId="50" applyNumberFormat="1" applyFont="1" applyBorder="1" applyAlignment="1">
      <alignment horizontal="center" vertical="center" wrapText="1"/>
      <protection/>
    </xf>
    <xf numFmtId="166" fontId="5" fillId="0" borderId="76" xfId="50" applyNumberFormat="1" applyFont="1" applyBorder="1" applyAlignment="1">
      <alignment horizontal="center" vertical="center" wrapText="1"/>
      <protection/>
    </xf>
    <xf numFmtId="166" fontId="5" fillId="0" borderId="67" xfId="50" applyNumberFormat="1" applyFont="1" applyBorder="1" applyAlignment="1">
      <alignment horizontal="center" vertical="center" wrapText="1"/>
      <protection/>
    </xf>
    <xf numFmtId="166" fontId="3" fillId="0" borderId="76" xfId="50" applyNumberFormat="1" applyFont="1" applyBorder="1" applyAlignment="1">
      <alignment horizontal="center" vertical="center" wrapText="1"/>
      <protection/>
    </xf>
    <xf numFmtId="166" fontId="3" fillId="0" borderId="67" xfId="50" applyNumberFormat="1" applyFont="1" applyBorder="1" applyAlignment="1">
      <alignment horizontal="center" vertical="center" wrapText="1"/>
      <protection/>
    </xf>
    <xf numFmtId="166" fontId="3" fillId="0" borderId="77" xfId="50" applyNumberFormat="1" applyFont="1" applyBorder="1" applyAlignment="1">
      <alignment horizontal="center" vertical="center" wrapText="1"/>
      <protection/>
    </xf>
    <xf numFmtId="166" fontId="3" fillId="0" borderId="52" xfId="50" applyNumberFormat="1" applyFont="1" applyBorder="1" applyAlignment="1">
      <alignment horizontal="center" vertical="center" wrapText="1"/>
      <protection/>
    </xf>
    <xf numFmtId="166" fontId="5" fillId="0" borderId="20" xfId="50" applyNumberFormat="1" applyFont="1" applyBorder="1" applyAlignment="1">
      <alignment horizontal="center" vertical="center"/>
      <protection/>
    </xf>
    <xf numFmtId="0" fontId="0" fillId="0" borderId="0" xfId="0" applyBorder="1" applyAlignment="1">
      <alignment/>
    </xf>
    <xf numFmtId="0" fontId="0" fillId="0" borderId="21" xfId="0" applyBorder="1" applyAlignment="1">
      <alignment/>
    </xf>
    <xf numFmtId="0" fontId="3" fillId="14" borderId="78" xfId="27" applyFont="1" applyBorder="1" applyAlignment="1">
      <alignment horizontal="center" vertical="center"/>
    </xf>
    <xf numFmtId="0" fontId="3" fillId="14" borderId="29" xfId="27" applyFont="1" applyBorder="1" applyAlignment="1">
      <alignment horizontal="center" vertical="center"/>
    </xf>
    <xf numFmtId="0" fontId="3" fillId="14" borderId="43" xfId="27" applyFont="1" applyBorder="1" applyAlignment="1">
      <alignment horizontal="center" vertical="center"/>
    </xf>
    <xf numFmtId="166" fontId="5" fillId="0" borderId="59" xfId="50" applyNumberFormat="1" applyFont="1" applyBorder="1" applyAlignment="1">
      <alignment horizontal="center" vertical="center" wrapText="1"/>
      <protection/>
    </xf>
    <xf numFmtId="166" fontId="5" fillId="0" borderId="38" xfId="50" applyNumberFormat="1" applyFont="1" applyBorder="1" applyAlignment="1">
      <alignment horizontal="center" vertical="center" wrapText="1"/>
      <protection/>
    </xf>
    <xf numFmtId="3" fontId="25" fillId="37" borderId="0" xfId="57" applyNumberFormat="1" applyFont="1" applyFill="1" applyAlignment="1">
      <alignment horizontal="center" vertical="center"/>
    </xf>
    <xf numFmtId="166" fontId="5" fillId="0" borderId="0" xfId="50" applyNumberFormat="1" applyFont="1" applyBorder="1" applyAlignment="1">
      <alignment horizontal="center" vertical="center"/>
      <protection/>
    </xf>
    <xf numFmtId="166" fontId="5" fillId="0" borderId="21" xfId="50" applyNumberFormat="1" applyFont="1" applyBorder="1" applyAlignment="1">
      <alignment horizontal="center" vertical="center"/>
      <protection/>
    </xf>
    <xf numFmtId="166" fontId="5" fillId="0" borderId="42" xfId="50" applyNumberFormat="1" applyFont="1" applyBorder="1" applyAlignment="1">
      <alignment horizontal="center" vertical="center" wrapText="1"/>
      <protection/>
    </xf>
    <xf numFmtId="166" fontId="5" fillId="0" borderId="60" xfId="50" applyNumberFormat="1" applyFont="1" applyBorder="1" applyAlignment="1">
      <alignment horizontal="center" vertical="center" wrapText="1"/>
      <protection/>
    </xf>
    <xf numFmtId="166" fontId="5" fillId="0" borderId="15" xfId="50" applyNumberFormat="1" applyFont="1" applyBorder="1" applyAlignment="1">
      <alignment horizontal="center" vertical="center" wrapText="1"/>
      <protection/>
    </xf>
    <xf numFmtId="166" fontId="5" fillId="0" borderId="16" xfId="50" applyNumberFormat="1" applyFont="1" applyBorder="1" applyAlignment="1">
      <alignment horizontal="center" vertical="center" wrapText="1"/>
      <protection/>
    </xf>
    <xf numFmtId="166" fontId="5" fillId="0" borderId="21" xfId="50" applyNumberFormat="1" applyFont="1" applyBorder="1" applyAlignment="1">
      <alignment horizontal="center" vertical="center" wrapText="1"/>
      <protection/>
    </xf>
    <xf numFmtId="166" fontId="3" fillId="0" borderId="16" xfId="50" applyNumberFormat="1" applyFont="1" applyBorder="1" applyAlignment="1">
      <alignment horizontal="center" vertical="center" wrapText="1"/>
      <protection/>
    </xf>
    <xf numFmtId="166" fontId="3" fillId="0" borderId="21" xfId="50" applyNumberFormat="1" applyFont="1" applyBorder="1" applyAlignment="1">
      <alignment horizontal="center" vertical="center" wrapText="1"/>
      <protection/>
    </xf>
    <xf numFmtId="166" fontId="3" fillId="0" borderId="45" xfId="50" applyNumberFormat="1" applyFont="1" applyBorder="1" applyAlignment="1">
      <alignment horizontal="center" vertical="center" wrapText="1"/>
      <protection/>
    </xf>
    <xf numFmtId="166" fontId="3" fillId="0" borderId="63" xfId="50" applyNumberFormat="1" applyFont="1" applyBorder="1" applyAlignment="1">
      <alignment horizontal="center" vertical="center" wrapText="1"/>
      <protection/>
    </xf>
    <xf numFmtId="166" fontId="3" fillId="0" borderId="79" xfId="50" applyNumberFormat="1" applyFont="1" applyBorder="1" applyAlignment="1">
      <alignment horizontal="center" vertical="center" wrapText="1"/>
      <protection/>
    </xf>
    <xf numFmtId="166" fontId="3" fillId="0" borderId="55" xfId="50" applyNumberFormat="1" applyFont="1" applyBorder="1" applyAlignment="1">
      <alignment horizontal="center" vertical="center" wrapText="1"/>
      <protection/>
    </xf>
    <xf numFmtId="166" fontId="3" fillId="0" borderId="80" xfId="50" applyNumberFormat="1" applyFont="1" applyBorder="1" applyAlignment="1">
      <alignment horizontal="center" vertical="center" wrapText="1"/>
      <protection/>
    </xf>
    <xf numFmtId="166" fontId="3" fillId="0" borderId="56" xfId="50" applyNumberFormat="1" applyFont="1" applyBorder="1" applyAlignment="1">
      <alignment horizontal="center" vertical="center" wrapText="1"/>
      <protection/>
    </xf>
    <xf numFmtId="3" fontId="32" fillId="0" borderId="0" xfId="50" applyNumberFormat="1" applyFont="1" applyBorder="1" applyAlignment="1">
      <alignment horizontal="left" vertical="center" wrapText="1"/>
      <protection/>
    </xf>
    <xf numFmtId="3" fontId="49" fillId="35" borderId="0" xfId="57" applyNumberFormat="1" applyFont="1" applyFill="1" applyAlignment="1">
      <alignment horizontal="center" vertical="center"/>
    </xf>
    <xf numFmtId="166" fontId="5" fillId="0" borderId="81" xfId="50" applyNumberFormat="1" applyFont="1" applyBorder="1" applyAlignment="1">
      <alignment horizontal="left" vertical="center"/>
      <protection/>
    </xf>
    <xf numFmtId="166" fontId="5" fillId="0" borderId="69" xfId="50" applyNumberFormat="1" applyFont="1" applyBorder="1" applyAlignment="1">
      <alignment horizontal="left" vertical="center"/>
      <protection/>
    </xf>
    <xf numFmtId="166" fontId="5" fillId="0" borderId="63" xfId="50" applyNumberFormat="1" applyFont="1" applyBorder="1" applyAlignment="1">
      <alignment horizontal="left" vertical="center"/>
      <protection/>
    </xf>
    <xf numFmtId="0" fontId="3" fillId="14" borderId="31" xfId="27" applyFont="1" applyBorder="1" applyAlignment="1">
      <alignment horizontal="center" vertical="center"/>
    </xf>
    <xf numFmtId="3" fontId="32" fillId="0" borderId="0" xfId="50" applyNumberFormat="1" applyFont="1" applyFill="1" applyBorder="1" applyAlignment="1">
      <alignment horizontal="left" vertical="center" wrapText="1"/>
      <protection/>
    </xf>
    <xf numFmtId="3" fontId="31" fillId="0" borderId="0" xfId="50" applyNumberFormat="1" applyFont="1" applyFill="1" applyBorder="1" applyAlignment="1">
      <alignment horizontal="left" vertical="center" wrapText="1"/>
      <protection/>
    </xf>
    <xf numFmtId="3" fontId="25" fillId="37" borderId="0" xfId="57" applyNumberFormat="1" applyFont="1" applyFill="1" applyBorder="1" applyAlignment="1">
      <alignment horizontal="left" vertical="center"/>
    </xf>
    <xf numFmtId="0" fontId="3" fillId="14" borderId="78" xfId="27" applyFont="1" applyBorder="1" applyAlignment="1">
      <alignment horizontal="center" vertical="center" wrapText="1"/>
    </xf>
    <xf numFmtId="0" fontId="6" fillId="20" borderId="17" xfId="33" applyNumberFormat="1" applyFont="1" applyBorder="1" applyAlignment="1">
      <alignment horizontal="left" vertical="center" indent="1"/>
    </xf>
    <xf numFmtId="0" fontId="6" fillId="20" borderId="64" xfId="33" applyNumberFormat="1" applyFont="1" applyBorder="1" applyAlignment="1">
      <alignment horizontal="left" vertical="center" indent="1"/>
    </xf>
    <xf numFmtId="0" fontId="5" fillId="0" borderId="20" xfId="50" applyNumberFormat="1" applyFont="1" applyBorder="1" applyAlignment="1">
      <alignment horizontal="left" vertical="center"/>
      <protection/>
    </xf>
    <xf numFmtId="0" fontId="5" fillId="0" borderId="21" xfId="50" applyNumberFormat="1" applyFont="1" applyBorder="1" applyAlignment="1">
      <alignment horizontal="left" vertical="center"/>
      <protection/>
    </xf>
    <xf numFmtId="3" fontId="25" fillId="35" borderId="0" xfId="57" applyNumberFormat="1" applyFont="1" applyFill="1" applyBorder="1" applyAlignment="1">
      <alignment horizontal="left" vertical="center"/>
    </xf>
    <xf numFmtId="0" fontId="3" fillId="14" borderId="43" xfId="27" applyFont="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Motif" xfId="50"/>
    <cellStyle name="Neutre" xfId="51"/>
    <cellStyle name="Normal_Feuil1"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F37"/>
  <sheetViews>
    <sheetView tabSelected="1" zoomScalePageLayoutView="0" workbookViewId="0" topLeftCell="A4">
      <selection activeCell="A34" sqref="A34"/>
    </sheetView>
  </sheetViews>
  <sheetFormatPr defaultColWidth="11.421875" defaultRowHeight="15"/>
  <cols>
    <col min="1" max="1" width="123.7109375" style="0" customWidth="1"/>
  </cols>
  <sheetData>
    <row r="1" ht="28.5">
      <c r="A1" s="170" t="s">
        <v>296</v>
      </c>
    </row>
    <row r="5" spans="27:32" ht="15">
      <c r="AA5" s="211"/>
      <c r="AB5" s="211"/>
      <c r="AC5" s="211"/>
      <c r="AD5" s="211"/>
      <c r="AE5" s="211"/>
      <c r="AF5" s="211"/>
    </row>
    <row r="6" spans="21:32" ht="15">
      <c r="U6" s="211"/>
      <c r="V6" s="211"/>
      <c r="W6" s="211"/>
      <c r="X6" s="211"/>
      <c r="AA6" s="211"/>
      <c r="AB6" s="211"/>
      <c r="AC6" s="211"/>
      <c r="AD6" s="211"/>
      <c r="AE6" s="211"/>
      <c r="AF6" s="211"/>
    </row>
    <row r="7" spans="1:32" ht="18">
      <c r="A7" s="166" t="s">
        <v>246</v>
      </c>
      <c r="U7" s="211"/>
      <c r="V7" s="211"/>
      <c r="W7" s="211"/>
      <c r="X7" s="211"/>
      <c r="AA7" s="211"/>
      <c r="AB7" s="211"/>
      <c r="AC7" s="211"/>
      <c r="AD7" s="211"/>
      <c r="AE7" s="211"/>
      <c r="AF7" s="211"/>
    </row>
    <row r="8" spans="21:32" ht="15">
      <c r="U8" s="211"/>
      <c r="V8" s="211"/>
      <c r="W8" s="211"/>
      <c r="X8" s="211"/>
      <c r="AA8" s="211"/>
      <c r="AB8" s="211"/>
      <c r="AC8" s="211"/>
      <c r="AD8" s="211"/>
      <c r="AE8" s="211"/>
      <c r="AF8" s="211"/>
    </row>
    <row r="9" spans="1:32" s="172" customFormat="1" ht="21" customHeight="1">
      <c r="A9" s="171" t="s">
        <v>247</v>
      </c>
      <c r="U9" s="225"/>
      <c r="V9" s="225"/>
      <c r="W9" s="225"/>
      <c r="X9" s="225"/>
      <c r="AA9" s="225"/>
      <c r="AB9" s="225"/>
      <c r="AC9" s="225"/>
      <c r="AD9" s="225"/>
      <c r="AE9" s="225"/>
      <c r="AF9" s="225"/>
    </row>
    <row r="10" spans="1:32" s="172" customFormat="1" ht="21" customHeight="1">
      <c r="A10" s="171" t="s">
        <v>336</v>
      </c>
      <c r="U10" s="225"/>
      <c r="V10" s="225"/>
      <c r="W10" s="225"/>
      <c r="X10" s="225"/>
      <c r="AA10" s="225"/>
      <c r="AB10" s="225"/>
      <c r="AC10" s="225"/>
      <c r="AD10" s="225"/>
      <c r="AE10" s="225"/>
      <c r="AF10" s="225"/>
    </row>
    <row r="11" spans="1:32" s="172" customFormat="1" ht="21" customHeight="1">
      <c r="A11" s="171" t="s">
        <v>331</v>
      </c>
      <c r="U11" s="225"/>
      <c r="V11" s="225"/>
      <c r="W11" s="225"/>
      <c r="X11" s="225"/>
      <c r="AA11" s="225"/>
      <c r="AB11" s="225"/>
      <c r="AC11" s="225"/>
      <c r="AD11" s="225"/>
      <c r="AE11" s="225"/>
      <c r="AF11" s="225"/>
    </row>
    <row r="12" spans="1:32" s="172" customFormat="1" ht="21" customHeight="1">
      <c r="A12" s="171" t="s">
        <v>332</v>
      </c>
      <c r="U12" s="225"/>
      <c r="V12" s="225"/>
      <c r="W12" s="225"/>
      <c r="X12" s="225"/>
      <c r="AA12" s="225"/>
      <c r="AB12" s="225"/>
      <c r="AC12" s="225"/>
      <c r="AD12" s="225"/>
      <c r="AE12" s="225"/>
      <c r="AF12" s="225"/>
    </row>
    <row r="13" spans="1:32" s="172" customFormat="1" ht="21" customHeight="1">
      <c r="A13" s="171" t="s">
        <v>333</v>
      </c>
      <c r="U13" s="225"/>
      <c r="V13" s="225"/>
      <c r="W13" s="225"/>
      <c r="X13" s="225"/>
      <c r="AA13" s="225"/>
      <c r="AB13" s="225"/>
      <c r="AC13" s="225"/>
      <c r="AD13" s="225"/>
      <c r="AE13" s="225"/>
      <c r="AF13" s="225"/>
    </row>
    <row r="14" spans="1:32" s="172" customFormat="1" ht="21" customHeight="1">
      <c r="A14" s="171" t="s">
        <v>334</v>
      </c>
      <c r="U14" s="225"/>
      <c r="V14" s="225"/>
      <c r="W14" s="225"/>
      <c r="X14" s="225"/>
      <c r="AA14" s="225"/>
      <c r="AB14" s="225"/>
      <c r="AC14" s="225"/>
      <c r="AD14" s="225"/>
      <c r="AE14" s="225"/>
      <c r="AF14" s="225"/>
    </row>
    <row r="15" spans="1:32" s="172" customFormat="1" ht="21" customHeight="1">
      <c r="A15" s="171" t="s">
        <v>335</v>
      </c>
      <c r="U15" s="225"/>
      <c r="V15" s="225"/>
      <c r="W15" s="225"/>
      <c r="X15" s="225"/>
      <c r="AA15" s="225"/>
      <c r="AB15" s="225"/>
      <c r="AC15" s="225"/>
      <c r="AD15" s="225"/>
      <c r="AE15" s="225"/>
      <c r="AF15" s="225"/>
    </row>
    <row r="16" spans="1:32" ht="15">
      <c r="A16" s="169"/>
      <c r="U16" s="211"/>
      <c r="V16" s="211"/>
      <c r="W16" s="211"/>
      <c r="X16" s="211"/>
      <c r="AA16" s="211"/>
      <c r="AB16" s="211"/>
      <c r="AC16" s="211"/>
      <c r="AD16" s="211"/>
      <c r="AE16" s="211"/>
      <c r="AF16" s="211"/>
    </row>
    <row r="17" spans="21:32" ht="15">
      <c r="U17" s="211"/>
      <c r="V17" s="211"/>
      <c r="W17" s="211"/>
      <c r="X17" s="211"/>
      <c r="AA17" s="211"/>
      <c r="AB17" s="211"/>
      <c r="AC17" s="211"/>
      <c r="AD17" s="211"/>
      <c r="AE17" s="211"/>
      <c r="AF17" s="211"/>
    </row>
    <row r="18" spans="21:32" ht="15">
      <c r="U18" s="211"/>
      <c r="V18" s="211"/>
      <c r="W18" s="211"/>
      <c r="X18" s="211"/>
      <c r="AA18" s="211"/>
      <c r="AB18" s="211"/>
      <c r="AC18" s="211"/>
      <c r="AD18" s="211"/>
      <c r="AE18" s="211"/>
      <c r="AF18" s="211"/>
    </row>
    <row r="19" spans="21:32" ht="15">
      <c r="U19" s="211"/>
      <c r="V19" s="211"/>
      <c r="W19" s="211"/>
      <c r="X19" s="211"/>
      <c r="AA19" s="211"/>
      <c r="AB19" s="211"/>
      <c r="AC19" s="211"/>
      <c r="AD19" s="211"/>
      <c r="AE19" s="211"/>
      <c r="AF19" s="211"/>
    </row>
    <row r="20" spans="21:32" ht="15">
      <c r="U20" s="211"/>
      <c r="V20" s="211"/>
      <c r="W20" s="211"/>
      <c r="X20" s="211"/>
      <c r="AA20" s="211"/>
      <c r="AB20" s="211"/>
      <c r="AC20" s="211"/>
      <c r="AD20" s="211"/>
      <c r="AE20" s="211"/>
      <c r="AF20" s="211"/>
    </row>
    <row r="21" spans="21:32" ht="15">
      <c r="U21" s="211"/>
      <c r="V21" s="211"/>
      <c r="W21" s="211"/>
      <c r="X21" s="211"/>
      <c r="AA21" s="211"/>
      <c r="AB21" s="211"/>
      <c r="AC21" s="211"/>
      <c r="AD21" s="211"/>
      <c r="AE21" s="211"/>
      <c r="AF21" s="211"/>
    </row>
    <row r="22" spans="21:32" ht="15">
      <c r="U22" s="211"/>
      <c r="V22" s="211"/>
      <c r="W22" s="211"/>
      <c r="X22" s="211"/>
      <c r="AA22" s="211"/>
      <c r="AB22" s="211"/>
      <c r="AC22" s="211"/>
      <c r="AD22" s="211"/>
      <c r="AE22" s="211"/>
      <c r="AF22" s="211"/>
    </row>
    <row r="23" spans="21:32" ht="15">
      <c r="U23" s="211"/>
      <c r="V23" s="211"/>
      <c r="W23" s="211"/>
      <c r="X23" s="211"/>
      <c r="AA23" s="211"/>
      <c r="AB23" s="211"/>
      <c r="AC23" s="211"/>
      <c r="AD23" s="211"/>
      <c r="AE23" s="211"/>
      <c r="AF23" s="211"/>
    </row>
    <row r="24" spans="1:32" ht="15.75">
      <c r="A24" s="167" t="s">
        <v>245</v>
      </c>
      <c r="U24" s="211"/>
      <c r="V24" s="211"/>
      <c r="W24" s="211"/>
      <c r="X24" s="211"/>
      <c r="AA24" s="211"/>
      <c r="AB24" s="211"/>
      <c r="AC24" s="211"/>
      <c r="AD24" s="211"/>
      <c r="AE24" s="211"/>
      <c r="AF24" s="211"/>
    </row>
    <row r="25" spans="1:32" ht="15.75">
      <c r="A25" s="168" t="s">
        <v>326</v>
      </c>
      <c r="U25" s="211"/>
      <c r="V25" s="211"/>
      <c r="W25" s="211"/>
      <c r="X25" s="211"/>
      <c r="AA25" s="211"/>
      <c r="AB25" s="211"/>
      <c r="AC25" s="211"/>
      <c r="AD25" s="211"/>
      <c r="AE25" s="211"/>
      <c r="AF25" s="211"/>
    </row>
    <row r="26" spans="21:32" ht="15">
      <c r="U26" s="211"/>
      <c r="V26" s="211"/>
      <c r="W26" s="211"/>
      <c r="X26" s="211"/>
      <c r="AA26" s="211"/>
      <c r="AB26" s="211"/>
      <c r="AC26" s="211"/>
      <c r="AD26" s="211"/>
      <c r="AE26" s="211"/>
      <c r="AF26" s="211"/>
    </row>
    <row r="27" spans="21:32" ht="15">
      <c r="U27" s="211"/>
      <c r="V27" s="211"/>
      <c r="W27" s="211"/>
      <c r="X27" s="211"/>
      <c r="AA27" s="211"/>
      <c r="AB27" s="211"/>
      <c r="AC27" s="211"/>
      <c r="AD27" s="211"/>
      <c r="AE27" s="211"/>
      <c r="AF27" s="211"/>
    </row>
    <row r="28" spans="1:32" ht="112.5" customHeight="1">
      <c r="A28" s="285" t="s">
        <v>348</v>
      </c>
      <c r="U28" s="211"/>
      <c r="V28" s="211"/>
      <c r="W28" s="211"/>
      <c r="X28" s="211"/>
      <c r="AA28" s="211"/>
      <c r="AB28" s="211"/>
      <c r="AC28" s="211"/>
      <c r="AD28" s="211"/>
      <c r="AE28" s="211"/>
      <c r="AF28" s="211"/>
    </row>
    <row r="29" spans="21:32" ht="15">
      <c r="U29" s="211"/>
      <c r="V29" s="211"/>
      <c r="W29" s="211"/>
      <c r="X29" s="211"/>
      <c r="AA29" s="211"/>
      <c r="AB29" s="211"/>
      <c r="AC29" s="211"/>
      <c r="AD29" s="211"/>
      <c r="AE29" s="211"/>
      <c r="AF29" s="211"/>
    </row>
    <row r="30" spans="21:32" ht="15">
      <c r="U30" s="211"/>
      <c r="V30" s="211"/>
      <c r="W30" s="211"/>
      <c r="X30" s="211"/>
      <c r="AA30" s="211"/>
      <c r="AB30" s="211"/>
      <c r="AC30" s="211"/>
      <c r="AD30" s="211"/>
      <c r="AE30" s="211"/>
      <c r="AF30" s="211"/>
    </row>
    <row r="31" spans="21:32" ht="15">
      <c r="U31" s="211"/>
      <c r="V31" s="211"/>
      <c r="W31" s="211"/>
      <c r="X31" s="211"/>
      <c r="AA31" s="211"/>
      <c r="AB31" s="211"/>
      <c r="AC31" s="211"/>
      <c r="AD31" s="211"/>
      <c r="AE31" s="211"/>
      <c r="AF31" s="211"/>
    </row>
    <row r="32" spans="21:32" ht="15">
      <c r="U32" s="211"/>
      <c r="V32" s="211"/>
      <c r="W32" s="211"/>
      <c r="X32" s="211"/>
      <c r="AA32" s="211"/>
      <c r="AB32" s="211"/>
      <c r="AC32" s="211"/>
      <c r="AD32" s="211"/>
      <c r="AE32" s="211"/>
      <c r="AF32" s="211"/>
    </row>
    <row r="33" spans="21:32" ht="15">
      <c r="U33" s="211"/>
      <c r="V33" s="211"/>
      <c r="W33" s="211"/>
      <c r="X33" s="211"/>
      <c r="AA33" s="211"/>
      <c r="AB33" s="211"/>
      <c r="AC33" s="211"/>
      <c r="AD33" s="211"/>
      <c r="AE33" s="211"/>
      <c r="AF33" s="211"/>
    </row>
    <row r="34" spans="21:32" ht="15">
      <c r="U34" s="211"/>
      <c r="V34" s="211"/>
      <c r="W34" s="211"/>
      <c r="X34" s="211"/>
      <c r="AA34" s="211"/>
      <c r="AB34" s="211"/>
      <c r="AC34" s="211"/>
      <c r="AD34" s="211"/>
      <c r="AE34" s="211"/>
      <c r="AF34" s="211"/>
    </row>
    <row r="35" spans="21:32" ht="15">
      <c r="U35" s="211"/>
      <c r="V35" s="211"/>
      <c r="W35" s="211"/>
      <c r="X35" s="211"/>
      <c r="AA35" s="211"/>
      <c r="AB35" s="211"/>
      <c r="AC35" s="211"/>
      <c r="AD35" s="211"/>
      <c r="AE35" s="211"/>
      <c r="AF35" s="211"/>
    </row>
    <row r="36" spans="27:32" ht="15">
      <c r="AA36" s="211"/>
      <c r="AB36" s="211"/>
      <c r="AC36" s="211"/>
      <c r="AD36" s="211"/>
      <c r="AE36" s="211"/>
      <c r="AF36" s="211"/>
    </row>
    <row r="37" spans="27:32" ht="15">
      <c r="AA37" s="211"/>
      <c r="AB37" s="211"/>
      <c r="AC37" s="211"/>
      <c r="AD37" s="211"/>
      <c r="AE37" s="211"/>
      <c r="AF37" s="211"/>
    </row>
  </sheetData>
  <sheetProtection/>
  <hyperlinks>
    <hyperlink ref="A9" location="'Stat 2002-2016'!A1" display="1 - Evolution des EPCI à fiscalité propre depuis 2002"/>
    <hyperlink ref="A11" location="'stat par nb com'!A1" display="1- Evolution des EPCI à fiscalité propre depuis 2002"/>
    <hyperlink ref="A12" location="'stat par taille demog'!A1" display="1- Evolution des EPCI à fiscalité propre depuis 2002"/>
    <hyperlink ref="A13" location="'stat par taille communes membre'!A1" display="1- Evolution des EPCI à fiscalité propre depuis 2002"/>
    <hyperlink ref="A14" location="'stat par dept'!A1" display="1- Evolution des EPCI à fiscalité propre depuis 2002"/>
    <hyperlink ref="A15" location="'stat par region'!A1" display="1- Evolution des EPCI à fiscalité propre depuis 2002"/>
    <hyperlink ref="A10" location="'taux de couverture 2002-2016'!A1" display="3 - Évolution des taux de couverture depuis 2002"/>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F65"/>
  <sheetViews>
    <sheetView zoomScalePageLayoutView="0" workbookViewId="0" topLeftCell="A19">
      <selection activeCell="M63" sqref="M63"/>
    </sheetView>
  </sheetViews>
  <sheetFormatPr defaultColWidth="11.421875" defaultRowHeight="15"/>
  <cols>
    <col min="1" max="1" width="34.57421875" style="0" customWidth="1"/>
    <col min="2" max="12" width="14.00390625" style="0" customWidth="1"/>
    <col min="13" max="13" width="14.28125" style="0" customWidth="1"/>
    <col min="14" max="14" width="14.140625" style="0" customWidth="1"/>
    <col min="15" max="15" width="15.00390625" style="0" bestFit="1" customWidth="1"/>
    <col min="16" max="16" width="14.00390625" style="0" customWidth="1"/>
  </cols>
  <sheetData>
    <row r="1" spans="1:16" ht="15">
      <c r="A1" s="287" t="s">
        <v>339</v>
      </c>
      <c r="B1" s="287"/>
      <c r="C1" s="287"/>
      <c r="D1" s="287"/>
      <c r="E1" s="287"/>
      <c r="F1" s="287"/>
      <c r="G1" s="287"/>
      <c r="H1" s="287"/>
      <c r="I1" s="287"/>
      <c r="J1" s="287"/>
      <c r="K1" s="287"/>
      <c r="L1" s="287"/>
      <c r="M1" s="287"/>
      <c r="N1" s="287"/>
      <c r="O1" s="287"/>
      <c r="P1" s="287"/>
    </row>
    <row r="2" spans="1:13" ht="15">
      <c r="A2" s="16"/>
      <c r="B2" s="18"/>
      <c r="C2" s="18"/>
      <c r="D2" s="18"/>
      <c r="E2" s="18"/>
      <c r="F2" s="18"/>
      <c r="G2" s="18"/>
      <c r="H2" s="18"/>
      <c r="I2" s="19"/>
      <c r="J2" s="19"/>
      <c r="K2" s="20"/>
      <c r="L2" s="19"/>
      <c r="M2" s="21"/>
    </row>
    <row r="3" spans="1:16" ht="15">
      <c r="A3" s="22" t="s">
        <v>252</v>
      </c>
      <c r="B3" s="281">
        <v>2002</v>
      </c>
      <c r="C3" s="281">
        <v>2003</v>
      </c>
      <c r="D3" s="281">
        <v>2004</v>
      </c>
      <c r="E3" s="281">
        <v>2005</v>
      </c>
      <c r="F3" s="281">
        <v>2006</v>
      </c>
      <c r="G3" s="281">
        <v>2007</v>
      </c>
      <c r="H3" s="281">
        <v>2008</v>
      </c>
      <c r="I3" s="281">
        <v>2009</v>
      </c>
      <c r="J3" s="281">
        <v>2010</v>
      </c>
      <c r="K3" s="281">
        <v>2011</v>
      </c>
      <c r="L3" s="281">
        <v>2012</v>
      </c>
      <c r="M3" s="281">
        <v>2013</v>
      </c>
      <c r="N3" s="281">
        <v>2014</v>
      </c>
      <c r="O3" s="281">
        <v>2015</v>
      </c>
      <c r="P3" s="281">
        <v>2016</v>
      </c>
    </row>
    <row r="4" spans="1:13" ht="15">
      <c r="A4" s="23" t="s">
        <v>18</v>
      </c>
      <c r="B4" s="24"/>
      <c r="C4" s="24"/>
      <c r="D4" s="24"/>
      <c r="E4" s="24"/>
      <c r="F4" s="24"/>
      <c r="G4" s="24"/>
      <c r="H4" s="24"/>
      <c r="I4" s="24"/>
      <c r="J4" s="24"/>
      <c r="K4" s="24"/>
      <c r="L4" s="25"/>
      <c r="M4" s="25"/>
    </row>
    <row r="5" spans="1:32" ht="15">
      <c r="A5" s="26" t="s">
        <v>19</v>
      </c>
      <c r="B5" s="27" t="s">
        <v>20</v>
      </c>
      <c r="C5" s="27" t="s">
        <v>20</v>
      </c>
      <c r="D5" s="27" t="s">
        <v>20</v>
      </c>
      <c r="E5" s="27" t="s">
        <v>20</v>
      </c>
      <c r="F5" s="27" t="s">
        <v>20</v>
      </c>
      <c r="G5" s="27" t="s">
        <v>20</v>
      </c>
      <c r="H5" s="27" t="s">
        <v>20</v>
      </c>
      <c r="I5" s="27" t="s">
        <v>20</v>
      </c>
      <c r="J5" s="27" t="s">
        <v>20</v>
      </c>
      <c r="K5" s="27" t="s">
        <v>20</v>
      </c>
      <c r="L5" s="28">
        <v>1</v>
      </c>
      <c r="M5" s="28">
        <v>1</v>
      </c>
      <c r="N5" s="28">
        <v>1</v>
      </c>
      <c r="O5" s="28">
        <v>11</v>
      </c>
      <c r="P5" s="29">
        <v>13</v>
      </c>
      <c r="AA5" s="211"/>
      <c r="AB5" s="211"/>
      <c r="AC5" s="211"/>
      <c r="AD5" s="211"/>
      <c r="AE5" s="211"/>
      <c r="AF5" s="211"/>
    </row>
    <row r="6" spans="1:32" ht="15">
      <c r="A6" s="26" t="s">
        <v>281</v>
      </c>
      <c r="B6" s="27" t="s">
        <v>20</v>
      </c>
      <c r="C6" s="27" t="s">
        <v>20</v>
      </c>
      <c r="D6" s="27" t="s">
        <v>20</v>
      </c>
      <c r="E6" s="27" t="s">
        <v>20</v>
      </c>
      <c r="F6" s="27" t="s">
        <v>20</v>
      </c>
      <c r="G6" s="27" t="s">
        <v>20</v>
      </c>
      <c r="H6" s="27" t="s">
        <v>20</v>
      </c>
      <c r="I6" s="27" t="s">
        <v>20</v>
      </c>
      <c r="J6" s="27" t="s">
        <v>20</v>
      </c>
      <c r="K6" s="27" t="s">
        <v>20</v>
      </c>
      <c r="L6" s="28">
        <v>46</v>
      </c>
      <c r="M6" s="28">
        <v>46</v>
      </c>
      <c r="N6" s="28">
        <v>49</v>
      </c>
      <c r="O6" s="28">
        <v>453</v>
      </c>
      <c r="P6" s="29">
        <v>676</v>
      </c>
      <c r="U6" s="211"/>
      <c r="V6" s="211"/>
      <c r="W6" s="211"/>
      <c r="X6" s="211"/>
      <c r="AA6" s="211"/>
      <c r="AB6" s="211"/>
      <c r="AC6" s="211"/>
      <c r="AD6" s="211"/>
      <c r="AE6" s="211"/>
      <c r="AF6" s="211"/>
    </row>
    <row r="7" spans="1:32" ht="15">
      <c r="A7" s="26" t="s">
        <v>282</v>
      </c>
      <c r="B7" s="27" t="s">
        <v>20</v>
      </c>
      <c r="C7" s="27" t="s">
        <v>20</v>
      </c>
      <c r="D7" s="27" t="s">
        <v>20</v>
      </c>
      <c r="E7" s="27" t="s">
        <v>20</v>
      </c>
      <c r="F7" s="27" t="s">
        <v>20</v>
      </c>
      <c r="G7" s="27" t="s">
        <v>20</v>
      </c>
      <c r="H7" s="27" t="s">
        <v>20</v>
      </c>
      <c r="I7" s="27" t="s">
        <v>20</v>
      </c>
      <c r="J7" s="27" t="s">
        <v>20</v>
      </c>
      <c r="K7" s="27" t="s">
        <v>20</v>
      </c>
      <c r="L7" s="28">
        <v>536378</v>
      </c>
      <c r="M7" s="28">
        <v>537998</v>
      </c>
      <c r="N7" s="28">
        <v>545475</v>
      </c>
      <c r="O7" s="28">
        <v>6303722</v>
      </c>
      <c r="P7" s="29">
        <v>15275673</v>
      </c>
      <c r="U7" s="211"/>
      <c r="V7" s="211"/>
      <c r="W7" s="211"/>
      <c r="X7" s="211"/>
      <c r="AA7" s="211"/>
      <c r="AB7" s="211"/>
      <c r="AC7" s="211"/>
      <c r="AD7" s="211"/>
      <c r="AE7" s="211"/>
      <c r="AF7" s="211"/>
    </row>
    <row r="8" spans="1:32" ht="15">
      <c r="A8" s="31"/>
      <c r="B8" s="32"/>
      <c r="C8" s="32"/>
      <c r="D8" s="32"/>
      <c r="E8" s="33"/>
      <c r="F8" s="33"/>
      <c r="G8" s="33"/>
      <c r="H8" s="33"/>
      <c r="I8" s="34"/>
      <c r="J8" s="34"/>
      <c r="K8" s="33"/>
      <c r="L8" s="33"/>
      <c r="M8" s="33"/>
      <c r="N8" s="34"/>
      <c r="O8" s="34"/>
      <c r="P8" s="34"/>
      <c r="U8" s="211"/>
      <c r="V8" s="211"/>
      <c r="W8" s="211"/>
      <c r="X8" s="211"/>
      <c r="AA8" s="211"/>
      <c r="AB8" s="211"/>
      <c r="AC8" s="211"/>
      <c r="AD8" s="211"/>
      <c r="AE8" s="211"/>
      <c r="AF8" s="211"/>
    </row>
    <row r="9" spans="1:32" ht="15">
      <c r="A9" s="35" t="s">
        <v>21</v>
      </c>
      <c r="B9" s="37"/>
      <c r="C9" s="37"/>
      <c r="D9" s="37"/>
      <c r="E9" s="37"/>
      <c r="F9" s="37"/>
      <c r="G9" s="37"/>
      <c r="H9" s="37"/>
      <c r="I9" s="36"/>
      <c r="J9" s="36"/>
      <c r="K9" s="36"/>
      <c r="L9" s="36"/>
      <c r="M9" s="36"/>
      <c r="U9" s="211"/>
      <c r="V9" s="211"/>
      <c r="W9" s="211"/>
      <c r="X9" s="211"/>
      <c r="AA9" s="211"/>
      <c r="AB9" s="211"/>
      <c r="AC9" s="211"/>
      <c r="AD9" s="211"/>
      <c r="AE9" s="211"/>
      <c r="AF9" s="211"/>
    </row>
    <row r="10" spans="1:32" ht="15">
      <c r="A10" s="26" t="s">
        <v>19</v>
      </c>
      <c r="B10" s="38">
        <v>14</v>
      </c>
      <c r="C10" s="38">
        <v>14</v>
      </c>
      <c r="D10" s="38">
        <v>14</v>
      </c>
      <c r="E10" s="28">
        <v>14</v>
      </c>
      <c r="F10" s="28">
        <v>14</v>
      </c>
      <c r="G10" s="28">
        <v>14</v>
      </c>
      <c r="H10" s="28">
        <v>14</v>
      </c>
      <c r="I10" s="28">
        <v>16</v>
      </c>
      <c r="J10" s="28">
        <v>16</v>
      </c>
      <c r="K10" s="28">
        <v>16</v>
      </c>
      <c r="L10" s="28">
        <v>15</v>
      </c>
      <c r="M10" s="28">
        <v>15</v>
      </c>
      <c r="N10" s="28">
        <v>15</v>
      </c>
      <c r="O10" s="28">
        <v>9</v>
      </c>
      <c r="P10" s="29">
        <v>11</v>
      </c>
      <c r="U10" s="211"/>
      <c r="V10" s="211"/>
      <c r="W10" s="211"/>
      <c r="X10" s="211"/>
      <c r="AA10" s="211"/>
      <c r="AB10" s="211"/>
      <c r="AC10" s="211"/>
      <c r="AD10" s="211"/>
      <c r="AE10" s="211"/>
      <c r="AF10" s="211"/>
    </row>
    <row r="11" spans="1:32" ht="15">
      <c r="A11" s="26" t="s">
        <v>281</v>
      </c>
      <c r="B11" s="38">
        <v>353</v>
      </c>
      <c r="C11" s="38">
        <v>354</v>
      </c>
      <c r="D11" s="38">
        <v>355</v>
      </c>
      <c r="E11" s="28">
        <v>355</v>
      </c>
      <c r="F11" s="28">
        <v>356</v>
      </c>
      <c r="G11" s="28">
        <v>358</v>
      </c>
      <c r="H11" s="28">
        <v>360</v>
      </c>
      <c r="I11" s="28">
        <v>409</v>
      </c>
      <c r="J11" s="28">
        <v>413</v>
      </c>
      <c r="K11" s="28">
        <v>424</v>
      </c>
      <c r="L11" s="28">
        <v>398</v>
      </c>
      <c r="M11" s="28">
        <v>434</v>
      </c>
      <c r="N11" s="28">
        <v>445</v>
      </c>
      <c r="O11" s="28">
        <v>201</v>
      </c>
      <c r="P11" s="29">
        <v>359</v>
      </c>
      <c r="U11" s="211"/>
      <c r="V11" s="211"/>
      <c r="W11" s="211"/>
      <c r="X11" s="211"/>
      <c r="AA11" s="211"/>
      <c r="AB11" s="211"/>
      <c r="AC11" s="211"/>
      <c r="AD11" s="211"/>
      <c r="AE11" s="211"/>
      <c r="AF11" s="211"/>
    </row>
    <row r="12" spans="1:32" ht="15">
      <c r="A12" s="26" t="s">
        <v>282</v>
      </c>
      <c r="B12" s="38">
        <v>6201802</v>
      </c>
      <c r="C12" s="38">
        <v>6203043</v>
      </c>
      <c r="D12" s="38">
        <v>6209160</v>
      </c>
      <c r="E12" s="28">
        <v>6210939</v>
      </c>
      <c r="F12" s="28">
        <v>6219688</v>
      </c>
      <c r="G12" s="28">
        <v>6251230</v>
      </c>
      <c r="H12" s="28">
        <v>6263969</v>
      </c>
      <c r="I12" s="28">
        <v>7596835</v>
      </c>
      <c r="J12" s="28">
        <v>7638702</v>
      </c>
      <c r="K12" s="28">
        <v>7686710</v>
      </c>
      <c r="L12" s="28">
        <v>7176105</v>
      </c>
      <c r="M12" s="28">
        <v>7237920</v>
      </c>
      <c r="N12" s="28">
        <v>7293720</v>
      </c>
      <c r="O12" s="28">
        <v>2322898</v>
      </c>
      <c r="P12" s="29">
        <v>2534713</v>
      </c>
      <c r="U12" s="211"/>
      <c r="V12" s="211"/>
      <c r="W12" s="211"/>
      <c r="X12" s="211"/>
      <c r="AA12" s="211"/>
      <c r="AB12" s="211"/>
      <c r="AC12" s="211"/>
      <c r="AD12" s="211"/>
      <c r="AE12" s="211"/>
      <c r="AF12" s="211"/>
    </row>
    <row r="13" spans="1:32" ht="15">
      <c r="A13" s="39" t="s">
        <v>284</v>
      </c>
      <c r="B13" s="40"/>
      <c r="C13" s="40"/>
      <c r="D13" s="40"/>
      <c r="E13" s="41"/>
      <c r="F13" s="41"/>
      <c r="G13" s="41"/>
      <c r="H13" s="41"/>
      <c r="I13" s="41"/>
      <c r="J13" s="41"/>
      <c r="K13" s="41"/>
      <c r="L13" s="41"/>
      <c r="M13" s="41"/>
      <c r="N13" s="41"/>
      <c r="U13" s="211"/>
      <c r="V13" s="211"/>
      <c r="W13" s="211"/>
      <c r="X13" s="211"/>
      <c r="AA13" s="211"/>
      <c r="AB13" s="211"/>
      <c r="AC13" s="211"/>
      <c r="AD13" s="211"/>
      <c r="AE13" s="211"/>
      <c r="AF13" s="211"/>
    </row>
    <row r="14" spans="1:32" ht="15">
      <c r="A14" s="42" t="s">
        <v>19</v>
      </c>
      <c r="B14" s="40">
        <v>10</v>
      </c>
      <c r="C14" s="40">
        <v>11</v>
      </c>
      <c r="D14" s="40">
        <v>11</v>
      </c>
      <c r="E14" s="41">
        <v>11</v>
      </c>
      <c r="F14" s="41">
        <v>11</v>
      </c>
      <c r="G14" s="41">
        <v>11</v>
      </c>
      <c r="H14" s="41">
        <v>11</v>
      </c>
      <c r="I14" s="41">
        <v>13</v>
      </c>
      <c r="J14" s="41">
        <v>13</v>
      </c>
      <c r="K14" s="41">
        <v>13</v>
      </c>
      <c r="L14" s="41">
        <v>13</v>
      </c>
      <c r="M14" s="41">
        <v>13</v>
      </c>
      <c r="N14" s="41">
        <v>13</v>
      </c>
      <c r="O14" s="41">
        <v>7</v>
      </c>
      <c r="P14" s="198">
        <v>10</v>
      </c>
      <c r="U14" s="211"/>
      <c r="V14" s="211"/>
      <c r="W14" s="211"/>
      <c r="X14" s="211"/>
      <c r="AA14" s="211"/>
      <c r="AB14" s="211"/>
      <c r="AC14" s="211"/>
      <c r="AD14" s="211"/>
      <c r="AE14" s="211"/>
      <c r="AF14" s="211"/>
    </row>
    <row r="15" spans="1:32" ht="15">
      <c r="A15" s="42" t="s">
        <v>281</v>
      </c>
      <c r="B15" s="40">
        <v>266</v>
      </c>
      <c r="C15" s="40">
        <v>322</v>
      </c>
      <c r="D15" s="40">
        <v>322</v>
      </c>
      <c r="E15" s="41">
        <v>322</v>
      </c>
      <c r="F15" s="41">
        <v>323</v>
      </c>
      <c r="G15" s="41">
        <v>325</v>
      </c>
      <c r="H15" s="41">
        <v>327</v>
      </c>
      <c r="I15" s="41">
        <v>376</v>
      </c>
      <c r="J15" s="41">
        <v>380</v>
      </c>
      <c r="K15" s="41">
        <v>391</v>
      </c>
      <c r="L15" s="41">
        <v>384</v>
      </c>
      <c r="M15" s="41">
        <v>415</v>
      </c>
      <c r="N15" s="41">
        <v>426</v>
      </c>
      <c r="O15" s="41">
        <v>182</v>
      </c>
      <c r="P15" s="198">
        <v>345</v>
      </c>
      <c r="U15" s="211"/>
      <c r="V15" s="211"/>
      <c r="W15" s="211"/>
      <c r="X15" s="211"/>
      <c r="AA15" s="211"/>
      <c r="AB15" s="211"/>
      <c r="AC15" s="211"/>
      <c r="AD15" s="211"/>
      <c r="AE15" s="211"/>
      <c r="AF15" s="211"/>
    </row>
    <row r="16" spans="1:32" ht="15">
      <c r="A16" s="30" t="s">
        <v>283</v>
      </c>
      <c r="B16" s="40">
        <v>4681930</v>
      </c>
      <c r="C16" s="40">
        <v>5869774</v>
      </c>
      <c r="D16" s="40">
        <v>5870605</v>
      </c>
      <c r="E16" s="41">
        <v>5872185</v>
      </c>
      <c r="F16" s="41">
        <v>5880590</v>
      </c>
      <c r="G16" s="41">
        <v>5911916</v>
      </c>
      <c r="H16" s="41">
        <v>5924265</v>
      </c>
      <c r="I16" s="41">
        <v>7266403</v>
      </c>
      <c r="J16" s="41">
        <v>7309465</v>
      </c>
      <c r="K16" s="41">
        <v>7359201</v>
      </c>
      <c r="L16" s="41">
        <v>6901858</v>
      </c>
      <c r="M16" s="41">
        <v>6950351</v>
      </c>
      <c r="N16" s="41">
        <v>7005887</v>
      </c>
      <c r="O16" s="41">
        <v>2034675</v>
      </c>
      <c r="P16" s="198">
        <v>2329840</v>
      </c>
      <c r="U16" s="211"/>
      <c r="V16" s="211"/>
      <c r="W16" s="211"/>
      <c r="X16" s="211"/>
      <c r="AA16" s="211"/>
      <c r="AB16" s="211"/>
      <c r="AC16" s="211"/>
      <c r="AD16" s="211"/>
      <c r="AE16" s="211"/>
      <c r="AF16" s="211"/>
    </row>
    <row r="17" spans="1:32" ht="15">
      <c r="A17" s="36"/>
      <c r="B17" s="38"/>
      <c r="C17" s="38"/>
      <c r="D17" s="38"/>
      <c r="E17" s="28"/>
      <c r="F17" s="28"/>
      <c r="G17" s="28"/>
      <c r="H17" s="28"/>
      <c r="I17" s="28"/>
      <c r="J17" s="28"/>
      <c r="K17" s="28"/>
      <c r="L17" s="28"/>
      <c r="M17" s="28"/>
      <c r="N17" s="34"/>
      <c r="O17" s="34"/>
      <c r="P17" s="34"/>
      <c r="U17" s="211"/>
      <c r="V17" s="211"/>
      <c r="W17" s="211"/>
      <c r="X17" s="211"/>
      <c r="AA17" s="211"/>
      <c r="AB17" s="211"/>
      <c r="AC17" s="211"/>
      <c r="AD17" s="211"/>
      <c r="AE17" s="211"/>
      <c r="AF17" s="211"/>
    </row>
    <row r="18" spans="1:32" ht="15">
      <c r="A18" s="23" t="s">
        <v>22</v>
      </c>
      <c r="B18" s="43"/>
      <c r="C18" s="43"/>
      <c r="D18" s="43"/>
      <c r="E18" s="44"/>
      <c r="F18" s="44"/>
      <c r="G18" s="44"/>
      <c r="H18" s="44"/>
      <c r="I18" s="44"/>
      <c r="J18" s="44"/>
      <c r="K18" s="44"/>
      <c r="L18" s="44"/>
      <c r="M18" s="44"/>
      <c r="U18" s="211"/>
      <c r="V18" s="211"/>
      <c r="W18" s="211"/>
      <c r="X18" s="211"/>
      <c r="AA18" s="211"/>
      <c r="AB18" s="211"/>
      <c r="AC18" s="211"/>
      <c r="AD18" s="211"/>
      <c r="AE18" s="211"/>
      <c r="AF18" s="211"/>
    </row>
    <row r="19" spans="1:32" ht="15">
      <c r="A19" s="26" t="s">
        <v>19</v>
      </c>
      <c r="B19" s="38">
        <v>120</v>
      </c>
      <c r="C19" s="38">
        <v>143</v>
      </c>
      <c r="D19" s="38">
        <v>155</v>
      </c>
      <c r="E19" s="28">
        <v>162</v>
      </c>
      <c r="F19" s="28">
        <v>164</v>
      </c>
      <c r="G19" s="28">
        <v>169</v>
      </c>
      <c r="H19" s="28">
        <v>171</v>
      </c>
      <c r="I19" s="28">
        <v>174</v>
      </c>
      <c r="J19" s="28">
        <v>181</v>
      </c>
      <c r="K19" s="28">
        <v>191</v>
      </c>
      <c r="L19" s="28">
        <v>202</v>
      </c>
      <c r="M19" s="28">
        <v>213</v>
      </c>
      <c r="N19" s="28">
        <v>222</v>
      </c>
      <c r="O19" s="28">
        <v>226</v>
      </c>
      <c r="P19" s="198">
        <v>196</v>
      </c>
      <c r="U19" s="211"/>
      <c r="V19" s="211"/>
      <c r="W19" s="211"/>
      <c r="X19" s="211"/>
      <c r="AA19" s="211"/>
      <c r="AB19" s="211"/>
      <c r="AC19" s="211"/>
      <c r="AD19" s="211"/>
      <c r="AE19" s="211"/>
      <c r="AF19" s="211"/>
    </row>
    <row r="20" spans="1:32" ht="15">
      <c r="A20" s="26" t="s">
        <v>281</v>
      </c>
      <c r="B20" s="38">
        <v>2015</v>
      </c>
      <c r="C20" s="38">
        <v>2441</v>
      </c>
      <c r="D20" s="38">
        <v>2632</v>
      </c>
      <c r="E20" s="28">
        <v>2753</v>
      </c>
      <c r="F20" s="28">
        <v>2788</v>
      </c>
      <c r="G20" s="28">
        <v>2946</v>
      </c>
      <c r="H20" s="28">
        <v>3003</v>
      </c>
      <c r="I20" s="28">
        <v>2983</v>
      </c>
      <c r="J20" s="28">
        <v>3107</v>
      </c>
      <c r="K20" s="28">
        <v>3290</v>
      </c>
      <c r="L20" s="28">
        <v>3600</v>
      </c>
      <c r="M20" s="28">
        <v>4118</v>
      </c>
      <c r="N20" s="28">
        <v>4851</v>
      </c>
      <c r="O20" s="28">
        <v>4744</v>
      </c>
      <c r="P20" s="198">
        <v>4610</v>
      </c>
      <c r="U20" s="211"/>
      <c r="V20" s="211"/>
      <c r="W20" s="211"/>
      <c r="X20" s="211"/>
      <c r="AA20" s="211"/>
      <c r="AB20" s="211"/>
      <c r="AC20" s="211"/>
      <c r="AD20" s="211"/>
      <c r="AE20" s="211"/>
      <c r="AF20" s="211"/>
    </row>
    <row r="21" spans="1:32" ht="15">
      <c r="A21" s="26" t="s">
        <v>282</v>
      </c>
      <c r="B21" s="38">
        <v>15957444</v>
      </c>
      <c r="C21" s="38">
        <v>18250455</v>
      </c>
      <c r="D21" s="38">
        <v>19712128</v>
      </c>
      <c r="E21" s="28">
        <v>20397780</v>
      </c>
      <c r="F21" s="28">
        <v>20679874</v>
      </c>
      <c r="G21" s="28">
        <v>21173675</v>
      </c>
      <c r="H21" s="28">
        <v>21377932</v>
      </c>
      <c r="I21" s="28">
        <v>21016706</v>
      </c>
      <c r="J21" s="28">
        <v>22472555</v>
      </c>
      <c r="K21" s="28">
        <v>23379003</v>
      </c>
      <c r="L21" s="28">
        <v>24109018</v>
      </c>
      <c r="M21" s="28">
        <v>25541907</v>
      </c>
      <c r="N21" s="28">
        <v>27136257</v>
      </c>
      <c r="O21" s="28">
        <v>25889681</v>
      </c>
      <c r="P21" s="198">
        <v>21813717</v>
      </c>
      <c r="U21" s="211"/>
      <c r="V21" s="211"/>
      <c r="W21" s="211"/>
      <c r="X21" s="211"/>
      <c r="AA21" s="211"/>
      <c r="AB21" s="211"/>
      <c r="AC21" s="211"/>
      <c r="AD21" s="211"/>
      <c r="AE21" s="211"/>
      <c r="AF21" s="211"/>
    </row>
    <row r="22" spans="1:32" ht="15">
      <c r="A22" s="31"/>
      <c r="B22" s="32"/>
      <c r="C22" s="32"/>
      <c r="D22" s="32"/>
      <c r="E22" s="33"/>
      <c r="F22" s="33"/>
      <c r="G22" s="33"/>
      <c r="H22" s="33"/>
      <c r="I22" s="33"/>
      <c r="J22" s="33"/>
      <c r="K22" s="33"/>
      <c r="L22" s="33"/>
      <c r="M22" s="33"/>
      <c r="N22" s="34"/>
      <c r="O22" s="34"/>
      <c r="P22" s="34"/>
      <c r="U22" s="211"/>
      <c r="V22" s="211"/>
      <c r="W22" s="211"/>
      <c r="X22" s="211"/>
      <c r="AA22" s="211"/>
      <c r="AB22" s="211"/>
      <c r="AC22" s="211"/>
      <c r="AD22" s="211"/>
      <c r="AE22" s="211"/>
      <c r="AF22" s="211"/>
    </row>
    <row r="23" spans="1:32" ht="15">
      <c r="A23" s="35" t="s">
        <v>23</v>
      </c>
      <c r="B23" s="38"/>
      <c r="C23" s="38"/>
      <c r="D23" s="38"/>
      <c r="E23" s="28"/>
      <c r="F23" s="28"/>
      <c r="G23" s="28"/>
      <c r="H23" s="28"/>
      <c r="I23" s="28"/>
      <c r="J23" s="28"/>
      <c r="K23" s="28"/>
      <c r="L23" s="28"/>
      <c r="M23" s="28"/>
      <c r="U23" s="211"/>
      <c r="V23" s="211"/>
      <c r="W23" s="211"/>
      <c r="X23" s="211"/>
      <c r="AA23" s="211"/>
      <c r="AB23" s="211"/>
      <c r="AC23" s="211"/>
      <c r="AD23" s="211"/>
      <c r="AE23" s="211"/>
      <c r="AF23" s="211"/>
    </row>
    <row r="24" spans="1:32" ht="15">
      <c r="A24" s="26" t="s">
        <v>19</v>
      </c>
      <c r="B24" s="38">
        <v>2032</v>
      </c>
      <c r="C24" s="38">
        <v>2195</v>
      </c>
      <c r="D24" s="38">
        <v>2286</v>
      </c>
      <c r="E24" s="28">
        <v>2342</v>
      </c>
      <c r="F24" s="28">
        <v>2389</v>
      </c>
      <c r="G24" s="28">
        <v>2400</v>
      </c>
      <c r="H24" s="28">
        <v>2393</v>
      </c>
      <c r="I24" s="28">
        <v>2406</v>
      </c>
      <c r="J24" s="28">
        <v>2409</v>
      </c>
      <c r="K24" s="28">
        <v>2387</v>
      </c>
      <c r="L24" s="28">
        <v>2358</v>
      </c>
      <c r="M24" s="28">
        <v>2223</v>
      </c>
      <c r="N24" s="28">
        <v>1903</v>
      </c>
      <c r="O24" s="28">
        <v>1884</v>
      </c>
      <c r="P24" s="198">
        <v>1842</v>
      </c>
      <c r="U24" s="211"/>
      <c r="V24" s="211"/>
      <c r="W24" s="211"/>
      <c r="X24" s="211"/>
      <c r="AA24" s="211"/>
      <c r="AB24" s="211"/>
      <c r="AC24" s="211"/>
      <c r="AD24" s="211"/>
      <c r="AE24" s="211"/>
      <c r="AF24" s="211"/>
    </row>
    <row r="25" spans="1:32" ht="15">
      <c r="A25" s="26" t="s">
        <v>281</v>
      </c>
      <c r="B25" s="38">
        <v>24455</v>
      </c>
      <c r="C25" s="38">
        <v>26907</v>
      </c>
      <c r="D25" s="38">
        <v>28407</v>
      </c>
      <c r="E25" s="28">
        <v>29166</v>
      </c>
      <c r="F25" s="28">
        <v>29745</v>
      </c>
      <c r="G25" s="28">
        <v>30080</v>
      </c>
      <c r="H25" s="28">
        <v>30246</v>
      </c>
      <c r="I25" s="28">
        <v>30745</v>
      </c>
      <c r="J25" s="28">
        <v>31225</v>
      </c>
      <c r="K25" s="28">
        <v>31298</v>
      </c>
      <c r="L25" s="28">
        <v>31232</v>
      </c>
      <c r="M25" s="28">
        <v>31428</v>
      </c>
      <c r="N25" s="28">
        <v>31246</v>
      </c>
      <c r="O25" s="28">
        <v>31116</v>
      </c>
      <c r="P25" s="198">
        <v>30154</v>
      </c>
      <c r="U25" s="211"/>
      <c r="V25" s="211"/>
      <c r="W25" s="211"/>
      <c r="X25" s="211"/>
      <c r="AA25" s="211"/>
      <c r="AB25" s="211"/>
      <c r="AC25" s="211"/>
      <c r="AD25" s="211"/>
      <c r="AE25" s="211"/>
      <c r="AF25" s="211"/>
    </row>
    <row r="26" spans="1:32" ht="15">
      <c r="A26" s="26" t="s">
        <v>282</v>
      </c>
      <c r="B26" s="38">
        <v>22259518</v>
      </c>
      <c r="C26" s="38">
        <v>23698136</v>
      </c>
      <c r="D26" s="38">
        <v>24480505</v>
      </c>
      <c r="E26" s="28">
        <v>25133760</v>
      </c>
      <c r="F26" s="28">
        <v>26084942</v>
      </c>
      <c r="G26" s="28">
        <v>26475824</v>
      </c>
      <c r="H26" s="28">
        <v>26596373</v>
      </c>
      <c r="I26" s="28">
        <v>27497914</v>
      </c>
      <c r="J26" s="28">
        <v>27509582</v>
      </c>
      <c r="K26" s="28">
        <v>27404237</v>
      </c>
      <c r="L26" s="28">
        <v>27169609</v>
      </c>
      <c r="M26" s="28">
        <v>27322241</v>
      </c>
      <c r="N26" s="28">
        <v>27401807</v>
      </c>
      <c r="O26" s="28">
        <v>26906507</v>
      </c>
      <c r="P26" s="198">
        <v>26044667</v>
      </c>
      <c r="U26" s="211"/>
      <c r="V26" s="211"/>
      <c r="W26" s="211"/>
      <c r="X26" s="211"/>
      <c r="AA26" s="211"/>
      <c r="AB26" s="211"/>
      <c r="AC26" s="211"/>
      <c r="AD26" s="211"/>
      <c r="AE26" s="211"/>
      <c r="AF26" s="211"/>
    </row>
    <row r="27" spans="1:32" ht="15">
      <c r="A27" s="39" t="s">
        <v>284</v>
      </c>
      <c r="B27" s="40"/>
      <c r="C27" s="40"/>
      <c r="D27" s="40"/>
      <c r="E27" s="41"/>
      <c r="F27" s="41"/>
      <c r="G27" s="41"/>
      <c r="H27" s="41"/>
      <c r="I27" s="41"/>
      <c r="J27" s="41"/>
      <c r="K27" s="41"/>
      <c r="L27" s="41"/>
      <c r="M27" s="41"/>
      <c r="N27" s="41"/>
      <c r="U27" s="211"/>
      <c r="V27" s="211"/>
      <c r="W27" s="211"/>
      <c r="X27" s="211"/>
      <c r="AA27" s="211"/>
      <c r="AB27" s="211"/>
      <c r="AC27" s="211"/>
      <c r="AD27" s="211"/>
      <c r="AE27" s="211"/>
      <c r="AF27" s="211"/>
    </row>
    <row r="28" spans="1:32" ht="15">
      <c r="A28" s="42" t="s">
        <v>19</v>
      </c>
      <c r="B28" s="40">
        <v>607</v>
      </c>
      <c r="C28" s="40">
        <v>772</v>
      </c>
      <c r="D28" s="40">
        <v>856</v>
      </c>
      <c r="E28" s="41">
        <v>924</v>
      </c>
      <c r="F28" s="41">
        <v>981</v>
      </c>
      <c r="G28" s="41">
        <v>1014</v>
      </c>
      <c r="H28" s="41">
        <v>1037</v>
      </c>
      <c r="I28" s="41">
        <v>1071</v>
      </c>
      <c r="J28" s="41">
        <v>1103</v>
      </c>
      <c r="K28" s="41">
        <v>1112</v>
      </c>
      <c r="L28" s="41">
        <v>1118</v>
      </c>
      <c r="M28" s="41">
        <v>1125</v>
      </c>
      <c r="N28" s="41">
        <v>1048</v>
      </c>
      <c r="O28" s="41">
        <v>1062</v>
      </c>
      <c r="P28" s="198">
        <v>1090</v>
      </c>
      <c r="U28" s="211"/>
      <c r="V28" s="211"/>
      <c r="W28" s="211"/>
      <c r="X28" s="211"/>
      <c r="AA28" s="211"/>
      <c r="AB28" s="211"/>
      <c r="AC28" s="211"/>
      <c r="AD28" s="211"/>
      <c r="AE28" s="211"/>
      <c r="AF28" s="211"/>
    </row>
    <row r="29" spans="1:32" ht="15">
      <c r="A29" s="42" t="s">
        <v>281</v>
      </c>
      <c r="B29" s="40">
        <v>6833</v>
      </c>
      <c r="C29" s="40">
        <v>9143</v>
      </c>
      <c r="D29" s="40">
        <v>10374</v>
      </c>
      <c r="E29" s="41">
        <v>11295</v>
      </c>
      <c r="F29" s="41">
        <v>12000</v>
      </c>
      <c r="G29" s="41">
        <v>12550</v>
      </c>
      <c r="H29" s="41">
        <v>12978</v>
      </c>
      <c r="I29" s="41">
        <v>13582</v>
      </c>
      <c r="J29" s="41">
        <v>14216</v>
      </c>
      <c r="K29" s="41">
        <v>14507</v>
      </c>
      <c r="L29" s="41">
        <v>14739</v>
      </c>
      <c r="M29" s="41">
        <v>15992</v>
      </c>
      <c r="N29" s="41">
        <v>17349</v>
      </c>
      <c r="O29" s="41">
        <v>17704</v>
      </c>
      <c r="P29" s="198">
        <v>17980</v>
      </c>
      <c r="U29" s="211"/>
      <c r="V29" s="211"/>
      <c r="W29" s="211"/>
      <c r="X29" s="211"/>
      <c r="AA29" s="211"/>
      <c r="AB29" s="211"/>
      <c r="AC29" s="211"/>
      <c r="AD29" s="211"/>
      <c r="AE29" s="211"/>
      <c r="AF29" s="211"/>
    </row>
    <row r="30" spans="1:32" ht="15">
      <c r="A30" s="30" t="s">
        <v>283</v>
      </c>
      <c r="B30" s="40">
        <v>8401619</v>
      </c>
      <c r="C30" s="40">
        <v>10570545</v>
      </c>
      <c r="D30" s="40">
        <v>11824228</v>
      </c>
      <c r="E30" s="41">
        <v>12839093</v>
      </c>
      <c r="F30" s="41">
        <v>14000850</v>
      </c>
      <c r="G30" s="41">
        <v>14394654</v>
      </c>
      <c r="H30" s="41">
        <v>14817044</v>
      </c>
      <c r="I30" s="41">
        <v>15678194</v>
      </c>
      <c r="J30" s="41">
        <v>16289707</v>
      </c>
      <c r="K30" s="41">
        <v>16534484</v>
      </c>
      <c r="L30" s="41">
        <v>16612350</v>
      </c>
      <c r="M30" s="41">
        <v>17208864</v>
      </c>
      <c r="N30" s="41">
        <v>18223243</v>
      </c>
      <c r="O30" s="41">
        <v>18284334</v>
      </c>
      <c r="P30" s="198">
        <v>18536803</v>
      </c>
      <c r="U30" s="211"/>
      <c r="V30" s="211"/>
      <c r="W30" s="211"/>
      <c r="X30" s="211"/>
      <c r="AA30" s="211"/>
      <c r="AB30" s="211"/>
      <c r="AC30" s="211"/>
      <c r="AD30" s="211"/>
      <c r="AE30" s="211"/>
      <c r="AF30" s="211"/>
    </row>
    <row r="31" spans="1:32" ht="15">
      <c r="A31" s="36"/>
      <c r="B31" s="38"/>
      <c r="C31" s="38"/>
      <c r="D31" s="38"/>
      <c r="E31" s="28"/>
      <c r="F31" s="28"/>
      <c r="G31" s="28"/>
      <c r="H31" s="28"/>
      <c r="I31" s="28"/>
      <c r="J31" s="28"/>
      <c r="K31" s="28"/>
      <c r="L31" s="28"/>
      <c r="M31" s="28"/>
      <c r="N31" s="34"/>
      <c r="O31" s="34"/>
      <c r="P31" s="34"/>
      <c r="U31" s="211"/>
      <c r="V31" s="211"/>
      <c r="W31" s="211"/>
      <c r="X31" s="211"/>
      <c r="AA31" s="211"/>
      <c r="AB31" s="211"/>
      <c r="AC31" s="211"/>
      <c r="AD31" s="211"/>
      <c r="AE31" s="211"/>
      <c r="AF31" s="211"/>
    </row>
    <row r="32" spans="1:32" ht="15">
      <c r="A32" s="23" t="s">
        <v>24</v>
      </c>
      <c r="B32" s="43"/>
      <c r="C32" s="43"/>
      <c r="D32" s="43"/>
      <c r="E32" s="44"/>
      <c r="F32" s="44"/>
      <c r="G32" s="44"/>
      <c r="H32" s="44"/>
      <c r="I32" s="44"/>
      <c r="J32" s="44"/>
      <c r="K32" s="44"/>
      <c r="L32" s="44"/>
      <c r="M32" s="44"/>
      <c r="U32" s="211"/>
      <c r="V32" s="211"/>
      <c r="W32" s="211"/>
      <c r="X32" s="211"/>
      <c r="AA32" s="211"/>
      <c r="AB32" s="211"/>
      <c r="AC32" s="211"/>
      <c r="AD32" s="211"/>
      <c r="AE32" s="211"/>
      <c r="AF32" s="211"/>
    </row>
    <row r="33" spans="1:32" ht="15">
      <c r="A33" s="26" t="s">
        <v>19</v>
      </c>
      <c r="B33" s="38">
        <v>8</v>
      </c>
      <c r="C33" s="38">
        <v>8</v>
      </c>
      <c r="D33" s="38">
        <v>6</v>
      </c>
      <c r="E33" s="28">
        <v>6</v>
      </c>
      <c r="F33" s="28">
        <v>6</v>
      </c>
      <c r="G33" s="28">
        <v>5</v>
      </c>
      <c r="H33" s="28">
        <v>5</v>
      </c>
      <c r="I33" s="28">
        <v>5</v>
      </c>
      <c r="J33" s="28">
        <v>5</v>
      </c>
      <c r="K33" s="28">
        <v>5</v>
      </c>
      <c r="L33" s="28">
        <v>5</v>
      </c>
      <c r="M33" s="28">
        <v>4</v>
      </c>
      <c r="N33" s="28">
        <v>4</v>
      </c>
      <c r="O33" s="28">
        <v>3</v>
      </c>
      <c r="P33" s="264" t="s">
        <v>20</v>
      </c>
      <c r="U33" s="211"/>
      <c r="V33" s="211"/>
      <c r="W33" s="211"/>
      <c r="X33" s="211"/>
      <c r="AA33" s="211"/>
      <c r="AB33" s="211"/>
      <c r="AC33" s="211"/>
      <c r="AD33" s="211"/>
      <c r="AE33" s="211"/>
      <c r="AF33" s="211"/>
    </row>
    <row r="34" spans="1:32" ht="15">
      <c r="A34" s="26" t="s">
        <v>281</v>
      </c>
      <c r="B34" s="38">
        <v>47</v>
      </c>
      <c r="C34" s="38">
        <v>52</v>
      </c>
      <c r="D34" s="38">
        <v>34</v>
      </c>
      <c r="E34" s="28">
        <v>34</v>
      </c>
      <c r="F34" s="28">
        <v>34</v>
      </c>
      <c r="G34" s="28">
        <v>29</v>
      </c>
      <c r="H34" s="28">
        <v>29</v>
      </c>
      <c r="I34" s="28">
        <v>29</v>
      </c>
      <c r="J34" s="28">
        <v>29</v>
      </c>
      <c r="K34" s="28">
        <v>29</v>
      </c>
      <c r="L34" s="28">
        <v>29</v>
      </c>
      <c r="M34" s="28">
        <v>23</v>
      </c>
      <c r="N34" s="28">
        <v>23</v>
      </c>
      <c r="O34" s="28">
        <v>15</v>
      </c>
      <c r="P34" s="264" t="s">
        <v>20</v>
      </c>
      <c r="U34" s="211"/>
      <c r="V34" s="211"/>
      <c r="W34" s="211"/>
      <c r="X34" s="211"/>
      <c r="AA34" s="211"/>
      <c r="AB34" s="211"/>
      <c r="AC34" s="211"/>
      <c r="AD34" s="211"/>
      <c r="AE34" s="211"/>
      <c r="AF34" s="211"/>
    </row>
    <row r="35" spans="1:32" ht="15">
      <c r="A35" s="26" t="s">
        <v>282</v>
      </c>
      <c r="B35" s="38">
        <v>648641</v>
      </c>
      <c r="C35" s="38">
        <v>673678</v>
      </c>
      <c r="D35" s="38">
        <v>346460</v>
      </c>
      <c r="E35" s="28">
        <v>352573</v>
      </c>
      <c r="F35" s="28">
        <v>357216</v>
      </c>
      <c r="G35" s="28">
        <v>318959</v>
      </c>
      <c r="H35" s="28">
        <v>322995</v>
      </c>
      <c r="I35" s="28">
        <v>317625</v>
      </c>
      <c r="J35" s="28">
        <v>323756</v>
      </c>
      <c r="K35" s="28">
        <v>327012</v>
      </c>
      <c r="L35" s="28">
        <v>329844</v>
      </c>
      <c r="M35" s="28">
        <v>245496</v>
      </c>
      <c r="N35" s="28">
        <v>249264</v>
      </c>
      <c r="O35" s="28">
        <v>148674</v>
      </c>
      <c r="P35" s="264" t="s">
        <v>20</v>
      </c>
      <c r="AA35" s="211"/>
      <c r="AB35" s="211"/>
      <c r="AC35" s="211"/>
      <c r="AD35" s="211"/>
      <c r="AE35" s="211"/>
      <c r="AF35" s="211"/>
    </row>
    <row r="36" spans="1:32" ht="15">
      <c r="A36" s="31"/>
      <c r="B36" s="32"/>
      <c r="C36" s="32"/>
      <c r="D36" s="32"/>
      <c r="E36" s="33"/>
      <c r="F36" s="33"/>
      <c r="G36" s="33"/>
      <c r="H36" s="33"/>
      <c r="I36" s="33"/>
      <c r="J36" s="33"/>
      <c r="K36" s="33"/>
      <c r="L36" s="33"/>
      <c r="M36" s="34"/>
      <c r="N36" s="34"/>
      <c r="O36" s="34"/>
      <c r="P36" s="34"/>
      <c r="AA36" s="211"/>
      <c r="AB36" s="211"/>
      <c r="AC36" s="211"/>
      <c r="AD36" s="211"/>
      <c r="AE36" s="211"/>
      <c r="AF36" s="211"/>
    </row>
    <row r="37" spans="1:16" ht="15">
      <c r="A37" s="45" t="s">
        <v>319</v>
      </c>
      <c r="B37" s="46"/>
      <c r="C37" s="46"/>
      <c r="D37" s="46"/>
      <c r="E37" s="46"/>
      <c r="F37" s="46"/>
      <c r="G37" s="46"/>
      <c r="H37" s="46"/>
      <c r="I37" s="46"/>
      <c r="J37" s="46"/>
      <c r="K37" s="46"/>
      <c r="L37" s="46"/>
      <c r="M37" s="46"/>
      <c r="N37" s="50"/>
      <c r="O37" s="50"/>
      <c r="P37" s="50"/>
    </row>
    <row r="38" spans="1:16" ht="15">
      <c r="A38" s="47" t="s">
        <v>19</v>
      </c>
      <c r="B38" s="48">
        <v>2174</v>
      </c>
      <c r="C38" s="48">
        <v>2360</v>
      </c>
      <c r="D38" s="48">
        <v>2461</v>
      </c>
      <c r="E38" s="48">
        <v>2524</v>
      </c>
      <c r="F38" s="48">
        <v>2573</v>
      </c>
      <c r="G38" s="48">
        <v>2588</v>
      </c>
      <c r="H38" s="48">
        <v>2583</v>
      </c>
      <c r="I38" s="48">
        <v>2601</v>
      </c>
      <c r="J38" s="48">
        <v>2611</v>
      </c>
      <c r="K38" s="49">
        <v>2599</v>
      </c>
      <c r="L38" s="50">
        <v>2581</v>
      </c>
      <c r="M38" s="50">
        <v>2456</v>
      </c>
      <c r="N38" s="50">
        <v>2145</v>
      </c>
      <c r="O38" s="50">
        <v>2133</v>
      </c>
      <c r="P38" s="50">
        <f>P5+P10+P19+P24</f>
        <v>2062</v>
      </c>
    </row>
    <row r="39" spans="1:16" ht="15">
      <c r="A39" s="47" t="s">
        <v>281</v>
      </c>
      <c r="B39" s="50">
        <v>26870</v>
      </c>
      <c r="C39" s="50">
        <v>29754</v>
      </c>
      <c r="D39" s="50">
        <v>31428</v>
      </c>
      <c r="E39" s="50">
        <v>32308</v>
      </c>
      <c r="F39" s="50">
        <v>32923</v>
      </c>
      <c r="G39" s="50">
        <v>33413</v>
      </c>
      <c r="H39" s="50">
        <v>33638</v>
      </c>
      <c r="I39" s="50">
        <v>34166</v>
      </c>
      <c r="J39" s="50">
        <v>34774</v>
      </c>
      <c r="K39" s="49">
        <v>35041</v>
      </c>
      <c r="L39" s="50">
        <v>35305</v>
      </c>
      <c r="M39" s="50">
        <v>36049</v>
      </c>
      <c r="N39" s="50">
        <v>36614</v>
      </c>
      <c r="O39" s="50" t="s">
        <v>270</v>
      </c>
      <c r="P39" s="50" t="s">
        <v>297</v>
      </c>
    </row>
    <row r="40" spans="1:16" ht="15">
      <c r="A40" s="47" t="s">
        <v>276</v>
      </c>
      <c r="B40" s="50">
        <v>45067405</v>
      </c>
      <c r="C40" s="50">
        <v>48825312</v>
      </c>
      <c r="D40" s="50">
        <v>50748253</v>
      </c>
      <c r="E40" s="50">
        <v>52095052</v>
      </c>
      <c r="F40" s="50">
        <v>53341720</v>
      </c>
      <c r="G40" s="50">
        <v>54219688</v>
      </c>
      <c r="H40" s="50">
        <v>54561269</v>
      </c>
      <c r="I40" s="50">
        <v>56429080</v>
      </c>
      <c r="J40" s="50">
        <v>57944595</v>
      </c>
      <c r="K40" s="49">
        <v>58796962</v>
      </c>
      <c r="L40" s="50">
        <v>59320954</v>
      </c>
      <c r="M40" s="50">
        <v>60885562</v>
      </c>
      <c r="N40" s="50">
        <v>62626523</v>
      </c>
      <c r="O40" s="50" t="s">
        <v>271</v>
      </c>
      <c r="P40" s="50" t="s">
        <v>298</v>
      </c>
    </row>
    <row r="41" spans="1:16" ht="15">
      <c r="A41" s="51" t="s">
        <v>277</v>
      </c>
      <c r="B41" s="50"/>
      <c r="C41" s="50"/>
      <c r="D41" s="50"/>
      <c r="E41" s="50"/>
      <c r="F41" s="50"/>
      <c r="G41" s="50"/>
      <c r="H41" s="50"/>
      <c r="I41" s="50"/>
      <c r="J41" s="50"/>
      <c r="K41" s="50"/>
      <c r="L41" s="50"/>
      <c r="M41" s="50"/>
      <c r="N41" s="50"/>
      <c r="O41" s="50"/>
      <c r="P41" s="50"/>
    </row>
    <row r="42" spans="1:16" ht="15">
      <c r="A42" s="47" t="s">
        <v>19</v>
      </c>
      <c r="B42" s="50">
        <v>745</v>
      </c>
      <c r="C42" s="50">
        <v>934</v>
      </c>
      <c r="D42" s="50">
        <v>1028</v>
      </c>
      <c r="E42" s="50">
        <v>1103</v>
      </c>
      <c r="F42" s="50">
        <v>1162</v>
      </c>
      <c r="G42" s="50">
        <v>1199</v>
      </c>
      <c r="H42" s="50">
        <v>1224</v>
      </c>
      <c r="I42" s="50">
        <v>1263</v>
      </c>
      <c r="J42" s="50">
        <v>1302</v>
      </c>
      <c r="K42" s="50">
        <v>1321</v>
      </c>
      <c r="L42" s="50">
        <v>1339</v>
      </c>
      <c r="M42" s="50">
        <v>1356</v>
      </c>
      <c r="N42" s="50">
        <v>1288</v>
      </c>
      <c r="O42" s="50">
        <v>1309</v>
      </c>
      <c r="P42" s="50">
        <v>1309</v>
      </c>
    </row>
    <row r="43" spans="1:17" ht="15">
      <c r="A43" s="47" t="s">
        <v>281</v>
      </c>
      <c r="B43" s="50">
        <v>9161</v>
      </c>
      <c r="C43" s="50">
        <v>11958</v>
      </c>
      <c r="D43" s="50">
        <v>13362</v>
      </c>
      <c r="E43" s="50">
        <v>14404</v>
      </c>
      <c r="F43" s="50">
        <v>15145</v>
      </c>
      <c r="G43" s="50">
        <v>15850</v>
      </c>
      <c r="H43" s="50">
        <v>16337</v>
      </c>
      <c r="I43" s="50">
        <v>16970</v>
      </c>
      <c r="J43" s="50">
        <v>17732</v>
      </c>
      <c r="K43" s="50">
        <v>18217</v>
      </c>
      <c r="L43" s="50">
        <v>18798</v>
      </c>
      <c r="M43" s="50">
        <v>20594</v>
      </c>
      <c r="N43" s="50">
        <v>22698</v>
      </c>
      <c r="O43" s="50" t="s">
        <v>272</v>
      </c>
      <c r="P43" s="50" t="s">
        <v>337</v>
      </c>
      <c r="Q43" s="268"/>
    </row>
    <row r="44" spans="1:16" ht="15">
      <c r="A44" s="52" t="s">
        <v>276</v>
      </c>
      <c r="B44" s="53">
        <v>29689634</v>
      </c>
      <c r="C44" s="53">
        <v>35364452</v>
      </c>
      <c r="D44" s="53">
        <v>37753421</v>
      </c>
      <c r="E44" s="53">
        <v>39461624</v>
      </c>
      <c r="F44" s="53">
        <v>40918530</v>
      </c>
      <c r="G44" s="53">
        <v>41799204</v>
      </c>
      <c r="H44" s="53">
        <v>42442236</v>
      </c>
      <c r="I44" s="53">
        <v>44278928</v>
      </c>
      <c r="J44" s="53">
        <v>46395483</v>
      </c>
      <c r="K44" s="53">
        <v>47599700</v>
      </c>
      <c r="L44" s="53">
        <v>48489448</v>
      </c>
      <c r="M44" s="53">
        <v>50484616</v>
      </c>
      <c r="N44" s="53">
        <v>53160126</v>
      </c>
      <c r="O44" s="53" t="s">
        <v>273</v>
      </c>
      <c r="P44" s="53" t="s">
        <v>338</v>
      </c>
    </row>
    <row r="45" spans="1:16" ht="15">
      <c r="A45" s="182" t="s">
        <v>280</v>
      </c>
      <c r="B45" s="183"/>
      <c r="C45" s="183"/>
      <c r="D45" s="183"/>
      <c r="E45" s="183"/>
      <c r="F45" s="183"/>
      <c r="G45" s="183"/>
      <c r="H45" s="183"/>
      <c r="I45" s="183"/>
      <c r="J45" s="183"/>
      <c r="K45" s="183"/>
      <c r="L45" s="183"/>
      <c r="M45" s="183"/>
      <c r="N45" s="183"/>
      <c r="O45" s="183"/>
      <c r="P45" s="183"/>
    </row>
    <row r="46" spans="1:16" ht="15">
      <c r="A46" s="184" t="s">
        <v>15</v>
      </c>
      <c r="B46" s="185">
        <v>9809</v>
      </c>
      <c r="C46" s="186">
        <v>6924</v>
      </c>
      <c r="D46" s="186">
        <v>5254</v>
      </c>
      <c r="E46" s="186">
        <v>4376</v>
      </c>
      <c r="F46" s="186">
        <v>3762</v>
      </c>
      <c r="G46" s="186">
        <v>3270</v>
      </c>
      <c r="H46" s="186">
        <v>3045</v>
      </c>
      <c r="I46" s="186">
        <v>2516</v>
      </c>
      <c r="J46" s="186">
        <v>1908</v>
      </c>
      <c r="K46" s="186">
        <v>1639</v>
      </c>
      <c r="L46" s="186">
        <v>1395</v>
      </c>
      <c r="M46" s="186">
        <v>632</v>
      </c>
      <c r="N46" s="186">
        <v>67</v>
      </c>
      <c r="O46" s="217">
        <v>70</v>
      </c>
      <c r="P46" s="186" t="s">
        <v>349</v>
      </c>
    </row>
    <row r="47" spans="1:16" ht="15">
      <c r="A47" s="187" t="s">
        <v>278</v>
      </c>
      <c r="B47" s="188">
        <v>16625913</v>
      </c>
      <c r="C47" s="188">
        <v>12960479</v>
      </c>
      <c r="D47" s="188">
        <v>11199336</v>
      </c>
      <c r="E47" s="189">
        <v>10034150</v>
      </c>
      <c r="F47" s="189">
        <v>9063190</v>
      </c>
      <c r="G47" s="189">
        <v>8466158</v>
      </c>
      <c r="H47" s="189">
        <v>8378892</v>
      </c>
      <c r="I47" s="189">
        <v>8199071</v>
      </c>
      <c r="J47" s="189">
        <v>7086109</v>
      </c>
      <c r="K47" s="189">
        <v>6596929</v>
      </c>
      <c r="L47" s="189">
        <f>6434551+186729</f>
        <v>6621280</v>
      </c>
      <c r="M47" s="189">
        <f>5192998+217091</f>
        <v>5410089</v>
      </c>
      <c r="N47" s="189">
        <f>3786409+217091</f>
        <v>4003500</v>
      </c>
      <c r="O47" s="218">
        <v>4034615</v>
      </c>
      <c r="P47" s="218">
        <v>232101</v>
      </c>
    </row>
    <row r="49" spans="1:16" ht="15">
      <c r="A49" s="57" t="s">
        <v>320</v>
      </c>
      <c r="B49" s="57">
        <v>2002</v>
      </c>
      <c r="C49" s="57">
        <v>2003</v>
      </c>
      <c r="D49" s="57">
        <v>2004</v>
      </c>
      <c r="E49" s="57">
        <v>2005</v>
      </c>
      <c r="F49" s="57">
        <v>2006</v>
      </c>
      <c r="G49" s="57">
        <v>2007</v>
      </c>
      <c r="H49" s="57">
        <v>2008</v>
      </c>
      <c r="I49" s="57">
        <v>2009</v>
      </c>
      <c r="J49" s="57">
        <v>2010</v>
      </c>
      <c r="K49" s="57">
        <v>2011</v>
      </c>
      <c r="L49" s="57">
        <v>2012</v>
      </c>
      <c r="M49" s="57">
        <v>2013</v>
      </c>
      <c r="N49" s="57">
        <v>2014</v>
      </c>
      <c r="O49" s="57">
        <v>2015</v>
      </c>
      <c r="P49" s="57">
        <v>2016</v>
      </c>
    </row>
    <row r="50" spans="1:16" ht="15">
      <c r="A50" s="228" t="s">
        <v>19</v>
      </c>
      <c r="B50" s="58">
        <v>0.08699999999999997</v>
      </c>
      <c r="C50" s="58">
        <v>0.08555657773689052</v>
      </c>
      <c r="D50" s="58">
        <v>0.042796610169491434</v>
      </c>
      <c r="E50" s="58">
        <v>0.02559934985778134</v>
      </c>
      <c r="F50" s="58">
        <v>0.019413629160063284</v>
      </c>
      <c r="G50" s="58">
        <v>0.005829770695686021</v>
      </c>
      <c r="H50" s="58">
        <v>-0.0019319938176197704</v>
      </c>
      <c r="I50" s="58">
        <v>0.006968641114982521</v>
      </c>
      <c r="J50" s="58">
        <v>0.0038446751249519018</v>
      </c>
      <c r="K50" s="58">
        <v>-0.0045959402527767645</v>
      </c>
      <c r="L50" s="58">
        <v>-0.006925740669488256</v>
      </c>
      <c r="M50" s="58">
        <v>-0.04843084075939563</v>
      </c>
      <c r="N50" s="58">
        <v>-0.126628664495114</v>
      </c>
      <c r="O50" s="58">
        <v>-0.005594405594405605</v>
      </c>
      <c r="P50" s="79">
        <f>P38/O38-1</f>
        <v>-0.03328645100797001</v>
      </c>
    </row>
    <row r="51" spans="1:16" ht="15">
      <c r="A51" s="228" t="s">
        <v>281</v>
      </c>
      <c r="B51" s="58">
        <v>0.14355024045622855</v>
      </c>
      <c r="C51" s="58">
        <v>0.10733159657610725</v>
      </c>
      <c r="D51" s="58">
        <v>0.056261343012704135</v>
      </c>
      <c r="E51" s="58">
        <v>0.028000509100165383</v>
      </c>
      <c r="F51" s="58">
        <v>0.019035532994923887</v>
      </c>
      <c r="G51" s="58">
        <v>0.014883212343954177</v>
      </c>
      <c r="H51" s="58">
        <v>0.0067339059647442134</v>
      </c>
      <c r="I51" s="58">
        <v>0.015696533682145297</v>
      </c>
      <c r="J51" s="58">
        <v>0.017795469179886503</v>
      </c>
      <c r="K51" s="58">
        <v>0.007678150342209644</v>
      </c>
      <c r="L51" s="58">
        <v>0.007534031563026122</v>
      </c>
      <c r="M51" s="58">
        <v>0.0206385752725457</v>
      </c>
      <c r="N51" s="58">
        <v>0.015673111598102585</v>
      </c>
      <c r="O51" s="58">
        <v>-0.0007101108865461558</v>
      </c>
      <c r="P51" s="79">
        <v>-0.019951896796764013</v>
      </c>
    </row>
    <row r="52" spans="1:16" ht="15">
      <c r="A52" s="228" t="s">
        <v>276</v>
      </c>
      <c r="B52" s="58">
        <v>0.1166581213160951</v>
      </c>
      <c r="C52" s="58">
        <v>0.08338414426124596</v>
      </c>
      <c r="D52" s="58">
        <v>0.039384100607488204</v>
      </c>
      <c r="E52" s="58">
        <v>0.026538686957361834</v>
      </c>
      <c r="F52" s="58">
        <v>0.023930778829349242</v>
      </c>
      <c r="G52" s="58">
        <v>0.016459311773223684</v>
      </c>
      <c r="H52" s="58">
        <v>0.006299944035089267</v>
      </c>
      <c r="I52" s="58">
        <v>0.034233276355797315</v>
      </c>
      <c r="J52" s="58">
        <v>0.026856985795267185</v>
      </c>
      <c r="K52" s="58">
        <v>0.014710034646026937</v>
      </c>
      <c r="L52" s="58">
        <v>0.008911889019027841</v>
      </c>
      <c r="M52" s="58">
        <v>0.02569752086709818</v>
      </c>
      <c r="N52" s="58">
        <v>0.028593987520391106</v>
      </c>
      <c r="O52" s="58">
        <v>0.004657435636335805</v>
      </c>
      <c r="P52" s="58">
        <v>0.06531008308215802</v>
      </c>
    </row>
    <row r="53" spans="1:16" ht="15">
      <c r="A53" s="229" t="s">
        <v>287</v>
      </c>
      <c r="B53" s="59"/>
      <c r="C53" s="59"/>
      <c r="D53" s="59"/>
      <c r="E53" s="59"/>
      <c r="F53" s="59"/>
      <c r="G53" s="59"/>
      <c r="H53" s="59"/>
      <c r="I53" s="58"/>
      <c r="J53" s="58"/>
      <c r="K53" s="58"/>
      <c r="L53" s="58"/>
      <c r="M53" s="58"/>
      <c r="N53" s="58"/>
      <c r="O53" s="58"/>
      <c r="P53" s="79"/>
    </row>
    <row r="54" spans="1:16" ht="15">
      <c r="A54" s="230" t="s">
        <v>19</v>
      </c>
      <c r="B54" s="58">
        <v>0.4579256360078279</v>
      </c>
      <c r="C54" s="58">
        <v>0.25369127516778534</v>
      </c>
      <c r="D54" s="58">
        <v>0.100642398286938</v>
      </c>
      <c r="E54" s="58">
        <v>0.07295719844357973</v>
      </c>
      <c r="F54" s="58">
        <v>0.05349048050770633</v>
      </c>
      <c r="G54" s="58">
        <v>0.03184165232358005</v>
      </c>
      <c r="H54" s="58">
        <v>0.020850708924103456</v>
      </c>
      <c r="I54" s="58">
        <v>0.031862745098039325</v>
      </c>
      <c r="J54" s="58">
        <v>0.030878859857482288</v>
      </c>
      <c r="K54" s="58">
        <v>0.014592933947772613</v>
      </c>
      <c r="L54" s="58">
        <v>0.01362604087812258</v>
      </c>
      <c r="M54" s="58">
        <v>0.012536873156342183</v>
      </c>
      <c r="N54" s="58">
        <v>-0.05014749262536877</v>
      </c>
      <c r="O54" s="58">
        <v>0.016304347826086918</v>
      </c>
      <c r="P54" s="79">
        <v>0</v>
      </c>
    </row>
    <row r="55" spans="1:16" ht="15">
      <c r="A55" s="230" t="s">
        <v>281</v>
      </c>
      <c r="B55" s="58">
        <v>0.599336592178771</v>
      </c>
      <c r="C55" s="58">
        <v>0.3053160135356403</v>
      </c>
      <c r="D55" s="58">
        <v>0.11741093828399407</v>
      </c>
      <c r="E55" s="58">
        <v>0.0779823379733573</v>
      </c>
      <c r="F55" s="58">
        <v>0.051444043321299704</v>
      </c>
      <c r="G55" s="58">
        <v>0.046550016507098</v>
      </c>
      <c r="H55" s="58">
        <v>0.030725552050473226</v>
      </c>
      <c r="I55" s="58">
        <v>0.03874640386851924</v>
      </c>
      <c r="J55" s="58">
        <v>0.044902769593400116</v>
      </c>
      <c r="K55" s="58">
        <v>0.027351680577486936</v>
      </c>
      <c r="L55" s="58">
        <v>0.031893286490640715</v>
      </c>
      <c r="M55" s="58">
        <v>0.09554207894456868</v>
      </c>
      <c r="N55" s="58">
        <v>0.10216567932407505</v>
      </c>
      <c r="O55" s="58">
        <v>0.0202220459952418</v>
      </c>
      <c r="P55" s="58">
        <f>23670/23157-1</f>
        <v>0.022153128643606745</v>
      </c>
    </row>
    <row r="56" spans="1:16" ht="15">
      <c r="A56" s="262" t="s">
        <v>288</v>
      </c>
      <c r="B56" s="60">
        <v>0.43328898884970446</v>
      </c>
      <c r="C56" s="60">
        <v>0.19113802480690745</v>
      </c>
      <c r="D56" s="60">
        <v>0.06755283525954248</v>
      </c>
      <c r="E56" s="60">
        <v>0.0452463102615257</v>
      </c>
      <c r="F56" s="60">
        <v>0.03691956519579631</v>
      </c>
      <c r="G56" s="60">
        <v>0.021522620680654914</v>
      </c>
      <c r="H56" s="60">
        <v>0.01538383362515705</v>
      </c>
      <c r="I56" s="60">
        <v>0.043275099832157826</v>
      </c>
      <c r="J56" s="60">
        <v>0.04780050230665034</v>
      </c>
      <c r="K56" s="58">
        <v>0.02595547932974429</v>
      </c>
      <c r="L56" s="58">
        <v>0.018692302682580042</v>
      </c>
      <c r="M56" s="60">
        <v>0.041146436643287876</v>
      </c>
      <c r="N56" s="60">
        <v>0.05299654056990355</v>
      </c>
      <c r="O56" s="60">
        <v>0.015945786133012563</v>
      </c>
      <c r="P56" s="60">
        <f>59314658/54007806-1</f>
        <v>0.09826083288774967</v>
      </c>
    </row>
    <row r="57" spans="1:16" ht="15.75" thickBot="1">
      <c r="A57" s="61"/>
      <c r="B57" s="64"/>
      <c r="C57" s="18"/>
      <c r="D57" s="65"/>
      <c r="E57" s="18"/>
      <c r="F57" s="18"/>
      <c r="G57" s="18"/>
      <c r="H57" s="18"/>
      <c r="I57" s="65"/>
      <c r="J57" s="65"/>
      <c r="K57" s="66"/>
      <c r="L57" s="66"/>
      <c r="P57" s="202" t="s">
        <v>25</v>
      </c>
    </row>
    <row r="58" spans="1:16" ht="15">
      <c r="A58" s="190" t="s">
        <v>285</v>
      </c>
      <c r="B58" s="68">
        <v>2002</v>
      </c>
      <c r="C58" s="68">
        <v>2003</v>
      </c>
      <c r="D58" s="68">
        <v>2004</v>
      </c>
      <c r="E58" s="69">
        <v>2005</v>
      </c>
      <c r="F58" s="80">
        <v>2006</v>
      </c>
      <c r="G58" s="80">
        <v>2007</v>
      </c>
      <c r="H58" s="80">
        <v>2008</v>
      </c>
      <c r="I58" s="80">
        <v>2009</v>
      </c>
      <c r="J58" s="80">
        <v>2010</v>
      </c>
      <c r="K58" s="80">
        <v>2011</v>
      </c>
      <c r="L58" s="80">
        <v>2012</v>
      </c>
      <c r="M58" s="69">
        <v>2013</v>
      </c>
      <c r="N58" s="69">
        <v>2014</v>
      </c>
      <c r="O58" s="80">
        <v>2015</v>
      </c>
      <c r="P58" s="69">
        <v>2016</v>
      </c>
    </row>
    <row r="59" spans="1:16" ht="15">
      <c r="A59" s="257" t="s">
        <v>15</v>
      </c>
      <c r="B59" s="70">
        <v>36679</v>
      </c>
      <c r="C59" s="70">
        <v>36678</v>
      </c>
      <c r="D59" s="70">
        <v>36682</v>
      </c>
      <c r="E59" s="71">
        <v>36684</v>
      </c>
      <c r="F59" s="72">
        <v>36685</v>
      </c>
      <c r="G59" s="73">
        <v>36683</v>
      </c>
      <c r="H59" s="73">
        <v>36683</v>
      </c>
      <c r="I59" s="73">
        <v>36682</v>
      </c>
      <c r="J59" s="73">
        <v>36682</v>
      </c>
      <c r="K59" s="73">
        <v>36680</v>
      </c>
      <c r="L59" s="73">
        <v>36700</v>
      </c>
      <c r="M59" s="73">
        <v>36681</v>
      </c>
      <c r="N59" s="199">
        <v>36681</v>
      </c>
      <c r="O59" s="73">
        <v>36658</v>
      </c>
      <c r="P59" s="266">
        <v>35885</v>
      </c>
    </row>
    <row r="60" spans="1:16" ht="15.75" thickBot="1">
      <c r="A60" s="258" t="s">
        <v>251</v>
      </c>
      <c r="B60" s="74">
        <v>61693318</v>
      </c>
      <c r="C60" s="74">
        <v>61785791</v>
      </c>
      <c r="D60" s="74">
        <v>61947589</v>
      </c>
      <c r="E60" s="75">
        <v>62129195</v>
      </c>
      <c r="F60" s="76">
        <v>62404910</v>
      </c>
      <c r="G60" s="77">
        <v>62685846</v>
      </c>
      <c r="H60" s="77">
        <v>62940151</v>
      </c>
      <c r="I60" s="78">
        <v>64628151</v>
      </c>
      <c r="J60" s="78">
        <v>65030704</v>
      </c>
      <c r="K60" s="78">
        <v>65393891</v>
      </c>
      <c r="L60" s="78">
        <v>65942234</v>
      </c>
      <c r="M60" s="78">
        <v>66295651</v>
      </c>
      <c r="N60" s="200">
        <v>66630023</v>
      </c>
      <c r="O60" s="201">
        <v>66952817</v>
      </c>
      <c r="P60" s="201">
        <v>67259496</v>
      </c>
    </row>
    <row r="61" spans="1:15" ht="15">
      <c r="A61" s="202" t="s">
        <v>286</v>
      </c>
      <c r="B61" s="114"/>
      <c r="C61" s="114"/>
      <c r="D61" s="114"/>
      <c r="E61" s="114"/>
      <c r="F61" s="114"/>
      <c r="G61" s="114"/>
      <c r="H61" s="114"/>
      <c r="I61" s="114"/>
      <c r="J61" s="114"/>
      <c r="K61" s="114"/>
      <c r="L61" s="114"/>
      <c r="M61" s="286" t="s">
        <v>294</v>
      </c>
      <c r="N61" s="286"/>
      <c r="O61" s="286"/>
    </row>
    <row r="62" spans="1:13" ht="15">
      <c r="A62" s="231" t="s">
        <v>279</v>
      </c>
      <c r="B62" s="55"/>
      <c r="C62" s="55"/>
      <c r="D62" s="55"/>
      <c r="E62" s="54"/>
      <c r="F62" s="54"/>
      <c r="G62" s="54"/>
      <c r="H62" s="54"/>
      <c r="I62" s="54"/>
      <c r="J62" s="54"/>
      <c r="K62" s="56"/>
      <c r="L62" s="54"/>
      <c r="M62" s="54"/>
    </row>
    <row r="63" spans="1:15" ht="15">
      <c r="A63" s="231" t="s">
        <v>293</v>
      </c>
      <c r="B63" s="55"/>
      <c r="C63" s="55"/>
      <c r="D63" s="55"/>
      <c r="E63" s="54"/>
      <c r="F63" s="54"/>
      <c r="G63" s="54"/>
      <c r="H63" s="54"/>
      <c r="I63" s="54"/>
      <c r="J63" s="265"/>
      <c r="K63" s="265"/>
      <c r="L63" s="265"/>
      <c r="M63" s="265"/>
      <c r="N63" s="265"/>
      <c r="O63" s="265"/>
    </row>
    <row r="64" spans="1:15" ht="19.5" customHeight="1">
      <c r="A64" s="231" t="s">
        <v>274</v>
      </c>
      <c r="B64" s="216"/>
      <c r="C64" s="216"/>
      <c r="D64" s="216"/>
      <c r="E64" s="216"/>
      <c r="F64" s="54"/>
      <c r="G64" s="54"/>
      <c r="H64" s="54"/>
      <c r="I64" s="54"/>
      <c r="J64" s="265"/>
      <c r="K64" s="265"/>
      <c r="L64" s="265"/>
      <c r="M64" s="265"/>
      <c r="N64" s="265"/>
      <c r="O64" s="265"/>
    </row>
    <row r="65" ht="15">
      <c r="A65" s="231" t="s">
        <v>350</v>
      </c>
    </row>
  </sheetData>
  <sheetProtection/>
  <mergeCells count="2">
    <mergeCell ref="M61:O61"/>
    <mergeCell ref="A1:P1"/>
  </mergeCells>
  <printOptions/>
  <pageMargins left="0.2362204724409449" right="0.2362204724409449" top="0.35433070866141736" bottom="0.35433070866141736" header="0.11811023622047245" footer="0.11811023622047245"/>
  <pageSetup horizontalDpi="600" verticalDpi="600" orientation="landscape" paperSize="9" scale="55" r:id="rId1"/>
  <headerFooter>
    <oddHeader>&amp;LDGCL/DESL &amp;D</oddHeader>
  </headerFooter>
</worksheet>
</file>

<file path=xl/worksheets/sheet3.xml><?xml version="1.0" encoding="utf-8"?>
<worksheet xmlns="http://schemas.openxmlformats.org/spreadsheetml/2006/main" xmlns:r="http://schemas.openxmlformats.org/officeDocument/2006/relationships">
  <dimension ref="A1:P24"/>
  <sheetViews>
    <sheetView zoomScalePageLayoutView="0" workbookViewId="0" topLeftCell="A1">
      <selection activeCell="B17" sqref="B17"/>
    </sheetView>
  </sheetViews>
  <sheetFormatPr defaultColWidth="11.421875" defaultRowHeight="15"/>
  <cols>
    <col min="1" max="1" width="40.8515625" style="0" customWidth="1"/>
    <col min="2" max="12" width="14.00390625" style="0" customWidth="1"/>
    <col min="13" max="13" width="14.28125" style="0" customWidth="1"/>
    <col min="14" max="14" width="14.140625" style="0" customWidth="1"/>
    <col min="15" max="15" width="15.00390625" style="0" bestFit="1" customWidth="1"/>
    <col min="16" max="16" width="14.00390625" style="0" customWidth="1"/>
  </cols>
  <sheetData>
    <row r="1" spans="1:16" ht="17.25">
      <c r="A1" s="287" t="s">
        <v>352</v>
      </c>
      <c r="B1" s="287"/>
      <c r="C1" s="287"/>
      <c r="D1" s="287"/>
      <c r="E1" s="287"/>
      <c r="F1" s="287"/>
      <c r="G1" s="287"/>
      <c r="H1" s="287"/>
      <c r="I1" s="287"/>
      <c r="J1" s="287"/>
      <c r="K1" s="287"/>
      <c r="L1" s="287"/>
      <c r="M1" s="287"/>
      <c r="N1" s="287"/>
      <c r="O1" s="287"/>
      <c r="P1" s="287"/>
    </row>
    <row r="3" spans="1:16" ht="15">
      <c r="A3" s="22" t="s">
        <v>252</v>
      </c>
      <c r="B3" s="281">
        <v>2002</v>
      </c>
      <c r="C3" s="281">
        <v>2003</v>
      </c>
      <c r="D3" s="281">
        <v>2004</v>
      </c>
      <c r="E3" s="281">
        <v>2005</v>
      </c>
      <c r="F3" s="281">
        <v>2006</v>
      </c>
      <c r="G3" s="281">
        <v>2007</v>
      </c>
      <c r="H3" s="281">
        <v>2008</v>
      </c>
      <c r="I3" s="281">
        <v>2009</v>
      </c>
      <c r="J3" s="281">
        <v>2010</v>
      </c>
      <c r="K3" s="281">
        <v>2011</v>
      </c>
      <c r="L3" s="281">
        <v>2012</v>
      </c>
      <c r="M3" s="281">
        <v>2013</v>
      </c>
      <c r="N3" s="281">
        <v>2014</v>
      </c>
      <c r="O3" s="281">
        <v>2015</v>
      </c>
      <c r="P3" s="281">
        <v>2016</v>
      </c>
    </row>
    <row r="5" spans="1:8" ht="15">
      <c r="A5" s="279" t="s">
        <v>257</v>
      </c>
      <c r="B5" s="280"/>
      <c r="C5" s="280"/>
      <c r="D5" s="280"/>
      <c r="E5" s="280"/>
      <c r="F5" s="280"/>
      <c r="G5" s="280"/>
      <c r="H5" s="280"/>
    </row>
    <row r="7" spans="1:16" ht="15">
      <c r="A7" t="s">
        <v>323</v>
      </c>
      <c r="B7" s="265">
        <v>0.32786885245901637</v>
      </c>
      <c r="C7" s="265">
        <v>0.4340359094457455</v>
      </c>
      <c r="D7" s="265">
        <v>0.5284933645589384</v>
      </c>
      <c r="E7" s="265">
        <v>0.6018735362997658</v>
      </c>
      <c r="F7" s="265">
        <v>0.6744730679156908</v>
      </c>
      <c r="G7" s="265">
        <v>0.6893052302888368</v>
      </c>
      <c r="H7" s="265">
        <v>0.6924277907884465</v>
      </c>
      <c r="I7" s="265">
        <v>0.6963309914129586</v>
      </c>
      <c r="J7" s="265">
        <v>0.7478532396565184</v>
      </c>
      <c r="K7" s="265">
        <v>0.7853239656518345</v>
      </c>
      <c r="L7" s="265">
        <v>0.8313817330210773</v>
      </c>
      <c r="M7" s="265">
        <v>0.9195940671350508</v>
      </c>
      <c r="N7" s="265">
        <v>0.9672131147540983</v>
      </c>
      <c r="O7" s="265">
        <v>0.96640625</v>
      </c>
      <c r="P7" s="265">
        <v>1</v>
      </c>
    </row>
    <row r="8" spans="1:16" ht="15">
      <c r="A8" t="s">
        <v>324</v>
      </c>
      <c r="B8" s="265">
        <v>0.7472508785851945</v>
      </c>
      <c r="C8" s="265">
        <v>0.8250715642093926</v>
      </c>
      <c r="D8" s="265">
        <v>0.8689885793635049</v>
      </c>
      <c r="E8" s="265">
        <v>0.8912125591544108</v>
      </c>
      <c r="F8" s="265">
        <v>0.9059790308869368</v>
      </c>
      <c r="G8" s="265">
        <v>0.9193776921333031</v>
      </c>
      <c r="H8" s="265">
        <v>0.9256404443436862</v>
      </c>
      <c r="I8" s="265">
        <v>0.9403780214797812</v>
      </c>
      <c r="J8" s="265">
        <v>0.9557085777437728</v>
      </c>
      <c r="K8" s="265">
        <v>0.9617989627908294</v>
      </c>
      <c r="L8" s="265">
        <v>0.967526211391329</v>
      </c>
      <c r="M8" s="265">
        <v>0.9858807518924896</v>
      </c>
      <c r="N8" s="278">
        <v>0.9997731847693573</v>
      </c>
      <c r="O8" s="278">
        <v>0.9996595648103492</v>
      </c>
      <c r="P8" s="265">
        <v>0.9992168919310865</v>
      </c>
    </row>
    <row r="9" spans="1:16" ht="15">
      <c r="A9" t="s">
        <v>322</v>
      </c>
      <c r="B9" s="265">
        <v>0.7368421052631579</v>
      </c>
      <c r="C9" s="265">
        <v>0.7631578947368421</v>
      </c>
      <c r="D9" s="265">
        <v>0.7631578947368421</v>
      </c>
      <c r="E9" s="265">
        <v>0.7631578947368421</v>
      </c>
      <c r="F9" s="265">
        <v>0.7631578947368421</v>
      </c>
      <c r="G9" s="265">
        <v>0.7631578947368421</v>
      </c>
      <c r="H9" s="265">
        <v>0.7631578947368421</v>
      </c>
      <c r="I9" s="265">
        <v>0.7946428571428571</v>
      </c>
      <c r="J9" s="265">
        <v>0.8035714285714286</v>
      </c>
      <c r="K9" s="265">
        <v>0.8571428571428571</v>
      </c>
      <c r="L9" s="265">
        <v>0.7441860465116279</v>
      </c>
      <c r="M9" s="265">
        <v>0.7596899224806202</v>
      </c>
      <c r="N9" s="265">
        <v>0.8682170542635659</v>
      </c>
      <c r="O9" s="265">
        <v>0.8837209302325582</v>
      </c>
      <c r="P9" s="265">
        <v>1</v>
      </c>
    </row>
    <row r="10" spans="1:16" ht="15">
      <c r="A10" s="282" t="s">
        <v>327</v>
      </c>
      <c r="B10" s="283">
        <v>0.7325717713132855</v>
      </c>
      <c r="C10" s="283">
        <v>0.8112219859316211</v>
      </c>
      <c r="D10" s="283">
        <v>0.8567689875143122</v>
      </c>
      <c r="E10" s="283">
        <v>0.8807109366481299</v>
      </c>
      <c r="F10" s="283">
        <v>0.8974512743628186</v>
      </c>
      <c r="G10" s="283">
        <v>0.9108578905760162</v>
      </c>
      <c r="H10" s="283">
        <v>0.9169915219584004</v>
      </c>
      <c r="I10" s="283">
        <v>0.9314105010631918</v>
      </c>
      <c r="J10" s="283">
        <v>0.9479853879286844</v>
      </c>
      <c r="K10" s="283">
        <v>0.9553162486368594</v>
      </c>
      <c r="L10" s="283">
        <v>0.9619891008174387</v>
      </c>
      <c r="M10" s="283">
        <v>0.982770371582018</v>
      </c>
      <c r="N10" s="283">
        <v>0.9981734412911316</v>
      </c>
      <c r="O10" s="283">
        <v>0.9980904577445578</v>
      </c>
      <c r="P10" s="283">
        <v>0.9992475964887836</v>
      </c>
    </row>
    <row r="12" ht="15">
      <c r="A12" s="279" t="s">
        <v>325</v>
      </c>
    </row>
    <row r="14" spans="1:16" ht="15">
      <c r="A14" t="s">
        <v>323</v>
      </c>
      <c r="B14" s="265">
        <v>0.23471377609421404</v>
      </c>
      <c r="C14" s="265">
        <v>0.32554393774221263</v>
      </c>
      <c r="D14" s="265">
        <v>0.37171464993978315</v>
      </c>
      <c r="E14" s="265">
        <v>0.4223568285893867</v>
      </c>
      <c r="F14" s="265">
        <v>0.47064513762731586</v>
      </c>
      <c r="G14" s="265">
        <v>0.49011628734032153</v>
      </c>
      <c r="H14" s="265">
        <v>0.49108431939925334</v>
      </c>
      <c r="I14" s="265">
        <v>0.5007536886284717</v>
      </c>
      <c r="J14" s="265">
        <v>0.5595550069343308</v>
      </c>
      <c r="K14" s="265">
        <v>0.5822531731219837</v>
      </c>
      <c r="L14" s="265">
        <v>0.5891482456059848</v>
      </c>
      <c r="M14" s="265">
        <v>0.6429013208625317</v>
      </c>
      <c r="N14" s="265">
        <v>0.685824597078908</v>
      </c>
      <c r="O14" s="265">
        <v>0.6852482418793783</v>
      </c>
      <c r="P14" s="265">
        <v>1</v>
      </c>
    </row>
    <row r="15" spans="1:16" ht="15">
      <c r="A15" t="s">
        <v>324</v>
      </c>
      <c r="B15" s="265">
        <v>0.8409251270227832</v>
      </c>
      <c r="C15" s="265">
        <v>0.8957392528608739</v>
      </c>
      <c r="D15" s="265">
        <v>0.9217212337957201</v>
      </c>
      <c r="E15" s="265">
        <v>0.9343256816987877</v>
      </c>
      <c r="F15" s="265">
        <v>0.9435626187024051</v>
      </c>
      <c r="G15" s="265">
        <v>0.9518799348048799</v>
      </c>
      <c r="H15" s="265">
        <v>0.9538480137684223</v>
      </c>
      <c r="I15" s="265">
        <v>0.9587582717006704</v>
      </c>
      <c r="J15" s="265">
        <v>0.9678359284441049</v>
      </c>
      <c r="K15" s="265">
        <v>0.9716792010223976</v>
      </c>
      <c r="L15" s="265">
        <v>0.9739764051807265</v>
      </c>
      <c r="M15" s="265">
        <v>0.9853625146972347</v>
      </c>
      <c r="N15" s="278">
        <v>0.9997425748192511</v>
      </c>
      <c r="O15" s="278">
        <v>0.9991014586066842</v>
      </c>
      <c r="P15" s="265">
        <v>0.99562353497003</v>
      </c>
    </row>
    <row r="16" spans="1:16" ht="15">
      <c r="A16" t="s">
        <v>322</v>
      </c>
      <c r="B16" s="265">
        <v>0.7872886295991576</v>
      </c>
      <c r="C16" s="265">
        <v>0.7863411617821623</v>
      </c>
      <c r="D16" s="265">
        <v>0.7862427693825389</v>
      </c>
      <c r="E16" s="265">
        <v>0.7865346288503293</v>
      </c>
      <c r="F16" s="265">
        <v>0.7874583158099814</v>
      </c>
      <c r="G16" s="265">
        <v>0.7854905729157053</v>
      </c>
      <c r="H16" s="265">
        <v>0.7864143054210828</v>
      </c>
      <c r="I16" s="265">
        <v>0.8555099277704247</v>
      </c>
      <c r="J16" s="265">
        <v>0.8578353806231211</v>
      </c>
      <c r="K16" s="265">
        <v>0.8912998244042906</v>
      </c>
      <c r="L16" s="265">
        <v>0.8106716244162987</v>
      </c>
      <c r="M16" s="265">
        <v>0.8172398653452718</v>
      </c>
      <c r="N16" s="265">
        <v>0.8968653559646695</v>
      </c>
      <c r="O16" s="265">
        <v>0.9088208114641801</v>
      </c>
      <c r="P16" s="265">
        <v>1</v>
      </c>
    </row>
    <row r="17" spans="1:16" ht="15">
      <c r="A17" s="282" t="s">
        <v>327</v>
      </c>
      <c r="B17" s="283">
        <v>0.7304253415883226</v>
      </c>
      <c r="C17" s="283">
        <v>0.7902352824130713</v>
      </c>
      <c r="D17" s="283">
        <v>0.8192127219027039</v>
      </c>
      <c r="E17" s="283">
        <v>0.8384955253323337</v>
      </c>
      <c r="F17" s="283">
        <v>0.8547679982232167</v>
      </c>
      <c r="G17" s="283">
        <v>0.8649430686474264</v>
      </c>
      <c r="H17" s="283">
        <v>0.8668754067653889</v>
      </c>
      <c r="I17" s="283">
        <v>0.8731346808916133</v>
      </c>
      <c r="J17" s="283">
        <v>0.8910344104532529</v>
      </c>
      <c r="K17" s="283">
        <v>0.8991201028242837</v>
      </c>
      <c r="L17" s="283">
        <v>0.89958969239653</v>
      </c>
      <c r="M17" s="283">
        <v>0.9183945112779721</v>
      </c>
      <c r="N17" s="283">
        <v>0.9399144736900361</v>
      </c>
      <c r="O17" s="283">
        <v>0.9397394287383009</v>
      </c>
      <c r="P17" s="283">
        <v>0.9965491712872782</v>
      </c>
    </row>
    <row r="18" spans="1:16" ht="15">
      <c r="A18" s="277"/>
      <c r="B18" s="265"/>
      <c r="C18" s="277"/>
      <c r="D18" s="277"/>
      <c r="E18" s="277"/>
      <c r="F18" s="277"/>
      <c r="G18" s="277"/>
      <c r="H18" s="277"/>
      <c r="I18" s="277"/>
      <c r="J18" s="277"/>
      <c r="K18" s="277"/>
      <c r="L18" s="277"/>
      <c r="M18" s="277"/>
      <c r="N18" s="277"/>
      <c r="O18" s="277"/>
      <c r="P18" s="277"/>
    </row>
    <row r="19" spans="1:16" ht="15">
      <c r="A19" s="284" t="s">
        <v>25</v>
      </c>
      <c r="B19" s="277"/>
      <c r="C19" s="277"/>
      <c r="D19" s="277"/>
      <c r="E19" s="277"/>
      <c r="F19" s="277"/>
      <c r="G19" s="277"/>
      <c r="H19" s="277"/>
      <c r="I19" s="277"/>
      <c r="J19" s="277"/>
      <c r="K19" s="277"/>
      <c r="L19" s="277"/>
      <c r="M19" s="277"/>
      <c r="N19" s="277"/>
      <c r="O19" s="277"/>
      <c r="P19" s="277"/>
    </row>
    <row r="20" spans="1:16" ht="15">
      <c r="A20" s="231" t="s">
        <v>351</v>
      </c>
      <c r="B20" s="277"/>
      <c r="C20" s="277"/>
      <c r="D20" s="277"/>
      <c r="E20" s="277"/>
      <c r="F20" s="277"/>
      <c r="G20" s="277"/>
      <c r="H20" s="277"/>
      <c r="I20" s="277"/>
      <c r="J20" s="277"/>
      <c r="K20" s="277"/>
      <c r="L20" s="277"/>
      <c r="M20" s="277"/>
      <c r="N20" s="277"/>
      <c r="O20" s="277"/>
      <c r="P20" s="277"/>
    </row>
    <row r="21" spans="1:16" ht="15">
      <c r="A21" s="277"/>
      <c r="B21" s="278"/>
      <c r="C21" s="277"/>
      <c r="D21" s="277"/>
      <c r="E21" s="277"/>
      <c r="F21" s="277"/>
      <c r="G21" s="277"/>
      <c r="H21" s="277"/>
      <c r="I21" s="277"/>
      <c r="J21" s="277"/>
      <c r="K21" s="277"/>
      <c r="L21" s="277"/>
      <c r="M21" s="277"/>
      <c r="N21" s="277"/>
      <c r="O21" s="277"/>
      <c r="P21" s="277"/>
    </row>
    <row r="22" spans="1:16" ht="15">
      <c r="A22" s="277"/>
      <c r="B22" s="277"/>
      <c r="C22" s="277"/>
      <c r="D22" s="277"/>
      <c r="E22" s="277"/>
      <c r="F22" s="277"/>
      <c r="G22" s="277"/>
      <c r="H22" s="277"/>
      <c r="I22" s="277"/>
      <c r="J22" s="277"/>
      <c r="K22" s="277"/>
      <c r="L22" s="277"/>
      <c r="M22" s="277"/>
      <c r="N22" s="277"/>
      <c r="O22" s="277"/>
      <c r="P22" s="277"/>
    </row>
    <row r="23" spans="1:16" ht="15">
      <c r="A23" s="277"/>
      <c r="B23" s="277"/>
      <c r="C23" s="277"/>
      <c r="D23" s="277"/>
      <c r="E23" s="277"/>
      <c r="F23" s="277"/>
      <c r="G23" s="277"/>
      <c r="H23" s="277"/>
      <c r="I23" s="277"/>
      <c r="J23" s="277"/>
      <c r="K23" s="277"/>
      <c r="L23" s="277"/>
      <c r="M23" s="277"/>
      <c r="N23" s="277"/>
      <c r="O23" s="277"/>
      <c r="P23" s="277"/>
    </row>
    <row r="24" spans="1:16" ht="15">
      <c r="A24" s="277"/>
      <c r="B24" s="277"/>
      <c r="C24" s="277"/>
      <c r="D24" s="277"/>
      <c r="E24" s="277"/>
      <c r="F24" s="277"/>
      <c r="G24" s="277"/>
      <c r="H24" s="277"/>
      <c r="I24" s="277"/>
      <c r="J24" s="277"/>
      <c r="K24" s="277"/>
      <c r="L24" s="277"/>
      <c r="M24" s="277"/>
      <c r="N24" s="277"/>
      <c r="O24" s="277"/>
      <c r="P24" s="277"/>
    </row>
  </sheetData>
  <sheetProtection/>
  <mergeCells count="1">
    <mergeCell ref="A1:P1"/>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EX36"/>
  <sheetViews>
    <sheetView zoomScalePageLayoutView="0" workbookViewId="0" topLeftCell="A1">
      <selection activeCell="N24" sqref="N24"/>
    </sheetView>
  </sheetViews>
  <sheetFormatPr defaultColWidth="11.421875" defaultRowHeight="15"/>
  <cols>
    <col min="1" max="1" width="43.7109375" style="67" customWidth="1"/>
    <col min="2" max="2" width="9.00390625" style="67" bestFit="1" customWidth="1"/>
    <col min="3" max="3" width="8.00390625" style="67" bestFit="1" customWidth="1"/>
    <col min="4" max="4" width="8.7109375" style="67" bestFit="1" customWidth="1"/>
    <col min="5" max="6" width="10.140625" style="67" customWidth="1"/>
    <col min="7" max="7" width="8.8515625" style="67" customWidth="1"/>
    <col min="8" max="8" width="10.140625" style="67" customWidth="1"/>
    <col min="9" max="9" width="11.140625" style="67" customWidth="1"/>
    <col min="10" max="10" width="12.140625" style="67" bestFit="1" customWidth="1"/>
    <col min="11" max="11" width="5.8515625" style="67" bestFit="1" customWidth="1"/>
    <col min="12" max="12" width="9.28125" style="67" bestFit="1" customWidth="1"/>
    <col min="13" max="13" width="10.140625" style="67" customWidth="1"/>
    <col min="14" max="16384" width="11.421875" style="67" customWidth="1"/>
  </cols>
  <sheetData>
    <row r="1" spans="1:154" s="85" customFormat="1" ht="18" customHeight="1">
      <c r="A1" s="288" t="s">
        <v>343</v>
      </c>
      <c r="B1" s="288"/>
      <c r="C1" s="288"/>
      <c r="D1" s="288"/>
      <c r="E1" s="288"/>
      <c r="F1" s="288"/>
      <c r="G1" s="288"/>
      <c r="H1" s="288"/>
      <c r="I1" s="288"/>
      <c r="J1" s="63"/>
      <c r="K1" s="63"/>
      <c r="L1" s="63"/>
      <c r="M1" s="63"/>
      <c r="N1" s="63"/>
      <c r="O1" s="63"/>
      <c r="P1" s="63"/>
      <c r="Q1" s="63"/>
      <c r="R1" s="63"/>
      <c r="S1" s="63"/>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row>
    <row r="2" spans="1:154" s="87" customFormat="1" ht="15" customHeight="1">
      <c r="A2" s="86"/>
      <c r="J2" s="63"/>
      <c r="K2" s="63"/>
      <c r="L2" s="63"/>
      <c r="M2" s="63"/>
      <c r="N2" s="63"/>
      <c r="O2" s="63"/>
      <c r="P2" s="63"/>
      <c r="Q2" s="63"/>
      <c r="R2" s="63"/>
      <c r="S2" s="63"/>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row>
    <row r="3" spans="1:154" s="63" customFormat="1" ht="16.5" customHeight="1">
      <c r="A3" s="298" t="s">
        <v>27</v>
      </c>
      <c r="B3" s="301" t="s">
        <v>299</v>
      </c>
      <c r="C3" s="302"/>
      <c r="D3" s="302"/>
      <c r="E3" s="302"/>
      <c r="F3" s="302"/>
      <c r="G3" s="302"/>
      <c r="H3" s="302"/>
      <c r="I3" s="303"/>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row>
    <row r="4" spans="1:154" s="17" customFormat="1" ht="12.75" customHeight="1">
      <c r="A4" s="299"/>
      <c r="B4" s="304" t="s">
        <v>3</v>
      </c>
      <c r="C4" s="290" t="s">
        <v>2</v>
      </c>
      <c r="D4" s="291"/>
      <c r="E4" s="292" t="s">
        <v>0</v>
      </c>
      <c r="F4" s="290" t="s">
        <v>1</v>
      </c>
      <c r="G4" s="291"/>
      <c r="H4" s="294" t="s">
        <v>28</v>
      </c>
      <c r="I4" s="296" t="s">
        <v>29</v>
      </c>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row>
    <row r="5" spans="1:154" s="16" customFormat="1" ht="12.75">
      <c r="A5" s="300"/>
      <c r="B5" s="305"/>
      <c r="C5" s="88" t="s">
        <v>30</v>
      </c>
      <c r="D5" s="88" t="s">
        <v>31</v>
      </c>
      <c r="E5" s="293"/>
      <c r="F5" s="88" t="s">
        <v>30</v>
      </c>
      <c r="G5" s="88" t="s">
        <v>31</v>
      </c>
      <c r="H5" s="295"/>
      <c r="I5" s="297"/>
      <c r="T5" s="62"/>
      <c r="U5" s="62"/>
      <c r="V5" s="62"/>
      <c r="W5" s="62"/>
      <c r="X5" s="62"/>
      <c r="Y5" s="62"/>
      <c r="Z5" s="37"/>
      <c r="AA5" s="37"/>
      <c r="AB5" s="37"/>
      <c r="AC5" s="37"/>
      <c r="AD5" s="37"/>
      <c r="AE5" s="37"/>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row>
    <row r="6" spans="1:31" ht="12.75">
      <c r="A6" s="89" t="s">
        <v>32</v>
      </c>
      <c r="B6" s="90" t="s">
        <v>20</v>
      </c>
      <c r="C6" s="95" t="s">
        <v>20</v>
      </c>
      <c r="D6" s="95" t="s">
        <v>20</v>
      </c>
      <c r="E6" s="91">
        <v>1</v>
      </c>
      <c r="F6" s="91">
        <v>1</v>
      </c>
      <c r="G6" s="91">
        <v>4</v>
      </c>
      <c r="H6" s="92">
        <v>6</v>
      </c>
      <c r="I6" s="238">
        <v>2</v>
      </c>
      <c r="J6" s="63"/>
      <c r="T6" s="139"/>
      <c r="U6" s="139"/>
      <c r="V6" s="139"/>
      <c r="W6" s="139"/>
      <c r="Z6" s="139"/>
      <c r="AA6" s="139"/>
      <c r="AB6" s="139"/>
      <c r="AC6" s="139"/>
      <c r="AD6" s="139"/>
      <c r="AE6" s="139"/>
    </row>
    <row r="7" spans="1:31" ht="12.75">
      <c r="A7" s="93" t="s">
        <v>260</v>
      </c>
      <c r="B7" s="94" t="s">
        <v>20</v>
      </c>
      <c r="C7" s="95" t="s">
        <v>20</v>
      </c>
      <c r="D7" s="95" t="s">
        <v>20</v>
      </c>
      <c r="E7" s="95">
        <v>16</v>
      </c>
      <c r="F7" s="95">
        <v>91</v>
      </c>
      <c r="G7" s="95">
        <v>45</v>
      </c>
      <c r="H7" s="97">
        <v>152</v>
      </c>
      <c r="I7" s="239">
        <v>107</v>
      </c>
      <c r="J7" s="63"/>
      <c r="K7" s="63"/>
      <c r="T7" s="139"/>
      <c r="U7" s="139"/>
      <c r="V7" s="139"/>
      <c r="W7" s="139"/>
      <c r="Z7" s="139"/>
      <c r="AA7" s="139"/>
      <c r="AB7" s="139"/>
      <c r="AC7" s="139"/>
      <c r="AD7" s="139"/>
      <c r="AE7" s="139"/>
    </row>
    <row r="8" spans="1:31" ht="12.75">
      <c r="A8" s="93" t="s">
        <v>261</v>
      </c>
      <c r="B8" s="94">
        <v>1</v>
      </c>
      <c r="C8" s="95" t="s">
        <v>20</v>
      </c>
      <c r="D8" s="95" t="s">
        <v>20</v>
      </c>
      <c r="E8" s="95">
        <v>19</v>
      </c>
      <c r="F8" s="95">
        <v>307</v>
      </c>
      <c r="G8" s="95">
        <v>202</v>
      </c>
      <c r="H8" s="97">
        <v>529</v>
      </c>
      <c r="I8" s="239">
        <v>327</v>
      </c>
      <c r="J8" s="63"/>
      <c r="K8" s="63"/>
      <c r="T8" s="139"/>
      <c r="U8" s="139"/>
      <c r="V8" s="139"/>
      <c r="W8" s="139"/>
      <c r="Z8" s="139"/>
      <c r="AA8" s="139"/>
      <c r="AB8" s="139"/>
      <c r="AC8" s="139"/>
      <c r="AD8" s="139"/>
      <c r="AE8" s="139"/>
    </row>
    <row r="9" spans="1:31" ht="12.75">
      <c r="A9" s="93" t="s">
        <v>262</v>
      </c>
      <c r="B9" s="94" t="s">
        <v>20</v>
      </c>
      <c r="C9" s="95">
        <v>2</v>
      </c>
      <c r="D9" s="95">
        <v>1</v>
      </c>
      <c r="E9" s="95">
        <v>62</v>
      </c>
      <c r="F9" s="95">
        <v>424</v>
      </c>
      <c r="G9" s="95">
        <v>317</v>
      </c>
      <c r="H9" s="97">
        <v>806</v>
      </c>
      <c r="I9" s="239">
        <v>488</v>
      </c>
      <c r="J9" s="63"/>
      <c r="K9" s="63"/>
      <c r="T9" s="139"/>
      <c r="U9" s="139"/>
      <c r="V9" s="139"/>
      <c r="W9" s="139"/>
      <c r="Z9" s="139"/>
      <c r="AA9" s="139"/>
      <c r="AB9" s="139"/>
      <c r="AC9" s="139"/>
      <c r="AD9" s="139"/>
      <c r="AE9" s="139"/>
    </row>
    <row r="10" spans="1:31" ht="12.75">
      <c r="A10" s="123" t="s">
        <v>263</v>
      </c>
      <c r="B10" s="197">
        <v>8</v>
      </c>
      <c r="C10" s="95">
        <v>7</v>
      </c>
      <c r="D10" s="95" t="s">
        <v>20</v>
      </c>
      <c r="E10" s="99">
        <v>90</v>
      </c>
      <c r="F10" s="99">
        <v>245</v>
      </c>
      <c r="G10" s="99">
        <v>172</v>
      </c>
      <c r="H10" s="101">
        <v>522</v>
      </c>
      <c r="I10" s="240">
        <v>350</v>
      </c>
      <c r="J10" s="63"/>
      <c r="K10" s="63"/>
      <c r="T10" s="139"/>
      <c r="U10" s="139"/>
      <c r="V10" s="139"/>
      <c r="W10" s="139"/>
      <c r="Z10" s="139"/>
      <c r="AA10" s="139"/>
      <c r="AB10" s="139"/>
      <c r="AC10" s="139"/>
      <c r="AD10" s="139"/>
      <c r="AE10" s="139"/>
    </row>
    <row r="11" spans="1:31" ht="12.75">
      <c r="A11" s="98" t="s">
        <v>258</v>
      </c>
      <c r="B11" s="197">
        <v>4</v>
      </c>
      <c r="C11" s="95">
        <v>1</v>
      </c>
      <c r="D11" s="95" t="s">
        <v>20</v>
      </c>
      <c r="E11" s="99">
        <v>8</v>
      </c>
      <c r="F11" s="99">
        <v>22</v>
      </c>
      <c r="G11" s="99">
        <v>12</v>
      </c>
      <c r="H11" s="101">
        <v>47</v>
      </c>
      <c r="I11" s="241">
        <v>35</v>
      </c>
      <c r="J11" s="63"/>
      <c r="K11" s="63"/>
      <c r="T11" s="139"/>
      <c r="U11" s="139"/>
      <c r="V11" s="139"/>
      <c r="W11" s="139"/>
      <c r="Z11" s="139"/>
      <c r="AA11" s="139"/>
      <c r="AB11" s="139"/>
      <c r="AC11" s="139"/>
      <c r="AD11" s="139"/>
      <c r="AE11" s="139"/>
    </row>
    <row r="12" spans="1:31" s="18" customFormat="1" ht="15">
      <c r="A12" s="191" t="s">
        <v>13</v>
      </c>
      <c r="B12" s="192">
        <v>13</v>
      </c>
      <c r="C12" s="193">
        <v>10</v>
      </c>
      <c r="D12" s="194">
        <v>1</v>
      </c>
      <c r="E12" s="192">
        <v>196</v>
      </c>
      <c r="F12" s="195">
        <v>1090</v>
      </c>
      <c r="G12" s="195">
        <v>752</v>
      </c>
      <c r="H12" s="195">
        <v>2062</v>
      </c>
      <c r="I12" s="242">
        <v>1309</v>
      </c>
      <c r="J12" s="63"/>
      <c r="T12" s="224"/>
      <c r="U12" s="224"/>
      <c r="V12" s="224"/>
      <c r="W12" s="224"/>
      <c r="Z12" s="224"/>
      <c r="AA12" s="224"/>
      <c r="AB12" s="224"/>
      <c r="AC12" s="224"/>
      <c r="AD12" s="224"/>
      <c r="AE12" s="224"/>
    </row>
    <row r="13" spans="1:31" ht="12.75">
      <c r="A13" s="165" t="s">
        <v>289</v>
      </c>
      <c r="B13" s="102">
        <v>15.275673</v>
      </c>
      <c r="C13" s="103">
        <v>2.32984</v>
      </c>
      <c r="D13" s="103">
        <v>0.204873</v>
      </c>
      <c r="E13" s="103">
        <v>21.813717</v>
      </c>
      <c r="F13" s="104">
        <v>18.536803</v>
      </c>
      <c r="G13" s="105">
        <v>7.507864</v>
      </c>
      <c r="H13" s="219" t="s">
        <v>302</v>
      </c>
      <c r="I13" s="236" t="s">
        <v>340</v>
      </c>
      <c r="J13" s="63"/>
      <c r="M13" s="63"/>
      <c r="T13" s="139"/>
      <c r="U13" s="139"/>
      <c r="V13" s="139"/>
      <c r="W13" s="139"/>
      <c r="Z13" s="139"/>
      <c r="AA13" s="139"/>
      <c r="AB13" s="139"/>
      <c r="AC13" s="139"/>
      <c r="AD13" s="139"/>
      <c r="AE13" s="139"/>
    </row>
    <row r="14" spans="1:31" ht="12.75">
      <c r="A14" s="165" t="s">
        <v>26</v>
      </c>
      <c r="B14" s="106">
        <v>676</v>
      </c>
      <c r="C14" s="107">
        <v>345</v>
      </c>
      <c r="D14" s="107">
        <v>14</v>
      </c>
      <c r="E14" s="107">
        <v>4610</v>
      </c>
      <c r="F14" s="107">
        <v>17980</v>
      </c>
      <c r="G14" s="107">
        <v>12174</v>
      </c>
      <c r="H14" s="220" t="s">
        <v>301</v>
      </c>
      <c r="I14" s="237" t="s">
        <v>341</v>
      </c>
      <c r="J14" s="63"/>
      <c r="T14" s="139"/>
      <c r="U14" s="139"/>
      <c r="V14" s="139"/>
      <c r="W14" s="139"/>
      <c r="Z14" s="139"/>
      <c r="AA14" s="139"/>
      <c r="AB14" s="139"/>
      <c r="AC14" s="139"/>
      <c r="AD14" s="139"/>
      <c r="AE14" s="139"/>
    </row>
    <row r="15" spans="1:31" ht="12" customHeight="1">
      <c r="A15" s="216" t="s">
        <v>300</v>
      </c>
      <c r="B15" s="216"/>
      <c r="C15" s="216"/>
      <c r="D15" s="216"/>
      <c r="E15" s="216"/>
      <c r="F15" s="216"/>
      <c r="G15" s="216"/>
      <c r="H15" s="216"/>
      <c r="I15" s="125" t="s">
        <v>25</v>
      </c>
      <c r="J15" s="110"/>
      <c r="K15" s="83"/>
      <c r="L15" s="289"/>
      <c r="M15" s="289"/>
      <c r="T15" s="139"/>
      <c r="U15" s="139"/>
      <c r="V15" s="139"/>
      <c r="W15" s="139"/>
      <c r="Z15" s="139"/>
      <c r="AA15" s="139"/>
      <c r="AB15" s="139"/>
      <c r="AC15" s="139"/>
      <c r="AD15" s="139"/>
      <c r="AE15" s="139"/>
    </row>
    <row r="16" spans="1:31" ht="12" customHeight="1">
      <c r="A16" s="216" t="s">
        <v>268</v>
      </c>
      <c r="B16" s="216"/>
      <c r="C16" s="216"/>
      <c r="D16" s="216"/>
      <c r="E16" s="216"/>
      <c r="F16" s="203"/>
      <c r="G16" s="203"/>
      <c r="H16" s="203"/>
      <c r="I16" s="110"/>
      <c r="J16" s="110"/>
      <c r="K16" s="83"/>
      <c r="L16" s="204"/>
      <c r="M16" s="204"/>
      <c r="T16" s="139"/>
      <c r="U16" s="139"/>
      <c r="V16" s="139"/>
      <c r="W16" s="139"/>
      <c r="Z16" s="139"/>
      <c r="AA16" s="139"/>
      <c r="AB16" s="139"/>
      <c r="AC16" s="139"/>
      <c r="AD16" s="139"/>
      <c r="AE16" s="139"/>
    </row>
    <row r="17" spans="1:31" s="62" customFormat="1" ht="12" customHeight="1">
      <c r="A17" s="111" t="s">
        <v>329</v>
      </c>
      <c r="B17" s="111"/>
      <c r="C17" s="111"/>
      <c r="D17" s="111"/>
      <c r="E17" s="111"/>
      <c r="F17" s="111"/>
      <c r="G17" s="111"/>
      <c r="H17" s="111"/>
      <c r="I17" s="61"/>
      <c r="J17" s="112"/>
      <c r="K17" s="112"/>
      <c r="L17" s="112"/>
      <c r="M17" s="112"/>
      <c r="T17" s="37"/>
      <c r="U17" s="37"/>
      <c r="V17" s="37"/>
      <c r="W17" s="37"/>
      <c r="Z17" s="37"/>
      <c r="AA17" s="37"/>
      <c r="AB17" s="37"/>
      <c r="AC17" s="37"/>
      <c r="AD17" s="37"/>
      <c r="AE17" s="37"/>
    </row>
    <row r="18" spans="1:31" s="62" customFormat="1" ht="12" customHeight="1">
      <c r="A18" s="111" t="s">
        <v>33</v>
      </c>
      <c r="B18" s="111"/>
      <c r="C18" s="111"/>
      <c r="D18" s="111"/>
      <c r="E18" s="111"/>
      <c r="F18" s="111"/>
      <c r="G18" s="111"/>
      <c r="H18" s="111"/>
      <c r="I18" s="61"/>
      <c r="J18" s="112"/>
      <c r="K18" s="112"/>
      <c r="L18" s="115"/>
      <c r="M18" s="112"/>
      <c r="T18" s="37"/>
      <c r="U18" s="37"/>
      <c r="V18" s="37"/>
      <c r="W18" s="37"/>
      <c r="Z18" s="37"/>
      <c r="AA18" s="37"/>
      <c r="AB18" s="37"/>
      <c r="AC18" s="37"/>
      <c r="AD18" s="37"/>
      <c r="AE18" s="37"/>
    </row>
    <row r="19" spans="1:31" ht="12.75">
      <c r="A19" s="111" t="s">
        <v>34</v>
      </c>
      <c r="J19" s="113"/>
      <c r="P19" s="63"/>
      <c r="T19" s="139"/>
      <c r="U19" s="139"/>
      <c r="V19" s="139"/>
      <c r="W19" s="139"/>
      <c r="Z19" s="139"/>
      <c r="AA19" s="139"/>
      <c r="AB19" s="139"/>
      <c r="AC19" s="139"/>
      <c r="AD19" s="139"/>
      <c r="AE19" s="139"/>
    </row>
    <row r="20" spans="16:31" ht="12.75">
      <c r="P20" s="63"/>
      <c r="T20" s="139"/>
      <c r="U20" s="139"/>
      <c r="V20" s="139"/>
      <c r="W20" s="139"/>
      <c r="Z20" s="139"/>
      <c r="AA20" s="139"/>
      <c r="AB20" s="139"/>
      <c r="AC20" s="139"/>
      <c r="AD20" s="139"/>
      <c r="AE20" s="139"/>
    </row>
    <row r="21" spans="8:31" ht="12.75">
      <c r="H21" s="116"/>
      <c r="J21" s="63"/>
      <c r="T21" s="139"/>
      <c r="U21" s="139"/>
      <c r="V21" s="139"/>
      <c r="W21" s="139"/>
      <c r="Z21" s="139"/>
      <c r="AA21" s="139"/>
      <c r="AB21" s="139"/>
      <c r="AC21" s="139"/>
      <c r="AD21" s="139"/>
      <c r="AE21" s="139"/>
    </row>
    <row r="22" spans="20:31" ht="12.75">
      <c r="T22" s="139"/>
      <c r="U22" s="139"/>
      <c r="V22" s="139"/>
      <c r="W22" s="139"/>
      <c r="Z22" s="139"/>
      <c r="AA22" s="139"/>
      <c r="AB22" s="139"/>
      <c r="AC22" s="139"/>
      <c r="AD22" s="139"/>
      <c r="AE22" s="139"/>
    </row>
    <row r="23" spans="20:31" ht="12.75">
      <c r="T23" s="139"/>
      <c r="U23" s="139"/>
      <c r="V23" s="139"/>
      <c r="W23" s="139"/>
      <c r="Z23" s="139"/>
      <c r="AA23" s="139"/>
      <c r="AB23" s="139"/>
      <c r="AC23" s="139"/>
      <c r="AD23" s="139"/>
      <c r="AE23" s="139"/>
    </row>
    <row r="24" spans="20:31" ht="12.75">
      <c r="T24" s="139"/>
      <c r="U24" s="139"/>
      <c r="V24" s="139"/>
      <c r="W24" s="139"/>
      <c r="Z24" s="139"/>
      <c r="AA24" s="139"/>
      <c r="AB24" s="139"/>
      <c r="AC24" s="139"/>
      <c r="AD24" s="139"/>
      <c r="AE24" s="139"/>
    </row>
    <row r="25" spans="20:31" ht="12.75">
      <c r="T25" s="139"/>
      <c r="U25" s="139"/>
      <c r="V25" s="139"/>
      <c r="W25" s="139"/>
      <c r="Z25" s="139"/>
      <c r="AA25" s="139"/>
      <c r="AB25" s="139"/>
      <c r="AC25" s="139"/>
      <c r="AD25" s="139"/>
      <c r="AE25" s="139"/>
    </row>
    <row r="26" spans="20:31" ht="12.75">
      <c r="T26" s="139"/>
      <c r="U26" s="139"/>
      <c r="V26" s="139"/>
      <c r="W26" s="139"/>
      <c r="Z26" s="139"/>
      <c r="AA26" s="139"/>
      <c r="AB26" s="139"/>
      <c r="AC26" s="139"/>
      <c r="AD26" s="139"/>
      <c r="AE26" s="139"/>
    </row>
    <row r="27" spans="20:31" ht="12.75">
      <c r="T27" s="139"/>
      <c r="U27" s="139"/>
      <c r="V27" s="139"/>
      <c r="W27" s="139"/>
      <c r="Z27" s="139"/>
      <c r="AA27" s="139"/>
      <c r="AB27" s="139"/>
      <c r="AC27" s="139"/>
      <c r="AD27" s="139"/>
      <c r="AE27" s="139"/>
    </row>
    <row r="28" spans="20:31" ht="12.75">
      <c r="T28" s="139"/>
      <c r="U28" s="139"/>
      <c r="V28" s="139"/>
      <c r="W28" s="139"/>
      <c r="Z28" s="139"/>
      <c r="AA28" s="139"/>
      <c r="AB28" s="139"/>
      <c r="AC28" s="139"/>
      <c r="AD28" s="139"/>
      <c r="AE28" s="139"/>
    </row>
    <row r="29" spans="20:31" ht="12.75">
      <c r="T29" s="139"/>
      <c r="U29" s="139"/>
      <c r="V29" s="139"/>
      <c r="W29" s="139"/>
      <c r="Z29" s="139"/>
      <c r="AA29" s="139"/>
      <c r="AB29" s="139"/>
      <c r="AC29" s="139"/>
      <c r="AD29" s="139"/>
      <c r="AE29" s="139"/>
    </row>
    <row r="30" spans="20:31" ht="12.75">
      <c r="T30" s="139"/>
      <c r="U30" s="139"/>
      <c r="V30" s="139"/>
      <c r="W30" s="139"/>
      <c r="Z30" s="139"/>
      <c r="AA30" s="139"/>
      <c r="AB30" s="139"/>
      <c r="AC30" s="139"/>
      <c r="AD30" s="139"/>
      <c r="AE30" s="139"/>
    </row>
    <row r="31" spans="20:31" ht="12.75">
      <c r="T31" s="139"/>
      <c r="U31" s="139"/>
      <c r="V31" s="139"/>
      <c r="W31" s="139"/>
      <c r="Z31" s="139"/>
      <c r="AA31" s="139"/>
      <c r="AB31" s="139"/>
      <c r="AC31" s="139"/>
      <c r="AD31" s="139"/>
      <c r="AE31" s="139"/>
    </row>
    <row r="32" spans="20:31" ht="12.75">
      <c r="T32" s="139"/>
      <c r="U32" s="139"/>
      <c r="V32" s="139"/>
      <c r="W32" s="139"/>
      <c r="Z32" s="139"/>
      <c r="AA32" s="139"/>
      <c r="AB32" s="139"/>
      <c r="AC32" s="139"/>
      <c r="AD32" s="139"/>
      <c r="AE32" s="139"/>
    </row>
    <row r="33" spans="20:31" ht="12.75">
      <c r="T33" s="139"/>
      <c r="U33" s="139"/>
      <c r="V33" s="139"/>
      <c r="W33" s="139"/>
      <c r="Z33" s="139"/>
      <c r="AA33" s="139"/>
      <c r="AB33" s="139"/>
      <c r="AC33" s="139"/>
      <c r="AD33" s="139"/>
      <c r="AE33" s="139"/>
    </row>
    <row r="34" spans="20:31" ht="12.75">
      <c r="T34" s="139"/>
      <c r="U34" s="139"/>
      <c r="V34" s="139"/>
      <c r="W34" s="139"/>
      <c r="Z34" s="139"/>
      <c r="AA34" s="139"/>
      <c r="AB34" s="139"/>
      <c r="AC34" s="139"/>
      <c r="AD34" s="139"/>
      <c r="AE34" s="139"/>
    </row>
    <row r="35" spans="26:31" ht="12.75">
      <c r="Z35" s="139"/>
      <c r="AA35" s="139"/>
      <c r="AB35" s="139"/>
      <c r="AC35" s="139"/>
      <c r="AD35" s="139"/>
      <c r="AE35" s="139"/>
    </row>
    <row r="36" spans="26:31" ht="12.75">
      <c r="Z36" s="139"/>
      <c r="AA36" s="139"/>
      <c r="AB36" s="139"/>
      <c r="AC36" s="139"/>
      <c r="AD36" s="139"/>
      <c r="AE36" s="139"/>
    </row>
  </sheetData>
  <sheetProtection/>
  <mergeCells count="10">
    <mergeCell ref="A1:I1"/>
    <mergeCell ref="L15:M15"/>
    <mergeCell ref="C4:D4"/>
    <mergeCell ref="E4:E5"/>
    <mergeCell ref="F4:G4"/>
    <mergeCell ref="H4:H5"/>
    <mergeCell ref="I4:I5"/>
    <mergeCell ref="A3:A5"/>
    <mergeCell ref="B3:I3"/>
    <mergeCell ref="B4:B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headerFooter>
    <oddHeader>&amp;LDGCL/DESL &amp;D</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E35"/>
  <sheetViews>
    <sheetView zoomScalePageLayoutView="0" workbookViewId="0" topLeftCell="A1">
      <selection activeCell="L16" sqref="L16"/>
    </sheetView>
  </sheetViews>
  <sheetFormatPr defaultColWidth="39.28125" defaultRowHeight="15"/>
  <cols>
    <col min="1" max="1" width="41.7109375" style="67" customWidth="1"/>
    <col min="2" max="2" width="9.28125" style="67" customWidth="1"/>
    <col min="3" max="4" width="10.7109375" style="67" customWidth="1"/>
    <col min="5" max="5" width="10.28125" style="67" customWidth="1"/>
    <col min="6" max="7" width="10.7109375" style="67" customWidth="1"/>
    <col min="8" max="8" width="10.00390625" style="67" customWidth="1"/>
    <col min="9" max="9" width="11.8515625" style="67" customWidth="1"/>
    <col min="10" max="255" width="11.421875" style="67" customWidth="1"/>
    <col min="256" max="16384" width="39.28125" style="67" customWidth="1"/>
  </cols>
  <sheetData>
    <row r="1" spans="1:9" s="82" customFormat="1" ht="18" customHeight="1">
      <c r="A1" s="306" t="s">
        <v>342</v>
      </c>
      <c r="B1" s="306"/>
      <c r="C1" s="306"/>
      <c r="D1" s="306"/>
      <c r="E1" s="306"/>
      <c r="F1" s="306"/>
      <c r="G1" s="306"/>
      <c r="H1" s="306"/>
      <c r="I1" s="306"/>
    </row>
    <row r="2" spans="1:2" s="82" customFormat="1" ht="15" customHeight="1">
      <c r="A2" s="81"/>
      <c r="B2" s="81"/>
    </row>
    <row r="3" spans="1:9" s="63" customFormat="1" ht="16.5" customHeight="1">
      <c r="A3" s="298"/>
      <c r="B3" s="301" t="s">
        <v>299</v>
      </c>
      <c r="C3" s="302"/>
      <c r="D3" s="302"/>
      <c r="E3" s="302"/>
      <c r="F3" s="302"/>
      <c r="G3" s="302"/>
      <c r="H3" s="302"/>
      <c r="I3" s="303"/>
    </row>
    <row r="4" spans="1:9" s="17" customFormat="1" ht="15" customHeight="1">
      <c r="A4" s="307"/>
      <c r="B4" s="309" t="s">
        <v>3</v>
      </c>
      <c r="C4" s="311" t="s">
        <v>2</v>
      </c>
      <c r="D4" s="311"/>
      <c r="E4" s="312" t="s">
        <v>0</v>
      </c>
      <c r="F4" s="311" t="s">
        <v>1</v>
      </c>
      <c r="G4" s="311"/>
      <c r="H4" s="314" t="s">
        <v>28</v>
      </c>
      <c r="I4" s="316" t="s">
        <v>29</v>
      </c>
    </row>
    <row r="5" spans="1:31" s="16" customFormat="1" ht="17.25" customHeight="1">
      <c r="A5" s="308"/>
      <c r="B5" s="310"/>
      <c r="C5" s="117" t="s">
        <v>30</v>
      </c>
      <c r="D5" s="117" t="s">
        <v>31</v>
      </c>
      <c r="E5" s="313"/>
      <c r="F5" s="117" t="s">
        <v>30</v>
      </c>
      <c r="G5" s="117" t="s">
        <v>31</v>
      </c>
      <c r="H5" s="315"/>
      <c r="I5" s="317"/>
      <c r="Z5" s="227"/>
      <c r="AA5" s="227"/>
      <c r="AB5" s="227"/>
      <c r="AC5" s="227"/>
      <c r="AD5" s="227"/>
      <c r="AE5" s="227"/>
    </row>
    <row r="6" spans="1:31" ht="12.75">
      <c r="A6" s="118" t="s">
        <v>304</v>
      </c>
      <c r="B6" s="119" t="s">
        <v>20</v>
      </c>
      <c r="C6" s="120" t="s">
        <v>20</v>
      </c>
      <c r="D6" s="120" t="s">
        <v>20</v>
      </c>
      <c r="E6" s="120" t="s">
        <v>20</v>
      </c>
      <c r="F6" s="120">
        <v>1</v>
      </c>
      <c r="G6" s="120">
        <v>9</v>
      </c>
      <c r="H6" s="121">
        <v>10</v>
      </c>
      <c r="I6" s="233">
        <v>1</v>
      </c>
      <c r="J6" s="129"/>
      <c r="K6" s="129"/>
      <c r="T6" s="139"/>
      <c r="U6" s="139"/>
      <c r="V6" s="139"/>
      <c r="W6" s="139"/>
      <c r="Z6" s="139"/>
      <c r="AA6" s="139"/>
      <c r="AB6" s="139"/>
      <c r="AC6" s="139"/>
      <c r="AD6" s="139"/>
      <c r="AE6" s="139"/>
    </row>
    <row r="7" spans="1:31" ht="12.75">
      <c r="A7" s="93" t="s">
        <v>37</v>
      </c>
      <c r="B7" s="122" t="s">
        <v>20</v>
      </c>
      <c r="C7" s="120" t="s">
        <v>20</v>
      </c>
      <c r="D7" s="120" t="s">
        <v>20</v>
      </c>
      <c r="E7" s="120" t="s">
        <v>20</v>
      </c>
      <c r="F7" s="120">
        <v>7</v>
      </c>
      <c r="G7" s="120">
        <v>36</v>
      </c>
      <c r="H7" s="121">
        <v>43</v>
      </c>
      <c r="I7" s="234">
        <v>7</v>
      </c>
      <c r="J7" s="129"/>
      <c r="K7" s="129"/>
      <c r="T7" s="139"/>
      <c r="U7" s="139"/>
      <c r="V7" s="139"/>
      <c r="W7" s="139"/>
      <c r="Z7" s="139"/>
      <c r="AA7" s="139"/>
      <c r="AB7" s="139"/>
      <c r="AC7" s="139"/>
      <c r="AD7" s="139"/>
      <c r="AE7" s="139"/>
    </row>
    <row r="8" spans="1:31" ht="12.75">
      <c r="A8" s="93" t="s">
        <v>38</v>
      </c>
      <c r="B8" s="122" t="s">
        <v>20</v>
      </c>
      <c r="C8" s="120" t="s">
        <v>20</v>
      </c>
      <c r="D8" s="120" t="s">
        <v>20</v>
      </c>
      <c r="E8" s="120" t="s">
        <v>20</v>
      </c>
      <c r="F8" s="120">
        <v>78</v>
      </c>
      <c r="G8" s="120">
        <v>147</v>
      </c>
      <c r="H8" s="121">
        <v>225</v>
      </c>
      <c r="I8" s="234">
        <v>78</v>
      </c>
      <c r="J8" s="129"/>
      <c r="K8" s="129"/>
      <c r="T8" s="139"/>
      <c r="U8" s="139"/>
      <c r="V8" s="139"/>
      <c r="W8" s="139"/>
      <c r="Z8" s="139"/>
      <c r="AA8" s="139"/>
      <c r="AB8" s="139"/>
      <c r="AC8" s="139"/>
      <c r="AD8" s="139"/>
      <c r="AE8" s="139"/>
    </row>
    <row r="9" spans="1:31" ht="12.75">
      <c r="A9" s="93" t="s">
        <v>39</v>
      </c>
      <c r="B9" s="122" t="s">
        <v>20</v>
      </c>
      <c r="C9" s="120" t="s">
        <v>20</v>
      </c>
      <c r="D9" s="120" t="s">
        <v>20</v>
      </c>
      <c r="E9" s="120" t="s">
        <v>20</v>
      </c>
      <c r="F9" s="120">
        <v>292</v>
      </c>
      <c r="G9" s="120">
        <v>303</v>
      </c>
      <c r="H9" s="121">
        <v>595</v>
      </c>
      <c r="I9" s="234">
        <v>292</v>
      </c>
      <c r="J9" s="129"/>
      <c r="K9" s="129"/>
      <c r="T9" s="139"/>
      <c r="U9" s="139"/>
      <c r="V9" s="139"/>
      <c r="W9" s="139"/>
      <c r="Z9" s="139"/>
      <c r="AA9" s="139"/>
      <c r="AB9" s="139"/>
      <c r="AC9" s="139"/>
      <c r="AD9" s="139"/>
      <c r="AE9" s="139"/>
    </row>
    <row r="10" spans="1:31" ht="12.75">
      <c r="A10" s="93" t="s">
        <v>40</v>
      </c>
      <c r="B10" s="122" t="s">
        <v>20</v>
      </c>
      <c r="C10" s="120" t="s">
        <v>20</v>
      </c>
      <c r="D10" s="120" t="s">
        <v>20</v>
      </c>
      <c r="E10" s="120" t="s">
        <v>20</v>
      </c>
      <c r="F10" s="120">
        <v>398</v>
      </c>
      <c r="G10" s="120">
        <v>189</v>
      </c>
      <c r="H10" s="121">
        <v>587</v>
      </c>
      <c r="I10" s="234">
        <v>398</v>
      </c>
      <c r="J10" s="129"/>
      <c r="K10" s="129"/>
      <c r="T10" s="139"/>
      <c r="U10" s="139"/>
      <c r="V10" s="139"/>
      <c r="W10" s="139"/>
      <c r="Z10" s="139"/>
      <c r="AA10" s="139"/>
      <c r="AB10" s="139"/>
      <c r="AC10" s="139"/>
      <c r="AD10" s="139"/>
      <c r="AE10" s="139"/>
    </row>
    <row r="11" spans="1:31" ht="12.75">
      <c r="A11" s="93" t="s">
        <v>41</v>
      </c>
      <c r="B11" s="122" t="s">
        <v>20</v>
      </c>
      <c r="C11" s="120" t="s">
        <v>20</v>
      </c>
      <c r="D11" s="120" t="s">
        <v>20</v>
      </c>
      <c r="E11" s="120">
        <v>19</v>
      </c>
      <c r="F11" s="120">
        <v>290</v>
      </c>
      <c r="G11" s="120">
        <v>61</v>
      </c>
      <c r="H11" s="267">
        <v>370</v>
      </c>
      <c r="I11" s="234">
        <v>309</v>
      </c>
      <c r="J11" s="129"/>
      <c r="K11" s="129"/>
      <c r="T11" s="139"/>
      <c r="U11" s="139"/>
      <c r="V11" s="139"/>
      <c r="W11" s="139"/>
      <c r="Z11" s="139"/>
      <c r="AA11" s="139"/>
      <c r="AB11" s="139"/>
      <c r="AC11" s="139"/>
      <c r="AD11" s="139"/>
      <c r="AE11" s="139"/>
    </row>
    <row r="12" spans="1:31" ht="12.75">
      <c r="A12" s="93" t="s">
        <v>42</v>
      </c>
      <c r="B12" s="122" t="s">
        <v>20</v>
      </c>
      <c r="C12" s="120">
        <v>2</v>
      </c>
      <c r="D12" s="120" t="s">
        <v>20</v>
      </c>
      <c r="E12" s="120">
        <v>95</v>
      </c>
      <c r="F12" s="120">
        <v>22</v>
      </c>
      <c r="G12" s="120">
        <v>7</v>
      </c>
      <c r="H12" s="121">
        <v>126</v>
      </c>
      <c r="I12" s="234">
        <v>119</v>
      </c>
      <c r="J12" s="129"/>
      <c r="K12" s="129"/>
      <c r="L12" s="129"/>
      <c r="M12" s="129"/>
      <c r="T12" s="139"/>
      <c r="U12" s="139"/>
      <c r="V12" s="139"/>
      <c r="W12" s="139"/>
      <c r="Z12" s="139"/>
      <c r="AA12" s="139"/>
      <c r="AB12" s="139"/>
      <c r="AC12" s="139"/>
      <c r="AD12" s="139"/>
      <c r="AE12" s="139"/>
    </row>
    <row r="13" spans="1:31" ht="12.75">
      <c r="A13" s="93" t="s">
        <v>43</v>
      </c>
      <c r="B13" s="122">
        <v>1</v>
      </c>
      <c r="C13" s="120">
        <v>6</v>
      </c>
      <c r="D13" s="120">
        <v>1</v>
      </c>
      <c r="E13" s="120">
        <v>77</v>
      </c>
      <c r="F13" s="120">
        <v>2</v>
      </c>
      <c r="G13" s="120" t="s">
        <v>20</v>
      </c>
      <c r="H13" s="121">
        <v>87</v>
      </c>
      <c r="I13" s="234">
        <v>86</v>
      </c>
      <c r="J13" s="129"/>
      <c r="K13" s="129"/>
      <c r="T13" s="139"/>
      <c r="U13" s="139"/>
      <c r="V13" s="139"/>
      <c r="W13" s="139"/>
      <c r="Z13" s="139"/>
      <c r="AA13" s="139"/>
      <c r="AB13" s="139"/>
      <c r="AC13" s="139"/>
      <c r="AD13" s="139"/>
      <c r="AE13" s="139"/>
    </row>
    <row r="14" spans="1:31" ht="12.75">
      <c r="A14" s="123" t="s">
        <v>259</v>
      </c>
      <c r="B14" s="124">
        <v>12</v>
      </c>
      <c r="C14" s="120">
        <v>2</v>
      </c>
      <c r="D14" s="120" t="s">
        <v>20</v>
      </c>
      <c r="E14" s="120">
        <v>5</v>
      </c>
      <c r="F14" s="120" t="s">
        <v>20</v>
      </c>
      <c r="G14" s="120" t="s">
        <v>20</v>
      </c>
      <c r="H14" s="121">
        <v>19</v>
      </c>
      <c r="I14" s="235">
        <v>19</v>
      </c>
      <c r="J14" s="129"/>
      <c r="K14" s="129"/>
      <c r="T14" s="139"/>
      <c r="U14" s="139"/>
      <c r="V14" s="139"/>
      <c r="W14" s="139"/>
      <c r="Z14" s="139"/>
      <c r="AA14" s="139"/>
      <c r="AB14" s="139"/>
      <c r="AC14" s="139"/>
      <c r="AD14" s="139"/>
      <c r="AE14" s="139"/>
    </row>
    <row r="15" spans="1:31" s="18" customFormat="1" ht="15">
      <c r="A15" s="196" t="s">
        <v>13</v>
      </c>
      <c r="B15" s="192">
        <v>13</v>
      </c>
      <c r="C15" s="193">
        <v>10</v>
      </c>
      <c r="D15" s="194">
        <v>1</v>
      </c>
      <c r="E15" s="192">
        <v>196</v>
      </c>
      <c r="F15" s="195">
        <v>1090</v>
      </c>
      <c r="G15" s="195">
        <v>752</v>
      </c>
      <c r="H15" s="195">
        <v>2062</v>
      </c>
      <c r="I15" s="242">
        <v>1309</v>
      </c>
      <c r="J15" s="130"/>
      <c r="K15" s="129"/>
      <c r="T15" s="224"/>
      <c r="U15" s="224"/>
      <c r="V15" s="224"/>
      <c r="W15" s="224"/>
      <c r="Z15" s="224"/>
      <c r="AA15" s="224"/>
      <c r="AB15" s="224"/>
      <c r="AC15" s="224"/>
      <c r="AD15" s="224"/>
      <c r="AE15" s="224"/>
    </row>
    <row r="16" spans="1:31" s="18" customFormat="1" ht="15" customHeight="1">
      <c r="A16" s="165" t="s">
        <v>289</v>
      </c>
      <c r="B16" s="102">
        <v>15.275673</v>
      </c>
      <c r="C16" s="103">
        <v>2.32984</v>
      </c>
      <c r="D16" s="103">
        <v>0.204873</v>
      </c>
      <c r="E16" s="103">
        <v>21.813717</v>
      </c>
      <c r="F16" s="104">
        <v>18.536803</v>
      </c>
      <c r="G16" s="105">
        <v>7.507864</v>
      </c>
      <c r="H16" s="219" t="s">
        <v>302</v>
      </c>
      <c r="I16" s="236" t="s">
        <v>340</v>
      </c>
      <c r="T16" s="224"/>
      <c r="U16" s="224"/>
      <c r="V16" s="224"/>
      <c r="W16" s="224"/>
      <c r="Z16" s="224"/>
      <c r="AA16" s="224"/>
      <c r="AB16" s="224"/>
      <c r="AC16" s="224"/>
      <c r="AD16" s="224"/>
      <c r="AE16" s="224"/>
    </row>
    <row r="17" spans="1:31" s="18" customFormat="1" ht="15" customHeight="1">
      <c r="A17" s="232" t="s">
        <v>26</v>
      </c>
      <c r="B17" s="106">
        <v>676</v>
      </c>
      <c r="C17" s="107">
        <v>345</v>
      </c>
      <c r="D17" s="107">
        <v>14</v>
      </c>
      <c r="E17" s="107">
        <v>4610</v>
      </c>
      <c r="F17" s="107">
        <v>17980</v>
      </c>
      <c r="G17" s="107">
        <v>12174</v>
      </c>
      <c r="H17" s="220" t="s">
        <v>301</v>
      </c>
      <c r="I17" s="237" t="s">
        <v>341</v>
      </c>
      <c r="T17" s="224"/>
      <c r="U17" s="224"/>
      <c r="V17" s="224"/>
      <c r="W17" s="224"/>
      <c r="Z17" s="224"/>
      <c r="AA17" s="224"/>
      <c r="AB17" s="224"/>
      <c r="AC17" s="224"/>
      <c r="AD17" s="224"/>
      <c r="AE17" s="224"/>
    </row>
    <row r="18" spans="1:31" s="18" customFormat="1" ht="12" customHeight="1">
      <c r="A18" s="216" t="s">
        <v>303</v>
      </c>
      <c r="B18" s="216"/>
      <c r="C18" s="216"/>
      <c r="D18" s="216"/>
      <c r="E18" s="216"/>
      <c r="F18" s="216"/>
      <c r="G18" s="216"/>
      <c r="H18" s="216"/>
      <c r="I18" s="125" t="s">
        <v>25</v>
      </c>
      <c r="T18" s="224"/>
      <c r="U18" s="224"/>
      <c r="V18" s="224"/>
      <c r="W18" s="224"/>
      <c r="Z18" s="224"/>
      <c r="AA18" s="224"/>
      <c r="AB18" s="224"/>
      <c r="AC18" s="224"/>
      <c r="AD18" s="224"/>
      <c r="AE18" s="224"/>
    </row>
    <row r="19" spans="1:31" s="18" customFormat="1" ht="12" customHeight="1">
      <c r="A19" s="216" t="s">
        <v>268</v>
      </c>
      <c r="B19" s="203"/>
      <c r="C19" s="203"/>
      <c r="D19" s="203"/>
      <c r="E19" s="203"/>
      <c r="F19" s="203"/>
      <c r="G19" s="203"/>
      <c r="H19" s="203"/>
      <c r="I19" s="125"/>
      <c r="T19" s="224"/>
      <c r="U19" s="224"/>
      <c r="V19" s="224"/>
      <c r="W19" s="224"/>
      <c r="Z19" s="224"/>
      <c r="AA19" s="224"/>
      <c r="AB19" s="224"/>
      <c r="AC19" s="224"/>
      <c r="AD19" s="224"/>
      <c r="AE19" s="224"/>
    </row>
    <row r="20" spans="1:31" s="62" customFormat="1" ht="12" customHeight="1">
      <c r="A20" s="111" t="s">
        <v>329</v>
      </c>
      <c r="B20" s="111"/>
      <c r="C20" s="61"/>
      <c r="D20" s="61"/>
      <c r="E20" s="61"/>
      <c r="F20" s="112"/>
      <c r="G20" s="126"/>
      <c r="H20" s="112"/>
      <c r="I20" s="127"/>
      <c r="T20" s="37"/>
      <c r="U20" s="37"/>
      <c r="V20" s="37"/>
      <c r="W20" s="37"/>
      <c r="Z20" s="37"/>
      <c r="AA20" s="37"/>
      <c r="AB20" s="37"/>
      <c r="AC20" s="37"/>
      <c r="AD20" s="37"/>
      <c r="AE20" s="37"/>
    </row>
    <row r="21" spans="1:31" s="62" customFormat="1" ht="12" customHeight="1">
      <c r="A21" s="111" t="s">
        <v>34</v>
      </c>
      <c r="B21" s="111"/>
      <c r="C21" s="61"/>
      <c r="D21" s="61"/>
      <c r="E21" s="61"/>
      <c r="F21" s="112"/>
      <c r="G21" s="112"/>
      <c r="H21" s="112"/>
      <c r="I21" s="112"/>
      <c r="T21" s="37"/>
      <c r="U21" s="37"/>
      <c r="V21" s="37"/>
      <c r="W21" s="37"/>
      <c r="Z21" s="37"/>
      <c r="AA21" s="37"/>
      <c r="AB21" s="37"/>
      <c r="AC21" s="37"/>
      <c r="AD21" s="37"/>
      <c r="AE21" s="37"/>
    </row>
    <row r="22" spans="1:31" s="62" customFormat="1" ht="12" customHeight="1">
      <c r="A22" s="111" t="s">
        <v>253</v>
      </c>
      <c r="B22" s="111"/>
      <c r="C22" s="61"/>
      <c r="D22" s="61"/>
      <c r="E22" s="61"/>
      <c r="F22" s="112"/>
      <c r="G22" s="112"/>
      <c r="H22" s="112"/>
      <c r="I22" s="112"/>
      <c r="T22" s="37"/>
      <c r="U22" s="37"/>
      <c r="V22" s="37"/>
      <c r="W22" s="37"/>
      <c r="Z22" s="37"/>
      <c r="AA22" s="37"/>
      <c r="AB22" s="37"/>
      <c r="AC22" s="37"/>
      <c r="AD22" s="37"/>
      <c r="AE22" s="37"/>
    </row>
    <row r="23" spans="20:31" ht="12.75">
      <c r="T23" s="139"/>
      <c r="U23" s="139"/>
      <c r="V23" s="139"/>
      <c r="W23" s="139"/>
      <c r="Z23" s="139"/>
      <c r="AA23" s="139"/>
      <c r="AB23" s="139"/>
      <c r="AC23" s="139"/>
      <c r="AD23" s="139"/>
      <c r="AE23" s="139"/>
    </row>
    <row r="24" spans="20:31" ht="12.75">
      <c r="T24" s="139"/>
      <c r="U24" s="139"/>
      <c r="V24" s="139"/>
      <c r="W24" s="139"/>
      <c r="Z24" s="139"/>
      <c r="AA24" s="139"/>
      <c r="AB24" s="139"/>
      <c r="AC24" s="139"/>
      <c r="AD24" s="139"/>
      <c r="AE24" s="139"/>
    </row>
    <row r="25" spans="20:31" ht="12.75">
      <c r="T25" s="139"/>
      <c r="U25" s="139"/>
      <c r="V25" s="139"/>
      <c r="W25" s="139"/>
      <c r="Z25" s="139"/>
      <c r="AA25" s="139"/>
      <c r="AB25" s="139"/>
      <c r="AC25" s="139"/>
      <c r="AD25" s="139"/>
      <c r="AE25" s="139"/>
    </row>
    <row r="26" spans="20:31" ht="12.75">
      <c r="T26" s="139"/>
      <c r="U26" s="139"/>
      <c r="V26" s="139"/>
      <c r="W26" s="139"/>
      <c r="Z26" s="139"/>
      <c r="AA26" s="139"/>
      <c r="AB26" s="139"/>
      <c r="AC26" s="139"/>
      <c r="AD26" s="139"/>
      <c r="AE26" s="139"/>
    </row>
    <row r="27" spans="2:31" ht="12.75">
      <c r="B27" s="63"/>
      <c r="T27" s="139"/>
      <c r="U27" s="139"/>
      <c r="V27" s="139"/>
      <c r="W27" s="139"/>
      <c r="Z27" s="139"/>
      <c r="AA27" s="139"/>
      <c r="AB27" s="139"/>
      <c r="AC27" s="139"/>
      <c r="AD27" s="139"/>
      <c r="AE27" s="139"/>
    </row>
    <row r="28" spans="20:31" ht="12.75">
      <c r="T28" s="139"/>
      <c r="U28" s="139"/>
      <c r="V28" s="139"/>
      <c r="W28" s="139"/>
      <c r="Z28" s="139"/>
      <c r="AA28" s="139"/>
      <c r="AB28" s="139"/>
      <c r="AC28" s="139"/>
      <c r="AD28" s="139"/>
      <c r="AE28" s="139"/>
    </row>
    <row r="29" spans="20:31" ht="12.75">
      <c r="T29" s="139"/>
      <c r="U29" s="139"/>
      <c r="V29" s="139"/>
      <c r="W29" s="139"/>
      <c r="Z29" s="139"/>
      <c r="AA29" s="139"/>
      <c r="AB29" s="139"/>
      <c r="AC29" s="139"/>
      <c r="AD29" s="139"/>
      <c r="AE29" s="139"/>
    </row>
    <row r="30" spans="20:31" ht="12.75">
      <c r="T30" s="139"/>
      <c r="U30" s="139"/>
      <c r="V30" s="139"/>
      <c r="W30" s="139"/>
      <c r="Z30" s="139"/>
      <c r="AA30" s="139"/>
      <c r="AB30" s="139"/>
      <c r="AC30" s="139"/>
      <c r="AD30" s="139"/>
      <c r="AE30" s="139"/>
    </row>
    <row r="31" spans="20:31" ht="12.75">
      <c r="T31" s="139"/>
      <c r="U31" s="139"/>
      <c r="V31" s="139"/>
      <c r="W31" s="139"/>
      <c r="Z31" s="139"/>
      <c r="AA31" s="139"/>
      <c r="AB31" s="139"/>
      <c r="AC31" s="139"/>
      <c r="AD31" s="139"/>
      <c r="AE31" s="139"/>
    </row>
    <row r="32" spans="20:31" ht="12.75">
      <c r="T32" s="139"/>
      <c r="U32" s="139"/>
      <c r="V32" s="139"/>
      <c r="W32" s="139"/>
      <c r="Z32" s="139"/>
      <c r="AA32" s="139"/>
      <c r="AB32" s="139"/>
      <c r="AC32" s="139"/>
      <c r="AD32" s="139"/>
      <c r="AE32" s="139"/>
    </row>
    <row r="33" spans="20:31" ht="12.75">
      <c r="T33" s="139"/>
      <c r="U33" s="139"/>
      <c r="V33" s="139"/>
      <c r="W33" s="139"/>
      <c r="Z33" s="139"/>
      <c r="AA33" s="139"/>
      <c r="AB33" s="139"/>
      <c r="AC33" s="139"/>
      <c r="AD33" s="139"/>
      <c r="AE33" s="139"/>
    </row>
    <row r="34" spans="26:31" ht="12.75">
      <c r="Z34" s="139"/>
      <c r="AA34" s="139"/>
      <c r="AB34" s="139"/>
      <c r="AC34" s="139"/>
      <c r="AD34" s="139"/>
      <c r="AE34" s="139"/>
    </row>
    <row r="35" spans="26:31" ht="12.75">
      <c r="Z35" s="139"/>
      <c r="AA35" s="139"/>
      <c r="AB35" s="139"/>
      <c r="AC35" s="139"/>
      <c r="AD35" s="139"/>
      <c r="AE35" s="139"/>
    </row>
  </sheetData>
  <sheetProtection/>
  <mergeCells count="9">
    <mergeCell ref="A1:I1"/>
    <mergeCell ref="A3:A5"/>
    <mergeCell ref="B3:I3"/>
    <mergeCell ref="B4:B5"/>
    <mergeCell ref="C4:D4"/>
    <mergeCell ref="E4:E5"/>
    <mergeCell ref="F4:G4"/>
    <mergeCell ref="H4:H5"/>
    <mergeCell ref="I4:I5"/>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&amp;LDGCL/DESL &amp;D</oddHeader>
  </headerFooter>
</worksheet>
</file>

<file path=xl/worksheets/sheet6.xml><?xml version="1.0" encoding="utf-8"?>
<worksheet xmlns="http://schemas.openxmlformats.org/spreadsheetml/2006/main" xmlns:r="http://schemas.openxmlformats.org/officeDocument/2006/relationships">
  <dimension ref="A1:AE36"/>
  <sheetViews>
    <sheetView zoomScalePageLayoutView="0" workbookViewId="0" topLeftCell="A1">
      <selection activeCell="E30" sqref="E30"/>
    </sheetView>
  </sheetViews>
  <sheetFormatPr defaultColWidth="39.7109375" defaultRowHeight="15"/>
  <cols>
    <col min="1" max="1" width="29.421875" style="67" customWidth="1"/>
    <col min="2" max="2" width="10.28125" style="67" customWidth="1"/>
    <col min="3" max="7" width="10.7109375" style="67" customWidth="1"/>
    <col min="8" max="8" width="12.28125" style="67" customWidth="1"/>
    <col min="9" max="9" width="14.421875" style="67" customWidth="1"/>
    <col min="10" max="255" width="11.421875" style="67" customWidth="1"/>
    <col min="256" max="16384" width="39.7109375" style="67" customWidth="1"/>
  </cols>
  <sheetData>
    <row r="1" spans="1:9" s="82" customFormat="1" ht="18" customHeight="1">
      <c r="A1" s="323" t="s">
        <v>346</v>
      </c>
      <c r="B1" s="323"/>
      <c r="C1" s="323"/>
      <c r="D1" s="323"/>
      <c r="E1" s="323"/>
      <c r="F1" s="323"/>
      <c r="G1" s="323"/>
      <c r="H1" s="323"/>
      <c r="I1" s="323"/>
    </row>
    <row r="2" spans="1:9" s="82" customFormat="1" ht="15" customHeight="1">
      <c r="A2" s="131"/>
      <c r="B2" s="131"/>
      <c r="C2" s="131"/>
      <c r="D2" s="131"/>
      <c r="E2" s="131"/>
      <c r="F2" s="131"/>
      <c r="G2" s="131"/>
      <c r="H2" s="131"/>
      <c r="I2" s="131"/>
    </row>
    <row r="3" spans="1:9" s="63" customFormat="1" ht="16.5" customHeight="1">
      <c r="A3" s="324" t="s">
        <v>267</v>
      </c>
      <c r="B3" s="302" t="s">
        <v>299</v>
      </c>
      <c r="C3" s="302"/>
      <c r="D3" s="302"/>
      <c r="E3" s="302"/>
      <c r="F3" s="302"/>
      <c r="G3" s="302"/>
      <c r="H3" s="302"/>
      <c r="I3" s="327"/>
    </row>
    <row r="4" spans="1:9" s="17" customFormat="1" ht="17.25" customHeight="1">
      <c r="A4" s="325"/>
      <c r="B4" s="312" t="s">
        <v>3</v>
      </c>
      <c r="C4" s="311" t="s">
        <v>2</v>
      </c>
      <c r="D4" s="311"/>
      <c r="E4" s="312" t="s">
        <v>0</v>
      </c>
      <c r="F4" s="311" t="s">
        <v>1</v>
      </c>
      <c r="G4" s="311"/>
      <c r="H4" s="318" t="s">
        <v>28</v>
      </c>
      <c r="I4" s="320" t="s">
        <v>256</v>
      </c>
    </row>
    <row r="5" spans="1:31" s="16" customFormat="1" ht="31.5" customHeight="1">
      <c r="A5" s="326"/>
      <c r="B5" s="313"/>
      <c r="C5" s="117" t="s">
        <v>30</v>
      </c>
      <c r="D5" s="117" t="s">
        <v>31</v>
      </c>
      <c r="E5" s="313"/>
      <c r="F5" s="117" t="s">
        <v>30</v>
      </c>
      <c r="G5" s="117" t="s">
        <v>31</v>
      </c>
      <c r="H5" s="319"/>
      <c r="I5" s="321"/>
      <c r="Z5" s="227"/>
      <c r="AA5" s="227"/>
      <c r="AB5" s="227"/>
      <c r="AC5" s="227"/>
      <c r="AD5" s="227"/>
      <c r="AE5" s="227"/>
    </row>
    <row r="6" spans="1:31" ht="12.75">
      <c r="A6" s="132" t="s">
        <v>35</v>
      </c>
      <c r="B6" s="100">
        <v>40</v>
      </c>
      <c r="C6" s="100">
        <v>77</v>
      </c>
      <c r="D6" s="100" t="s">
        <v>20</v>
      </c>
      <c r="E6" s="100">
        <v>1451</v>
      </c>
      <c r="F6" s="100">
        <v>11464</v>
      </c>
      <c r="G6" s="100">
        <v>9589</v>
      </c>
      <c r="H6" s="177">
        <v>22621</v>
      </c>
      <c r="I6" s="178">
        <v>13032</v>
      </c>
      <c r="J6" s="63"/>
      <c r="K6" s="63"/>
      <c r="T6" s="139"/>
      <c r="U6" s="139"/>
      <c r="V6" s="139"/>
      <c r="W6" s="139"/>
      <c r="Z6" s="139"/>
      <c r="AA6" s="139"/>
      <c r="AB6" s="139"/>
      <c r="AC6" s="139"/>
      <c r="AD6" s="139"/>
      <c r="AE6" s="139"/>
    </row>
    <row r="7" spans="1:31" ht="12.75">
      <c r="A7" s="133" t="s">
        <v>36</v>
      </c>
      <c r="B7" s="100">
        <v>32</v>
      </c>
      <c r="C7" s="100">
        <v>34</v>
      </c>
      <c r="D7" s="100" t="s">
        <v>20</v>
      </c>
      <c r="E7" s="100">
        <v>509</v>
      </c>
      <c r="F7" s="100">
        <v>1790</v>
      </c>
      <c r="G7" s="100">
        <v>899</v>
      </c>
      <c r="H7" s="177">
        <v>3264</v>
      </c>
      <c r="I7" s="178">
        <v>2365</v>
      </c>
      <c r="J7" s="63"/>
      <c r="K7" s="63"/>
      <c r="T7" s="139"/>
      <c r="U7" s="139"/>
      <c r="V7" s="139"/>
      <c r="W7" s="139"/>
      <c r="Z7" s="139"/>
      <c r="AA7" s="139"/>
      <c r="AB7" s="139"/>
      <c r="AC7" s="139"/>
      <c r="AD7" s="139"/>
      <c r="AE7" s="139"/>
    </row>
    <row r="8" spans="1:31" ht="12.75">
      <c r="A8" s="133" t="s">
        <v>37</v>
      </c>
      <c r="B8" s="100">
        <v>72</v>
      </c>
      <c r="C8" s="100">
        <v>61</v>
      </c>
      <c r="D8" s="100">
        <v>1</v>
      </c>
      <c r="E8" s="100">
        <v>940</v>
      </c>
      <c r="F8" s="100">
        <v>2527</v>
      </c>
      <c r="G8" s="100">
        <v>1010</v>
      </c>
      <c r="H8" s="177">
        <v>4611</v>
      </c>
      <c r="I8" s="178">
        <v>3600</v>
      </c>
      <c r="J8" s="63"/>
      <c r="K8" s="63"/>
      <c r="T8" s="139"/>
      <c r="U8" s="139"/>
      <c r="V8" s="139"/>
      <c r="W8" s="139"/>
      <c r="Z8" s="139"/>
      <c r="AA8" s="139"/>
      <c r="AB8" s="139"/>
      <c r="AC8" s="139"/>
      <c r="AD8" s="139"/>
      <c r="AE8" s="139"/>
    </row>
    <row r="9" spans="1:31" ht="12.75">
      <c r="A9" s="133" t="s">
        <v>38</v>
      </c>
      <c r="B9" s="100">
        <v>135</v>
      </c>
      <c r="C9" s="100">
        <v>73</v>
      </c>
      <c r="D9" s="100">
        <v>9</v>
      </c>
      <c r="E9" s="100">
        <v>843</v>
      </c>
      <c r="F9" s="100">
        <v>1616</v>
      </c>
      <c r="G9" s="100">
        <v>511</v>
      </c>
      <c r="H9" s="177">
        <v>3187</v>
      </c>
      <c r="I9" s="178">
        <v>2667</v>
      </c>
      <c r="J9" s="63"/>
      <c r="K9" s="63"/>
      <c r="T9" s="139"/>
      <c r="U9" s="139"/>
      <c r="V9" s="139"/>
      <c r="W9" s="139"/>
      <c r="Z9" s="139"/>
      <c r="AA9" s="139"/>
      <c r="AB9" s="139"/>
      <c r="AC9" s="139"/>
      <c r="AD9" s="139"/>
      <c r="AE9" s="139"/>
    </row>
    <row r="10" spans="1:31" ht="12.75">
      <c r="A10" s="133" t="s">
        <v>39</v>
      </c>
      <c r="B10" s="100">
        <v>139</v>
      </c>
      <c r="C10" s="100">
        <v>56</v>
      </c>
      <c r="D10" s="100">
        <v>2</v>
      </c>
      <c r="E10" s="100">
        <v>394</v>
      </c>
      <c r="F10" s="100">
        <v>422</v>
      </c>
      <c r="G10" s="100">
        <v>131</v>
      </c>
      <c r="H10" s="177">
        <v>1144</v>
      </c>
      <c r="I10" s="178">
        <v>1011</v>
      </c>
      <c r="J10" s="63"/>
      <c r="K10" s="63"/>
      <c r="T10" s="139"/>
      <c r="U10" s="139"/>
      <c r="V10" s="139"/>
      <c r="W10" s="139"/>
      <c r="Z10" s="139"/>
      <c r="AA10" s="139"/>
      <c r="AB10" s="139"/>
      <c r="AC10" s="139"/>
      <c r="AD10" s="139"/>
      <c r="AE10" s="139"/>
    </row>
    <row r="11" spans="1:31" ht="12.75">
      <c r="A11" s="133" t="s">
        <v>40</v>
      </c>
      <c r="B11" s="100">
        <v>97</v>
      </c>
      <c r="C11" s="100">
        <v>25</v>
      </c>
      <c r="D11" s="100">
        <v>1</v>
      </c>
      <c r="E11" s="100">
        <v>219</v>
      </c>
      <c r="F11" s="100">
        <v>143</v>
      </c>
      <c r="G11" s="100">
        <v>33</v>
      </c>
      <c r="H11" s="177">
        <v>518</v>
      </c>
      <c r="I11" s="178">
        <v>484</v>
      </c>
      <c r="J11" s="63"/>
      <c r="K11" s="63"/>
      <c r="T11" s="139"/>
      <c r="U11" s="139"/>
      <c r="V11" s="139"/>
      <c r="W11" s="139"/>
      <c r="Z11" s="139"/>
      <c r="AA11" s="139"/>
      <c r="AB11" s="139"/>
      <c r="AC11" s="139"/>
      <c r="AD11" s="139"/>
      <c r="AE11" s="139"/>
    </row>
    <row r="12" spans="1:31" ht="12.75">
      <c r="A12" s="133" t="s">
        <v>41</v>
      </c>
      <c r="B12" s="100">
        <v>108</v>
      </c>
      <c r="C12" s="100">
        <v>13</v>
      </c>
      <c r="D12" s="100" t="s">
        <v>20</v>
      </c>
      <c r="E12" s="100">
        <v>188</v>
      </c>
      <c r="F12" s="100">
        <v>18</v>
      </c>
      <c r="G12" s="100">
        <v>1</v>
      </c>
      <c r="H12" s="177">
        <v>328</v>
      </c>
      <c r="I12" s="178">
        <v>327</v>
      </c>
      <c r="J12" s="63"/>
      <c r="K12" s="63"/>
      <c r="T12" s="139"/>
      <c r="U12" s="139"/>
      <c r="V12" s="139"/>
      <c r="W12" s="139"/>
      <c r="Z12" s="139"/>
      <c r="AA12" s="139"/>
      <c r="AB12" s="139"/>
      <c r="AC12" s="139"/>
      <c r="AD12" s="139"/>
      <c r="AE12" s="139"/>
    </row>
    <row r="13" spans="1:31" ht="12.75">
      <c r="A13" s="133" t="s">
        <v>42</v>
      </c>
      <c r="B13" s="100">
        <v>35</v>
      </c>
      <c r="C13" s="100">
        <v>1</v>
      </c>
      <c r="D13" s="100" t="s">
        <v>20</v>
      </c>
      <c r="E13" s="100">
        <v>51</v>
      </c>
      <c r="F13" s="100" t="s">
        <v>20</v>
      </c>
      <c r="G13" s="100" t="s">
        <v>20</v>
      </c>
      <c r="H13" s="177">
        <v>87</v>
      </c>
      <c r="I13" s="178">
        <v>87</v>
      </c>
      <c r="J13" s="63"/>
      <c r="K13" s="63"/>
      <c r="T13" s="139"/>
      <c r="U13" s="139"/>
      <c r="V13" s="139"/>
      <c r="W13" s="139"/>
      <c r="Z13" s="139"/>
      <c r="AA13" s="139"/>
      <c r="AB13" s="139"/>
      <c r="AC13" s="139"/>
      <c r="AD13" s="139"/>
      <c r="AE13" s="139"/>
    </row>
    <row r="14" spans="1:31" ht="12.75">
      <c r="A14" s="133" t="s">
        <v>43</v>
      </c>
      <c r="B14" s="100">
        <v>13</v>
      </c>
      <c r="C14" s="100">
        <v>5</v>
      </c>
      <c r="D14" s="100">
        <v>1</v>
      </c>
      <c r="E14" s="100">
        <v>15</v>
      </c>
      <c r="F14" s="100" t="s">
        <v>20</v>
      </c>
      <c r="G14" s="100" t="s">
        <v>20</v>
      </c>
      <c r="H14" s="177">
        <v>34</v>
      </c>
      <c r="I14" s="178">
        <v>33</v>
      </c>
      <c r="J14" s="63"/>
      <c r="K14" s="63"/>
      <c r="T14" s="139"/>
      <c r="U14" s="139"/>
      <c r="V14" s="139"/>
      <c r="W14" s="139"/>
      <c r="Z14" s="139"/>
      <c r="AA14" s="139"/>
      <c r="AB14" s="139"/>
      <c r="AC14" s="139"/>
      <c r="AD14" s="139"/>
      <c r="AE14" s="139"/>
    </row>
    <row r="15" spans="1:31" ht="12.75">
      <c r="A15" s="134" t="s">
        <v>254</v>
      </c>
      <c r="B15" s="100">
        <v>5</v>
      </c>
      <c r="C15" s="100" t="s">
        <v>20</v>
      </c>
      <c r="D15" s="100" t="s">
        <v>20</v>
      </c>
      <c r="E15" s="100" t="s">
        <v>20</v>
      </c>
      <c r="F15" s="100" t="s">
        <v>20</v>
      </c>
      <c r="G15" s="100" t="s">
        <v>20</v>
      </c>
      <c r="H15" s="177">
        <v>5</v>
      </c>
      <c r="I15" s="178">
        <v>5</v>
      </c>
      <c r="J15" s="63"/>
      <c r="K15" s="63"/>
      <c r="T15" s="139"/>
      <c r="U15" s="139"/>
      <c r="V15" s="139"/>
      <c r="W15" s="139"/>
      <c r="Z15" s="139"/>
      <c r="AA15" s="139"/>
      <c r="AB15" s="139"/>
      <c r="AC15" s="139"/>
      <c r="AD15" s="139"/>
      <c r="AE15" s="139"/>
    </row>
    <row r="16" spans="1:31" s="18" customFormat="1" ht="25.5">
      <c r="A16" s="243" t="s">
        <v>275</v>
      </c>
      <c r="B16" s="181">
        <v>676</v>
      </c>
      <c r="C16" s="181">
        <v>345</v>
      </c>
      <c r="D16" s="181">
        <v>14</v>
      </c>
      <c r="E16" s="181">
        <v>4610</v>
      </c>
      <c r="F16" s="181">
        <v>17980</v>
      </c>
      <c r="G16" s="181">
        <v>12174</v>
      </c>
      <c r="H16" s="214" t="s">
        <v>305</v>
      </c>
      <c r="I16" s="215" t="s">
        <v>345</v>
      </c>
      <c r="J16" s="63"/>
      <c r="K16" s="62"/>
      <c r="T16" s="224"/>
      <c r="U16" s="224"/>
      <c r="V16" s="224"/>
      <c r="W16" s="224"/>
      <c r="Z16" s="224"/>
      <c r="AA16" s="224"/>
      <c r="AB16" s="224"/>
      <c r="AC16" s="224"/>
      <c r="AD16" s="224"/>
      <c r="AE16" s="224"/>
    </row>
    <row r="17" spans="1:31" s="18" customFormat="1" ht="24.75" customHeight="1">
      <c r="A17" s="213" t="s">
        <v>290</v>
      </c>
      <c r="B17" s="102">
        <v>15.275673</v>
      </c>
      <c r="C17" s="103">
        <v>2.32984</v>
      </c>
      <c r="D17" s="103">
        <v>0.204873</v>
      </c>
      <c r="E17" s="103">
        <v>21.813717</v>
      </c>
      <c r="F17" s="104">
        <v>18.536803</v>
      </c>
      <c r="G17" s="105">
        <v>7.507864</v>
      </c>
      <c r="H17" s="179" t="s">
        <v>302</v>
      </c>
      <c r="I17" s="180" t="s">
        <v>340</v>
      </c>
      <c r="T17" s="224"/>
      <c r="U17" s="224"/>
      <c r="V17" s="224"/>
      <c r="W17" s="224"/>
      <c r="Z17" s="224"/>
      <c r="AA17" s="224"/>
      <c r="AB17" s="224"/>
      <c r="AC17" s="224"/>
      <c r="AD17" s="224"/>
      <c r="AE17" s="224"/>
    </row>
    <row r="18" spans="1:31" s="18" customFormat="1" ht="24.75" customHeight="1">
      <c r="A18" s="212" t="s">
        <v>250</v>
      </c>
      <c r="B18" s="106">
        <v>13</v>
      </c>
      <c r="C18" s="107">
        <v>10</v>
      </c>
      <c r="D18" s="107">
        <v>1</v>
      </c>
      <c r="E18" s="107">
        <v>196</v>
      </c>
      <c r="F18" s="108">
        <v>1090</v>
      </c>
      <c r="G18" s="109">
        <v>752</v>
      </c>
      <c r="H18" s="179">
        <v>2062</v>
      </c>
      <c r="I18" s="180">
        <v>1309</v>
      </c>
      <c r="T18" s="224"/>
      <c r="U18" s="224"/>
      <c r="V18" s="224"/>
      <c r="W18" s="224"/>
      <c r="Z18" s="224"/>
      <c r="AA18" s="224"/>
      <c r="AB18" s="224"/>
      <c r="AC18" s="224"/>
      <c r="AD18" s="224"/>
      <c r="AE18" s="224"/>
    </row>
    <row r="19" spans="1:31" s="18" customFormat="1" ht="12" customHeight="1">
      <c r="A19" s="111" t="s">
        <v>33</v>
      </c>
      <c r="B19" s="111"/>
      <c r="C19" s="135"/>
      <c r="D19" s="135"/>
      <c r="E19" s="135"/>
      <c r="F19" s="135"/>
      <c r="G19" s="135"/>
      <c r="H19" s="135"/>
      <c r="I19" s="125" t="s">
        <v>25</v>
      </c>
      <c r="T19" s="224"/>
      <c r="U19" s="224"/>
      <c r="V19" s="224"/>
      <c r="W19" s="224"/>
      <c r="Z19" s="224"/>
      <c r="AA19" s="224"/>
      <c r="AB19" s="224"/>
      <c r="AC19" s="224"/>
      <c r="AD19" s="224"/>
      <c r="AE19" s="224"/>
    </row>
    <row r="20" spans="1:9" s="37" customFormat="1" ht="12" customHeight="1">
      <c r="A20" s="111" t="s">
        <v>329</v>
      </c>
      <c r="B20" s="111"/>
      <c r="C20" s="111"/>
      <c r="D20" s="111"/>
      <c r="E20" s="111"/>
      <c r="F20" s="136"/>
      <c r="G20" s="111"/>
      <c r="H20" s="111"/>
      <c r="I20" s="137"/>
    </row>
    <row r="21" spans="1:9" s="37" customFormat="1" ht="12" customHeight="1">
      <c r="A21" s="111" t="s">
        <v>34</v>
      </c>
      <c r="B21" s="111"/>
      <c r="C21" s="128"/>
      <c r="D21" s="128"/>
      <c r="E21" s="128"/>
      <c r="F21" s="128"/>
      <c r="G21" s="128"/>
      <c r="H21" s="140"/>
      <c r="I21" s="128"/>
    </row>
    <row r="22" spans="1:31" ht="12.75">
      <c r="A22" s="111" t="s">
        <v>255</v>
      </c>
      <c r="B22" s="62"/>
      <c r="G22" s="63"/>
      <c r="T22" s="139"/>
      <c r="U22" s="139"/>
      <c r="V22" s="139"/>
      <c r="W22" s="139"/>
      <c r="Z22" s="139"/>
      <c r="AA22" s="139"/>
      <c r="AB22" s="139"/>
      <c r="AC22" s="139"/>
      <c r="AD22" s="139"/>
      <c r="AE22" s="139"/>
    </row>
    <row r="23" spans="1:9" s="139" customFormat="1" ht="12.75">
      <c r="A23" s="322" t="s">
        <v>303</v>
      </c>
      <c r="B23" s="322"/>
      <c r="C23" s="322"/>
      <c r="D23" s="322"/>
      <c r="E23" s="322"/>
      <c r="F23" s="322"/>
      <c r="G23" s="322"/>
      <c r="H23" s="322"/>
      <c r="I23" s="138"/>
    </row>
    <row r="24" spans="1:31" ht="17.25" customHeight="1">
      <c r="A24" s="322" t="s">
        <v>268</v>
      </c>
      <c r="B24" s="322"/>
      <c r="C24" s="322"/>
      <c r="D24" s="322"/>
      <c r="E24" s="322"/>
      <c r="F24" s="322"/>
      <c r="G24" s="322"/>
      <c r="H24" s="322"/>
      <c r="I24" s="322"/>
      <c r="J24" s="322"/>
      <c r="T24" s="139"/>
      <c r="U24" s="139"/>
      <c r="V24" s="139"/>
      <c r="W24" s="139"/>
      <c r="Z24" s="139"/>
      <c r="AA24" s="139"/>
      <c r="AB24" s="139"/>
      <c r="AC24" s="139"/>
      <c r="AD24" s="139"/>
      <c r="AE24" s="139"/>
    </row>
    <row r="25" spans="20:31" ht="12.75">
      <c r="T25" s="139"/>
      <c r="U25" s="139"/>
      <c r="V25" s="139"/>
      <c r="W25" s="139"/>
      <c r="Z25" s="139"/>
      <c r="AA25" s="139"/>
      <c r="AB25" s="139"/>
      <c r="AC25" s="139"/>
      <c r="AD25" s="139"/>
      <c r="AE25" s="139"/>
    </row>
    <row r="26" spans="20:31" ht="12.75">
      <c r="T26" s="139"/>
      <c r="U26" s="139"/>
      <c r="V26" s="139"/>
      <c r="W26" s="139"/>
      <c r="Z26" s="139"/>
      <c r="AA26" s="139"/>
      <c r="AB26" s="139"/>
      <c r="AC26" s="139"/>
      <c r="AD26" s="139"/>
      <c r="AE26" s="139"/>
    </row>
    <row r="27" spans="20:31" ht="12.75">
      <c r="T27" s="139"/>
      <c r="U27" s="139"/>
      <c r="V27" s="139"/>
      <c r="W27" s="139"/>
      <c r="Z27" s="139"/>
      <c r="AA27" s="139"/>
      <c r="AB27" s="139"/>
      <c r="AC27" s="139"/>
      <c r="AD27" s="139"/>
      <c r="AE27" s="139"/>
    </row>
    <row r="28" spans="3:31" ht="12.75">
      <c r="C28" s="63"/>
      <c r="T28" s="139"/>
      <c r="U28" s="139"/>
      <c r="V28" s="139"/>
      <c r="W28" s="139"/>
      <c r="Z28" s="139"/>
      <c r="AA28" s="139"/>
      <c r="AB28" s="139"/>
      <c r="AC28" s="139"/>
      <c r="AD28" s="139"/>
      <c r="AE28" s="139"/>
    </row>
    <row r="29" spans="6:31" ht="12.75">
      <c r="F29" s="63"/>
      <c r="T29" s="139"/>
      <c r="U29" s="139"/>
      <c r="V29" s="139"/>
      <c r="W29" s="139"/>
      <c r="Z29" s="139"/>
      <c r="AA29" s="139"/>
      <c r="AB29" s="139"/>
      <c r="AC29" s="139"/>
      <c r="AD29" s="139"/>
      <c r="AE29" s="139"/>
    </row>
    <row r="30" spans="20:31" ht="12.75">
      <c r="T30" s="139"/>
      <c r="U30" s="139"/>
      <c r="V30" s="139"/>
      <c r="W30" s="139"/>
      <c r="Z30" s="139"/>
      <c r="AA30" s="139"/>
      <c r="AB30" s="139"/>
      <c r="AC30" s="139"/>
      <c r="AD30" s="139"/>
      <c r="AE30" s="139"/>
    </row>
    <row r="31" spans="20:31" ht="12.75">
      <c r="T31" s="139"/>
      <c r="U31" s="139"/>
      <c r="V31" s="139"/>
      <c r="W31" s="139"/>
      <c r="Z31" s="139"/>
      <c r="AA31" s="139"/>
      <c r="AB31" s="139"/>
      <c r="AC31" s="139"/>
      <c r="AD31" s="139"/>
      <c r="AE31" s="139"/>
    </row>
    <row r="32" spans="20:31" ht="12.75">
      <c r="T32" s="139"/>
      <c r="U32" s="139"/>
      <c r="V32" s="139"/>
      <c r="W32" s="139"/>
      <c r="Z32" s="139"/>
      <c r="AA32" s="139"/>
      <c r="AB32" s="139"/>
      <c r="AC32" s="139"/>
      <c r="AD32" s="139"/>
      <c r="AE32" s="139"/>
    </row>
    <row r="33" spans="20:31" ht="12.75">
      <c r="T33" s="139"/>
      <c r="U33" s="139"/>
      <c r="V33" s="139"/>
      <c r="W33" s="139"/>
      <c r="Z33" s="139"/>
      <c r="AA33" s="139"/>
      <c r="AB33" s="139"/>
      <c r="AC33" s="139"/>
      <c r="AD33" s="139"/>
      <c r="AE33" s="139"/>
    </row>
    <row r="34" spans="20:31" ht="12.75">
      <c r="T34" s="139"/>
      <c r="U34" s="139"/>
      <c r="V34" s="139"/>
      <c r="W34" s="139"/>
      <c r="Z34" s="139"/>
      <c r="AA34" s="139"/>
      <c r="AB34" s="139"/>
      <c r="AC34" s="139"/>
      <c r="AD34" s="139"/>
      <c r="AE34" s="139"/>
    </row>
    <row r="35" spans="26:31" ht="12.75">
      <c r="Z35" s="139"/>
      <c r="AA35" s="139"/>
      <c r="AB35" s="139"/>
      <c r="AC35" s="139"/>
      <c r="AD35" s="139"/>
      <c r="AE35" s="139"/>
    </row>
    <row r="36" spans="26:31" ht="12.75">
      <c r="Z36" s="139"/>
      <c r="AA36" s="139"/>
      <c r="AB36" s="139"/>
      <c r="AC36" s="139"/>
      <c r="AD36" s="139"/>
      <c r="AE36" s="139"/>
    </row>
  </sheetData>
  <sheetProtection/>
  <mergeCells count="12">
    <mergeCell ref="E4:E5"/>
    <mergeCell ref="F4:G4"/>
    <mergeCell ref="H4:H5"/>
    <mergeCell ref="I4:I5"/>
    <mergeCell ref="A24:H24"/>
    <mergeCell ref="I24:J24"/>
    <mergeCell ref="A23:H23"/>
    <mergeCell ref="A1:I1"/>
    <mergeCell ref="A3:A5"/>
    <mergeCell ref="B3:I3"/>
    <mergeCell ref="B4:B5"/>
    <mergeCell ref="C4:D4"/>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&amp;LDGCL/DESL &amp;D</oddHeader>
  </headerFooter>
</worksheet>
</file>

<file path=xl/worksheets/sheet7.xml><?xml version="1.0" encoding="utf-8"?>
<worksheet xmlns="http://schemas.openxmlformats.org/spreadsheetml/2006/main" xmlns:r="http://schemas.openxmlformats.org/officeDocument/2006/relationships">
  <dimension ref="A1:AC192"/>
  <sheetViews>
    <sheetView zoomScale="115" zoomScaleNormal="115" zoomScalePageLayoutView="0" workbookViewId="0" topLeftCell="A1">
      <selection activeCell="X96" sqref="X96"/>
    </sheetView>
  </sheetViews>
  <sheetFormatPr defaultColWidth="7.8515625" defaultRowHeight="15"/>
  <cols>
    <col min="1" max="1" width="5.57421875" style="156" bestFit="1" customWidth="1"/>
    <col min="2" max="2" width="22.00390625" style="156" bestFit="1" customWidth="1"/>
    <col min="3" max="3" width="7.8515625" style="156" bestFit="1" customWidth="1"/>
    <col min="4" max="4" width="4.7109375" style="156" bestFit="1" customWidth="1"/>
    <col min="5" max="5" width="6.00390625" style="156" customWidth="1"/>
    <col min="6" max="6" width="7.421875" style="156" bestFit="1" customWidth="1"/>
    <col min="7" max="7" width="7.140625" style="156" bestFit="1" customWidth="1"/>
    <col min="8" max="8" width="8.421875" style="160" customWidth="1"/>
    <col min="9" max="9" width="7.8515625" style="156" bestFit="1" customWidth="1"/>
    <col min="10" max="10" width="7.421875" style="156" bestFit="1" customWidth="1"/>
    <col min="11" max="11" width="8.28125" style="156" bestFit="1" customWidth="1"/>
    <col min="12" max="13" width="7.8515625" style="156" bestFit="1" customWidth="1"/>
    <col min="14" max="14" width="10.140625" style="156" customWidth="1"/>
    <col min="15" max="16" width="7.8515625" style="156" bestFit="1" customWidth="1"/>
    <col min="17" max="17" width="8.28125" style="156" bestFit="1" customWidth="1"/>
    <col min="18" max="19" width="7.8515625" style="156" bestFit="1" customWidth="1"/>
    <col min="20" max="20" width="9.7109375" style="156" customWidth="1"/>
    <col min="21" max="253" width="11.421875" style="156" customWidth="1"/>
    <col min="254" max="254" width="5.57421875" style="156" bestFit="1" customWidth="1"/>
    <col min="255" max="255" width="22.00390625" style="156" bestFit="1" customWidth="1"/>
    <col min="256" max="16384" width="7.8515625" style="156" bestFit="1" customWidth="1"/>
  </cols>
  <sheetData>
    <row r="1" spans="1:20" s="82" customFormat="1" ht="24" customHeight="1">
      <c r="A1" s="330" t="s">
        <v>321</v>
      </c>
      <c r="B1" s="330"/>
      <c r="C1" s="330"/>
      <c r="D1" s="330"/>
      <c r="E1" s="330"/>
      <c r="F1" s="330"/>
      <c r="G1" s="330"/>
      <c r="H1" s="330"/>
      <c r="I1" s="330"/>
      <c r="J1" s="330"/>
      <c r="K1" s="330"/>
      <c r="L1" s="330"/>
      <c r="M1" s="330"/>
      <c r="N1" s="330"/>
      <c r="O1" s="330"/>
      <c r="P1" s="330"/>
      <c r="Q1" s="330"/>
      <c r="R1" s="330"/>
      <c r="S1" s="330"/>
      <c r="T1" s="330"/>
    </row>
    <row r="2" spans="1:9" s="84" customFormat="1" ht="15" customHeight="1">
      <c r="A2" s="37"/>
      <c r="B2" s="36"/>
      <c r="C2" s="36"/>
      <c r="D2" s="36"/>
      <c r="E2" s="36"/>
      <c r="F2" s="36"/>
      <c r="G2" s="36"/>
      <c r="H2" s="141"/>
      <c r="I2" s="36"/>
    </row>
    <row r="3" spans="1:20" s="142" customFormat="1" ht="25.5" customHeight="1">
      <c r="A3" s="302" t="s">
        <v>44</v>
      </c>
      <c r="B3" s="302"/>
      <c r="C3" s="301" t="s">
        <v>14</v>
      </c>
      <c r="D3" s="302"/>
      <c r="E3" s="302"/>
      <c r="F3" s="302"/>
      <c r="G3" s="302"/>
      <c r="H3" s="303"/>
      <c r="I3" s="302" t="s">
        <v>257</v>
      </c>
      <c r="J3" s="302"/>
      <c r="K3" s="302"/>
      <c r="L3" s="302"/>
      <c r="M3" s="302"/>
      <c r="N3" s="302"/>
      <c r="O3" s="331" t="s">
        <v>291</v>
      </c>
      <c r="P3" s="302"/>
      <c r="Q3" s="302"/>
      <c r="R3" s="302"/>
      <c r="S3" s="302"/>
      <c r="T3" s="302"/>
    </row>
    <row r="4" spans="1:20" s="142" customFormat="1" ht="18" customHeight="1">
      <c r="A4" s="143" t="s">
        <v>45</v>
      </c>
      <c r="B4" s="144" t="s">
        <v>46</v>
      </c>
      <c r="C4" s="7" t="s">
        <v>3</v>
      </c>
      <c r="D4" s="8" t="s">
        <v>2</v>
      </c>
      <c r="E4" s="8" t="s">
        <v>0</v>
      </c>
      <c r="F4" s="8" t="s">
        <v>47</v>
      </c>
      <c r="G4" s="8" t="s">
        <v>48</v>
      </c>
      <c r="H4" s="145" t="s">
        <v>13</v>
      </c>
      <c r="I4" s="7" t="s">
        <v>3</v>
      </c>
      <c r="J4" s="8" t="s">
        <v>2</v>
      </c>
      <c r="K4" s="8" t="s">
        <v>0</v>
      </c>
      <c r="L4" s="8" t="s">
        <v>47</v>
      </c>
      <c r="M4" s="8" t="s">
        <v>48</v>
      </c>
      <c r="N4" s="145" t="s">
        <v>13</v>
      </c>
      <c r="O4" s="146" t="s">
        <v>3</v>
      </c>
      <c r="P4" s="8" t="s">
        <v>2</v>
      </c>
      <c r="Q4" s="8" t="s">
        <v>0</v>
      </c>
      <c r="R4" s="8" t="s">
        <v>47</v>
      </c>
      <c r="S4" s="8" t="s">
        <v>48</v>
      </c>
      <c r="T4" s="145" t="s">
        <v>13</v>
      </c>
    </row>
    <row r="5" spans="1:29" s="142" customFormat="1" ht="15">
      <c r="A5" s="147" t="s">
        <v>49</v>
      </c>
      <c r="B5" s="148" t="s">
        <v>50</v>
      </c>
      <c r="C5" s="94" t="s">
        <v>20</v>
      </c>
      <c r="D5" s="95" t="s">
        <v>20</v>
      </c>
      <c r="E5" s="96">
        <v>1</v>
      </c>
      <c r="F5" s="96">
        <v>18</v>
      </c>
      <c r="G5" s="96">
        <v>10</v>
      </c>
      <c r="H5" s="149">
        <f>SUM(C5:G5)</f>
        <v>29</v>
      </c>
      <c r="I5" s="95" t="s">
        <v>20</v>
      </c>
      <c r="J5" s="95" t="s">
        <v>20</v>
      </c>
      <c r="K5" s="253">
        <v>0.041463414634146344</v>
      </c>
      <c r="L5" s="253">
        <v>0.6439024390243903</v>
      </c>
      <c r="M5" s="253">
        <v>0.3146341463414634</v>
      </c>
      <c r="N5" s="251">
        <f>SUM(I5:M5)</f>
        <v>1</v>
      </c>
      <c r="O5" s="95" t="s">
        <v>20</v>
      </c>
      <c r="P5" s="95" t="s">
        <v>20</v>
      </c>
      <c r="Q5" s="253">
        <v>0.1312559269982227</v>
      </c>
      <c r="R5" s="253">
        <v>0.5935052660005401</v>
      </c>
      <c r="S5" s="245">
        <v>0.2752388070012372</v>
      </c>
      <c r="T5" s="252">
        <f>SUM(O5:S5)</f>
        <v>1</v>
      </c>
      <c r="X5" s="223"/>
      <c r="Y5" s="223"/>
      <c r="Z5" s="223"/>
      <c r="AA5" s="223"/>
      <c r="AB5" s="223"/>
      <c r="AC5" s="223"/>
    </row>
    <row r="6" spans="1:29" s="152" customFormat="1" ht="15">
      <c r="A6" s="150" t="s">
        <v>51</v>
      </c>
      <c r="B6" s="151" t="s">
        <v>52</v>
      </c>
      <c r="C6" s="94" t="s">
        <v>20</v>
      </c>
      <c r="D6" s="95" t="s">
        <v>20</v>
      </c>
      <c r="E6" s="96">
        <v>3</v>
      </c>
      <c r="F6" s="96">
        <v>11</v>
      </c>
      <c r="G6" s="96">
        <v>13</v>
      </c>
      <c r="H6" s="149">
        <f aca="true" t="shared" si="0" ref="H6:H69">SUM(C6:G6)</f>
        <v>27</v>
      </c>
      <c r="I6" s="95" t="s">
        <v>20</v>
      </c>
      <c r="J6" s="95" t="s">
        <v>20</v>
      </c>
      <c r="K6" s="245">
        <v>0.10683229813664596</v>
      </c>
      <c r="L6" s="245">
        <v>0.4720496894409938</v>
      </c>
      <c r="M6" s="245">
        <v>0.42111801242236024</v>
      </c>
      <c r="N6" s="251">
        <f aca="true" t="shared" si="1" ref="N6:N69">SUM(I6:M6)</f>
        <v>1</v>
      </c>
      <c r="O6" s="95" t="s">
        <v>20</v>
      </c>
      <c r="P6" s="95" t="s">
        <v>20</v>
      </c>
      <c r="Q6" s="245">
        <v>0.3109761375768243</v>
      </c>
      <c r="R6" s="256">
        <v>0.42921523790287675</v>
      </c>
      <c r="S6" s="245">
        <v>0.2598086245202989</v>
      </c>
      <c r="T6" s="252">
        <f aca="true" t="shared" si="2" ref="T6:T69">SUM(O6:S6)</f>
        <v>1</v>
      </c>
      <c r="U6" s="156"/>
      <c r="X6" s="156"/>
      <c r="Y6" s="156"/>
      <c r="Z6" s="156"/>
      <c r="AA6" s="156"/>
      <c r="AB6" s="156"/>
      <c r="AC6" s="156"/>
    </row>
    <row r="7" spans="1:29" s="142" customFormat="1" ht="15">
      <c r="A7" s="150" t="s">
        <v>53</v>
      </c>
      <c r="B7" s="151" t="s">
        <v>54</v>
      </c>
      <c r="C7" s="94" t="s">
        <v>20</v>
      </c>
      <c r="D7" s="95" t="s">
        <v>20</v>
      </c>
      <c r="E7" s="96">
        <v>3</v>
      </c>
      <c r="F7" s="96">
        <v>7</v>
      </c>
      <c r="G7" s="96">
        <v>11</v>
      </c>
      <c r="H7" s="149">
        <f t="shared" si="0"/>
        <v>21</v>
      </c>
      <c r="I7" s="95" t="s">
        <v>20</v>
      </c>
      <c r="J7" s="95" t="s">
        <v>20</v>
      </c>
      <c r="K7" s="245">
        <v>0.18553459119496854</v>
      </c>
      <c r="L7" s="245">
        <v>0.3522012578616352</v>
      </c>
      <c r="M7" s="245">
        <v>0.46226415094339623</v>
      </c>
      <c r="N7" s="251">
        <f t="shared" si="1"/>
        <v>1</v>
      </c>
      <c r="O7" s="95" t="s">
        <v>20</v>
      </c>
      <c r="P7" s="95" t="s">
        <v>20</v>
      </c>
      <c r="Q7" s="245">
        <v>0.5570528803478241</v>
      </c>
      <c r="R7" s="256">
        <v>0.19062197873026104</v>
      </c>
      <c r="S7" s="245">
        <v>0.2523251409219148</v>
      </c>
      <c r="T7" s="252">
        <f t="shared" si="2"/>
        <v>0.9999999999999999</v>
      </c>
      <c r="U7" s="223"/>
      <c r="X7" s="223"/>
      <c r="Y7" s="223"/>
      <c r="Z7" s="223"/>
      <c r="AA7" s="223"/>
      <c r="AB7" s="223"/>
      <c r="AC7" s="223"/>
    </row>
    <row r="8" spans="1:29" s="152" customFormat="1" ht="15">
      <c r="A8" s="150" t="s">
        <v>55</v>
      </c>
      <c r="B8" s="151" t="s">
        <v>56</v>
      </c>
      <c r="C8" s="94" t="s">
        <v>20</v>
      </c>
      <c r="D8" s="95" t="s">
        <v>20</v>
      </c>
      <c r="E8" s="96">
        <v>1</v>
      </c>
      <c r="F8" s="96">
        <v>6</v>
      </c>
      <c r="G8" s="96">
        <v>13</v>
      </c>
      <c r="H8" s="149">
        <f t="shared" si="0"/>
        <v>20</v>
      </c>
      <c r="I8" s="95" t="s">
        <v>20</v>
      </c>
      <c r="J8" s="95" t="s">
        <v>20</v>
      </c>
      <c r="K8" s="245">
        <v>0.12562814070351758</v>
      </c>
      <c r="L8" s="245">
        <v>0.35175879396984927</v>
      </c>
      <c r="M8" s="245">
        <v>0.5226130653266332</v>
      </c>
      <c r="N8" s="251">
        <f t="shared" si="1"/>
        <v>1</v>
      </c>
      <c r="O8" s="95" t="s">
        <v>20</v>
      </c>
      <c r="P8" s="95" t="s">
        <v>20</v>
      </c>
      <c r="Q8" s="245">
        <v>0.3575627076760673</v>
      </c>
      <c r="R8" s="256">
        <v>0.40036946846922494</v>
      </c>
      <c r="S8" s="245">
        <v>0.24206782385470774</v>
      </c>
      <c r="T8" s="252">
        <f t="shared" si="2"/>
        <v>0.9999999999999999</v>
      </c>
      <c r="U8" s="156"/>
      <c r="X8" s="156"/>
      <c r="Y8" s="156"/>
      <c r="Z8" s="156"/>
      <c r="AA8" s="156"/>
      <c r="AB8" s="156"/>
      <c r="AC8" s="156"/>
    </row>
    <row r="9" spans="1:29" s="142" customFormat="1" ht="15">
      <c r="A9" s="150" t="s">
        <v>57</v>
      </c>
      <c r="B9" s="151" t="s">
        <v>58</v>
      </c>
      <c r="C9" s="94" t="s">
        <v>20</v>
      </c>
      <c r="D9" s="95" t="s">
        <v>20</v>
      </c>
      <c r="E9" s="96">
        <v>1</v>
      </c>
      <c r="F9" s="96">
        <v>4</v>
      </c>
      <c r="G9" s="96">
        <v>15</v>
      </c>
      <c r="H9" s="149">
        <f t="shared" si="0"/>
        <v>20</v>
      </c>
      <c r="I9" s="95" t="s">
        <v>20</v>
      </c>
      <c r="J9" s="95" t="s">
        <v>20</v>
      </c>
      <c r="K9" s="245">
        <v>0.017857142857142856</v>
      </c>
      <c r="L9" s="245">
        <v>0.21428571428571427</v>
      </c>
      <c r="M9" s="245">
        <v>0.7678571428571429</v>
      </c>
      <c r="N9" s="251">
        <f t="shared" si="1"/>
        <v>1</v>
      </c>
      <c r="O9" s="95" t="s">
        <v>20</v>
      </c>
      <c r="P9" s="95" t="s">
        <v>20</v>
      </c>
      <c r="Q9" s="245">
        <v>0.3011545907079646</v>
      </c>
      <c r="R9" s="256">
        <v>0.2836214048672566</v>
      </c>
      <c r="S9" s="245">
        <v>0.41522400442477875</v>
      </c>
      <c r="T9" s="252">
        <f t="shared" si="2"/>
        <v>1</v>
      </c>
      <c r="U9" s="223"/>
      <c r="X9" s="223"/>
      <c r="Y9" s="223"/>
      <c r="Z9" s="223"/>
      <c r="AA9" s="223"/>
      <c r="AB9" s="223"/>
      <c r="AC9" s="223"/>
    </row>
    <row r="10" spans="1:29" s="152" customFormat="1" ht="15">
      <c r="A10" s="150" t="s">
        <v>59</v>
      </c>
      <c r="B10" s="151" t="s">
        <v>60</v>
      </c>
      <c r="C10" s="94">
        <v>1</v>
      </c>
      <c r="D10" s="95" t="s">
        <v>20</v>
      </c>
      <c r="E10" s="96">
        <v>4</v>
      </c>
      <c r="F10" s="96">
        <v>1</v>
      </c>
      <c r="G10" s="96">
        <v>1</v>
      </c>
      <c r="H10" s="149">
        <f t="shared" si="0"/>
        <v>7</v>
      </c>
      <c r="I10" s="246">
        <v>0.3006134969325153</v>
      </c>
      <c r="J10" s="95" t="s">
        <v>20</v>
      </c>
      <c r="K10" s="245">
        <v>0.4110429447852761</v>
      </c>
      <c r="L10" s="245">
        <v>0.07975460122699386</v>
      </c>
      <c r="M10" s="245">
        <v>0.2085889570552147</v>
      </c>
      <c r="N10" s="251">
        <f t="shared" si="1"/>
        <v>1</v>
      </c>
      <c r="O10" s="255">
        <v>0.49500383408662574</v>
      </c>
      <c r="P10" s="95" t="s">
        <v>20</v>
      </c>
      <c r="Q10" s="245">
        <v>0.4717905138952588</v>
      </c>
      <c r="R10" s="256">
        <v>0.024125112492375138</v>
      </c>
      <c r="S10" s="245">
        <v>0.009080539525740353</v>
      </c>
      <c r="T10" s="252">
        <f t="shared" si="2"/>
        <v>1</v>
      </c>
      <c r="U10" s="156"/>
      <c r="X10" s="156"/>
      <c r="Y10" s="156"/>
      <c r="Z10" s="156"/>
      <c r="AA10" s="156"/>
      <c r="AB10" s="156"/>
      <c r="AC10" s="156"/>
    </row>
    <row r="11" spans="1:29" s="142" customFormat="1" ht="15">
      <c r="A11" s="150" t="s">
        <v>61</v>
      </c>
      <c r="B11" s="151" t="s">
        <v>62</v>
      </c>
      <c r="C11" s="94" t="s">
        <v>20</v>
      </c>
      <c r="D11" s="95" t="s">
        <v>20</v>
      </c>
      <c r="E11" s="96">
        <v>2</v>
      </c>
      <c r="F11" s="96">
        <v>20</v>
      </c>
      <c r="G11" s="96">
        <v>2</v>
      </c>
      <c r="H11" s="149">
        <f t="shared" si="0"/>
        <v>24</v>
      </c>
      <c r="I11" s="95" t="s">
        <v>20</v>
      </c>
      <c r="J11" s="95" t="s">
        <v>20</v>
      </c>
      <c r="K11" s="245">
        <v>0.1504424778761062</v>
      </c>
      <c r="L11" s="245">
        <v>0.8053097345132744</v>
      </c>
      <c r="M11" s="245">
        <v>0.04424778761061947</v>
      </c>
      <c r="N11" s="251">
        <f t="shared" si="1"/>
        <v>1</v>
      </c>
      <c r="O11" s="95" t="s">
        <v>20</v>
      </c>
      <c r="P11" s="95" t="s">
        <v>20</v>
      </c>
      <c r="Q11" s="245">
        <v>0.23571815997357712</v>
      </c>
      <c r="R11" s="256">
        <v>0.7573003814954987</v>
      </c>
      <c r="S11" s="245">
        <v>0.006981458530924164</v>
      </c>
      <c r="T11" s="252">
        <f t="shared" si="2"/>
        <v>1</v>
      </c>
      <c r="U11" s="223"/>
      <c r="X11" s="223"/>
      <c r="Y11" s="223"/>
      <c r="Z11" s="223"/>
      <c r="AA11" s="223"/>
      <c r="AB11" s="223"/>
      <c r="AC11" s="223"/>
    </row>
    <row r="12" spans="1:29" s="152" customFormat="1" ht="15">
      <c r="A12" s="150" t="s">
        <v>63</v>
      </c>
      <c r="B12" s="151" t="s">
        <v>64</v>
      </c>
      <c r="C12" s="94" t="s">
        <v>20</v>
      </c>
      <c r="D12" s="95" t="s">
        <v>20</v>
      </c>
      <c r="E12" s="96">
        <v>1</v>
      </c>
      <c r="F12" s="96">
        <v>7</v>
      </c>
      <c r="G12" s="96">
        <v>1</v>
      </c>
      <c r="H12" s="149">
        <f t="shared" si="0"/>
        <v>9</v>
      </c>
      <c r="I12" s="95" t="s">
        <v>20</v>
      </c>
      <c r="J12" s="95" t="s">
        <v>20</v>
      </c>
      <c r="K12" s="245">
        <v>0.1400437636761488</v>
      </c>
      <c r="L12" s="245">
        <v>0.8183807439824945</v>
      </c>
      <c r="M12" s="245">
        <v>0.04157549234135667</v>
      </c>
      <c r="N12" s="251">
        <f t="shared" si="1"/>
        <v>1</v>
      </c>
      <c r="O12" s="95" t="s">
        <v>20</v>
      </c>
      <c r="P12" s="95" t="s">
        <v>20</v>
      </c>
      <c r="Q12" s="245">
        <v>0.45644555911095736</v>
      </c>
      <c r="R12" s="256">
        <v>0.444614719363487</v>
      </c>
      <c r="S12" s="245">
        <v>0.09893972152555565</v>
      </c>
      <c r="T12" s="252">
        <f t="shared" si="2"/>
        <v>1</v>
      </c>
      <c r="U12" s="156"/>
      <c r="X12" s="156"/>
      <c r="Y12" s="156"/>
      <c r="Z12" s="156"/>
      <c r="AA12" s="156"/>
      <c r="AB12" s="156"/>
      <c r="AC12" s="156"/>
    </row>
    <row r="13" spans="1:29" s="142" customFormat="1" ht="15">
      <c r="A13" s="150" t="s">
        <v>65</v>
      </c>
      <c r="B13" s="151" t="s">
        <v>66</v>
      </c>
      <c r="C13" s="94" t="s">
        <v>20</v>
      </c>
      <c r="D13" s="95" t="s">
        <v>20</v>
      </c>
      <c r="E13" s="95"/>
      <c r="F13" s="96">
        <v>6</v>
      </c>
      <c r="G13" s="96">
        <v>14</v>
      </c>
      <c r="H13" s="149">
        <f t="shared" si="0"/>
        <v>20</v>
      </c>
      <c r="I13" s="95" t="s">
        <v>20</v>
      </c>
      <c r="J13" s="95" t="s">
        <v>20</v>
      </c>
      <c r="K13" s="95" t="s">
        <v>20</v>
      </c>
      <c r="L13" s="245">
        <v>0.4759036144578313</v>
      </c>
      <c r="M13" s="245">
        <v>0.5240963855421686</v>
      </c>
      <c r="N13" s="251">
        <f t="shared" si="1"/>
        <v>1</v>
      </c>
      <c r="O13" s="95" t="s">
        <v>20</v>
      </c>
      <c r="P13" s="95" t="s">
        <v>20</v>
      </c>
      <c r="Q13" s="95" t="s">
        <v>20</v>
      </c>
      <c r="R13" s="256">
        <v>0.46871744360047735</v>
      </c>
      <c r="S13" s="245">
        <v>0.5312825563995227</v>
      </c>
      <c r="T13" s="252">
        <f t="shared" si="2"/>
        <v>1</v>
      </c>
      <c r="U13" s="223"/>
      <c r="X13" s="223"/>
      <c r="Y13" s="223"/>
      <c r="Z13" s="223"/>
      <c r="AA13" s="223"/>
      <c r="AB13" s="223"/>
      <c r="AC13" s="223"/>
    </row>
    <row r="14" spans="1:29" s="152" customFormat="1" ht="15">
      <c r="A14" s="150" t="s">
        <v>67</v>
      </c>
      <c r="B14" s="151" t="s">
        <v>68</v>
      </c>
      <c r="C14" s="94" t="s">
        <v>20</v>
      </c>
      <c r="D14" s="95" t="s">
        <v>20</v>
      </c>
      <c r="E14" s="96">
        <v>1</v>
      </c>
      <c r="F14" s="96">
        <v>1</v>
      </c>
      <c r="G14" s="96">
        <v>22</v>
      </c>
      <c r="H14" s="149">
        <f t="shared" si="0"/>
        <v>24</v>
      </c>
      <c r="I14" s="95" t="s">
        <v>20</v>
      </c>
      <c r="J14" s="95" t="s">
        <v>20</v>
      </c>
      <c r="K14" s="245">
        <v>0.04408352668213457</v>
      </c>
      <c r="L14" s="245">
        <v>0.048723897911832945</v>
      </c>
      <c r="M14" s="245">
        <v>0.9071925754060325</v>
      </c>
      <c r="N14" s="251">
        <f t="shared" si="1"/>
        <v>1</v>
      </c>
      <c r="O14" s="95" t="s">
        <v>20</v>
      </c>
      <c r="P14" s="95" t="s">
        <v>20</v>
      </c>
      <c r="Q14" s="245">
        <v>0.42601445247359643</v>
      </c>
      <c r="R14" s="256">
        <v>0.00865560231874851</v>
      </c>
      <c r="S14" s="245">
        <v>0.565329945207655</v>
      </c>
      <c r="T14" s="252">
        <f t="shared" si="2"/>
        <v>1</v>
      </c>
      <c r="U14" s="156"/>
      <c r="X14" s="156"/>
      <c r="Y14" s="156"/>
      <c r="Z14" s="156"/>
      <c r="AA14" s="156"/>
      <c r="AB14" s="156"/>
      <c r="AC14" s="156"/>
    </row>
    <row r="15" spans="1:29" s="142" customFormat="1" ht="15">
      <c r="A15" s="150" t="s">
        <v>69</v>
      </c>
      <c r="B15" s="151" t="s">
        <v>70</v>
      </c>
      <c r="C15" s="94" t="s">
        <v>20</v>
      </c>
      <c r="D15" s="95" t="s">
        <v>20</v>
      </c>
      <c r="E15" s="96">
        <v>2</v>
      </c>
      <c r="F15" s="96">
        <v>6</v>
      </c>
      <c r="G15" s="96">
        <v>3</v>
      </c>
      <c r="H15" s="149">
        <f t="shared" si="0"/>
        <v>11</v>
      </c>
      <c r="I15" s="95" t="s">
        <v>20</v>
      </c>
      <c r="J15" s="95" t="s">
        <v>20</v>
      </c>
      <c r="K15" s="245">
        <v>0.25688073394495414</v>
      </c>
      <c r="L15" s="245">
        <v>0.5986238532110092</v>
      </c>
      <c r="M15" s="245">
        <v>0.1444954128440367</v>
      </c>
      <c r="N15" s="251">
        <f t="shared" si="1"/>
        <v>1</v>
      </c>
      <c r="O15" s="95" t="s">
        <v>20</v>
      </c>
      <c r="P15" s="95" t="s">
        <v>20</v>
      </c>
      <c r="Q15" s="245">
        <v>0.6304485845684348</v>
      </c>
      <c r="R15" s="256">
        <v>0.3304309783710533</v>
      </c>
      <c r="S15" s="245">
        <v>0.039120437060511964</v>
      </c>
      <c r="T15" s="252">
        <f t="shared" si="2"/>
        <v>1</v>
      </c>
      <c r="U15" s="223"/>
      <c r="X15" s="223"/>
      <c r="Y15" s="223"/>
      <c r="Z15" s="223"/>
      <c r="AA15" s="223"/>
      <c r="AB15" s="223"/>
      <c r="AC15" s="223"/>
    </row>
    <row r="16" spans="1:29" s="152" customFormat="1" ht="15">
      <c r="A16" s="150" t="s">
        <v>71</v>
      </c>
      <c r="B16" s="151" t="s">
        <v>72</v>
      </c>
      <c r="C16" s="94" t="s">
        <v>20</v>
      </c>
      <c r="D16" s="95" t="s">
        <v>20</v>
      </c>
      <c r="E16" s="96">
        <v>1</v>
      </c>
      <c r="F16" s="96">
        <v>19</v>
      </c>
      <c r="G16" s="96">
        <v>14</v>
      </c>
      <c r="H16" s="149">
        <f t="shared" si="0"/>
        <v>34</v>
      </c>
      <c r="I16" s="95" t="s">
        <v>20</v>
      </c>
      <c r="J16" s="95" t="s">
        <v>20</v>
      </c>
      <c r="K16" s="245">
        <v>0.027972027972027972</v>
      </c>
      <c r="L16" s="245">
        <v>0.5944055944055944</v>
      </c>
      <c r="M16" s="245">
        <v>0.3706293706293706</v>
      </c>
      <c r="N16" s="251">
        <f t="shared" si="1"/>
        <v>0.993006993006993</v>
      </c>
      <c r="O16" s="95" t="s">
        <v>20</v>
      </c>
      <c r="P16" s="95" t="s">
        <v>20</v>
      </c>
      <c r="Q16" s="245">
        <v>0.19610588507797563</v>
      </c>
      <c r="R16" s="256">
        <v>0.5615629008113892</v>
      </c>
      <c r="S16" s="245">
        <v>0.22175089971893505</v>
      </c>
      <c r="T16" s="252">
        <f t="shared" si="2"/>
        <v>0.9794196856082998</v>
      </c>
      <c r="U16" s="156"/>
      <c r="X16" s="156"/>
      <c r="Y16" s="156"/>
      <c r="Z16" s="156"/>
      <c r="AA16" s="156"/>
      <c r="AB16" s="156"/>
      <c r="AC16" s="156"/>
    </row>
    <row r="17" spans="1:29" s="142" customFormat="1" ht="15">
      <c r="A17" s="150" t="s">
        <v>73</v>
      </c>
      <c r="B17" s="151" t="s">
        <v>74</v>
      </c>
      <c r="C17" s="94">
        <v>1</v>
      </c>
      <c r="D17" s="95" t="s">
        <v>20</v>
      </c>
      <c r="E17" s="96">
        <v>2</v>
      </c>
      <c r="F17" s="96">
        <v>1</v>
      </c>
      <c r="G17" s="95"/>
      <c r="H17" s="149">
        <f t="shared" si="0"/>
        <v>4</v>
      </c>
      <c r="I17" s="246">
        <v>0.7563025210084033</v>
      </c>
      <c r="J17" s="95" t="s">
        <v>20</v>
      </c>
      <c r="K17" s="245">
        <v>0.15966386554621848</v>
      </c>
      <c r="L17" s="245">
        <v>0.08403361344537816</v>
      </c>
      <c r="M17" s="245">
        <v>0</v>
      </c>
      <c r="N17" s="251">
        <f t="shared" si="1"/>
        <v>1</v>
      </c>
      <c r="O17" s="255">
        <v>0.9151277264358223</v>
      </c>
      <c r="P17" s="95" t="s">
        <v>20</v>
      </c>
      <c r="Q17" s="245">
        <v>0.07098769704796391</v>
      </c>
      <c r="R17" s="256">
        <v>0.013884576516213751</v>
      </c>
      <c r="S17" s="245">
        <v>0</v>
      </c>
      <c r="T17" s="252">
        <f t="shared" si="2"/>
        <v>1</v>
      </c>
      <c r="U17" s="223"/>
      <c r="X17" s="223"/>
      <c r="Y17" s="223"/>
      <c r="Z17" s="223"/>
      <c r="AA17" s="223"/>
      <c r="AB17" s="223"/>
      <c r="AC17" s="223"/>
    </row>
    <row r="18" spans="1:29" s="152" customFormat="1" ht="15">
      <c r="A18" s="150" t="s">
        <v>75</v>
      </c>
      <c r="B18" s="151" t="s">
        <v>76</v>
      </c>
      <c r="C18" s="94" t="s">
        <v>20</v>
      </c>
      <c r="D18" s="95" t="s">
        <v>20</v>
      </c>
      <c r="E18" s="96">
        <v>1</v>
      </c>
      <c r="F18" s="96">
        <v>21</v>
      </c>
      <c r="G18" s="96">
        <v>12</v>
      </c>
      <c r="H18" s="149">
        <f t="shared" si="0"/>
        <v>34</v>
      </c>
      <c r="I18" s="95" t="s">
        <v>20</v>
      </c>
      <c r="J18" s="95" t="s">
        <v>20</v>
      </c>
      <c r="K18" s="245">
        <v>0.05636070853462158</v>
      </c>
      <c r="L18" s="245">
        <v>0.6119162640901772</v>
      </c>
      <c r="M18" s="245">
        <v>0.32689210950080516</v>
      </c>
      <c r="N18" s="251">
        <f t="shared" si="1"/>
        <v>0.995169082125604</v>
      </c>
      <c r="O18" s="95" t="s">
        <v>20</v>
      </c>
      <c r="P18" s="95" t="s">
        <v>20</v>
      </c>
      <c r="Q18" s="245">
        <v>0.3424101551720478</v>
      </c>
      <c r="R18" s="256">
        <v>0.44450246591238757</v>
      </c>
      <c r="S18" s="245">
        <v>0.1651319280816829</v>
      </c>
      <c r="T18" s="252">
        <f t="shared" si="2"/>
        <v>0.9520445491661182</v>
      </c>
      <c r="U18" s="156"/>
      <c r="X18" s="156"/>
      <c r="Y18" s="156"/>
      <c r="Z18" s="156"/>
      <c r="AA18" s="156"/>
      <c r="AB18" s="156"/>
      <c r="AC18" s="156"/>
    </row>
    <row r="19" spans="1:29" s="142" customFormat="1" ht="15">
      <c r="A19" s="150" t="s">
        <v>77</v>
      </c>
      <c r="B19" s="151" t="s">
        <v>78</v>
      </c>
      <c r="C19" s="94" t="s">
        <v>20</v>
      </c>
      <c r="D19" s="95" t="s">
        <v>20</v>
      </c>
      <c r="E19" s="96">
        <v>1</v>
      </c>
      <c r="F19" s="96">
        <v>11</v>
      </c>
      <c r="G19" s="96">
        <v>5</v>
      </c>
      <c r="H19" s="149">
        <f t="shared" si="0"/>
        <v>17</v>
      </c>
      <c r="I19" s="95" t="s">
        <v>20</v>
      </c>
      <c r="J19" s="95" t="s">
        <v>20</v>
      </c>
      <c r="K19" s="245">
        <v>0.09803921568627451</v>
      </c>
      <c r="L19" s="245">
        <v>0.6431372549019608</v>
      </c>
      <c r="M19" s="245">
        <v>0.25882352941176473</v>
      </c>
      <c r="N19" s="251">
        <f t="shared" si="1"/>
        <v>1</v>
      </c>
      <c r="O19" s="95" t="s">
        <v>20</v>
      </c>
      <c r="P19" s="95" t="s">
        <v>20</v>
      </c>
      <c r="Q19" s="245">
        <v>0.3672323409491024</v>
      </c>
      <c r="R19" s="256">
        <v>0.4872935986963095</v>
      </c>
      <c r="S19" s="245">
        <v>0.14547406035458813</v>
      </c>
      <c r="T19" s="252">
        <f t="shared" si="2"/>
        <v>1</v>
      </c>
      <c r="U19" s="223"/>
      <c r="X19" s="223"/>
      <c r="Y19" s="223"/>
      <c r="Z19" s="223"/>
      <c r="AA19" s="223"/>
      <c r="AB19" s="223"/>
      <c r="AC19" s="223"/>
    </row>
    <row r="20" spans="1:29" s="152" customFormat="1" ht="15">
      <c r="A20" s="150" t="s">
        <v>79</v>
      </c>
      <c r="B20" s="151" t="s">
        <v>80</v>
      </c>
      <c r="C20" s="94" t="s">
        <v>20</v>
      </c>
      <c r="D20" s="95" t="s">
        <v>20</v>
      </c>
      <c r="E20" s="96">
        <v>1</v>
      </c>
      <c r="F20" s="96">
        <v>12</v>
      </c>
      <c r="G20" s="96">
        <v>7</v>
      </c>
      <c r="H20" s="149">
        <f t="shared" si="0"/>
        <v>20</v>
      </c>
      <c r="I20" s="95" t="s">
        <v>20</v>
      </c>
      <c r="J20" s="95" t="s">
        <v>20</v>
      </c>
      <c r="K20" s="245">
        <v>0.04060913705583756</v>
      </c>
      <c r="L20" s="245">
        <v>0.6040609137055838</v>
      </c>
      <c r="M20" s="245">
        <v>0.3553299492385787</v>
      </c>
      <c r="N20" s="251">
        <f t="shared" si="1"/>
        <v>1</v>
      </c>
      <c r="O20" s="95" t="s">
        <v>20</v>
      </c>
      <c r="P20" s="95" t="s">
        <v>20</v>
      </c>
      <c r="Q20" s="245">
        <v>0.3049999045247104</v>
      </c>
      <c r="R20" s="256">
        <v>0.4879305594579186</v>
      </c>
      <c r="S20" s="245">
        <v>0.20706953601737105</v>
      </c>
      <c r="T20" s="252">
        <f t="shared" si="2"/>
        <v>1</v>
      </c>
      <c r="U20" s="156"/>
      <c r="X20" s="156"/>
      <c r="Y20" s="156"/>
      <c r="Z20" s="156"/>
      <c r="AA20" s="156"/>
      <c r="AB20" s="156"/>
      <c r="AC20" s="156"/>
    </row>
    <row r="21" spans="1:29" s="142" customFormat="1" ht="15">
      <c r="A21" s="150" t="s">
        <v>81</v>
      </c>
      <c r="B21" s="151" t="s">
        <v>82</v>
      </c>
      <c r="C21" s="94" t="s">
        <v>20</v>
      </c>
      <c r="D21" s="95" t="s">
        <v>20</v>
      </c>
      <c r="E21" s="96">
        <v>4</v>
      </c>
      <c r="F21" s="96">
        <v>8</v>
      </c>
      <c r="G21" s="96">
        <v>1</v>
      </c>
      <c r="H21" s="149">
        <f t="shared" si="0"/>
        <v>13</v>
      </c>
      <c r="I21" s="95" t="s">
        <v>20</v>
      </c>
      <c r="J21" s="95" t="s">
        <v>20</v>
      </c>
      <c r="K21" s="245">
        <v>0.2622601279317697</v>
      </c>
      <c r="L21" s="245">
        <v>0.4626865671641791</v>
      </c>
      <c r="M21" s="245">
        <v>0.27505330490405117</v>
      </c>
      <c r="N21" s="251">
        <f t="shared" si="1"/>
        <v>1</v>
      </c>
      <c r="O21" s="95" t="s">
        <v>20</v>
      </c>
      <c r="P21" s="95" t="s">
        <v>20</v>
      </c>
      <c r="Q21" s="245">
        <v>0.5826067636107323</v>
      </c>
      <c r="R21" s="256">
        <v>0.3102649361793414</v>
      </c>
      <c r="S21" s="245">
        <v>0.1071283002099263</v>
      </c>
      <c r="T21" s="252">
        <f t="shared" si="2"/>
        <v>0.9999999999999999</v>
      </c>
      <c r="U21" s="223"/>
      <c r="X21" s="223"/>
      <c r="Y21" s="223"/>
      <c r="Z21" s="223"/>
      <c r="AA21" s="223"/>
      <c r="AB21" s="223"/>
      <c r="AC21" s="223"/>
    </row>
    <row r="22" spans="1:29" s="152" customFormat="1" ht="15">
      <c r="A22" s="150" t="s">
        <v>83</v>
      </c>
      <c r="B22" s="151" t="s">
        <v>84</v>
      </c>
      <c r="C22" s="94" t="s">
        <v>20</v>
      </c>
      <c r="D22" s="95" t="s">
        <v>20</v>
      </c>
      <c r="E22" s="96">
        <v>1</v>
      </c>
      <c r="F22" s="96">
        <v>6</v>
      </c>
      <c r="G22" s="96">
        <v>15</v>
      </c>
      <c r="H22" s="149">
        <f t="shared" si="0"/>
        <v>22</v>
      </c>
      <c r="I22" s="95" t="s">
        <v>20</v>
      </c>
      <c r="J22" s="95" t="s">
        <v>20</v>
      </c>
      <c r="K22" s="245">
        <v>0.05517241379310345</v>
      </c>
      <c r="L22" s="245">
        <v>0.32413793103448274</v>
      </c>
      <c r="M22" s="245">
        <v>0.6206896551724138</v>
      </c>
      <c r="N22" s="251">
        <f t="shared" si="1"/>
        <v>1</v>
      </c>
      <c r="O22" s="95" t="s">
        <v>20</v>
      </c>
      <c r="P22" s="95" t="s">
        <v>20</v>
      </c>
      <c r="Q22" s="245">
        <v>0.3155715014091644</v>
      </c>
      <c r="R22" s="256">
        <v>0.26959927180138443</v>
      </c>
      <c r="S22" s="245">
        <v>0.4148292267894511</v>
      </c>
      <c r="T22" s="252">
        <f t="shared" si="2"/>
        <v>1</v>
      </c>
      <c r="U22" s="156"/>
      <c r="X22" s="156"/>
      <c r="Y22" s="156"/>
      <c r="Z22" s="156"/>
      <c r="AA22" s="156"/>
      <c r="AB22" s="156"/>
      <c r="AC22" s="156"/>
    </row>
    <row r="23" spans="1:29" s="142" customFormat="1" ht="15">
      <c r="A23" s="150" t="s">
        <v>85</v>
      </c>
      <c r="B23" s="151" t="s">
        <v>86</v>
      </c>
      <c r="C23" s="94" t="s">
        <v>20</v>
      </c>
      <c r="D23" s="95" t="s">
        <v>20</v>
      </c>
      <c r="E23" s="96">
        <v>2</v>
      </c>
      <c r="F23" s="96">
        <v>12</v>
      </c>
      <c r="G23" s="96">
        <v>6</v>
      </c>
      <c r="H23" s="149">
        <f t="shared" si="0"/>
        <v>20</v>
      </c>
      <c r="I23" s="95" t="s">
        <v>20</v>
      </c>
      <c r="J23" s="95" t="s">
        <v>20</v>
      </c>
      <c r="K23" s="245">
        <v>0.2982456140350877</v>
      </c>
      <c r="L23" s="245">
        <v>0.5157894736842106</v>
      </c>
      <c r="M23" s="245">
        <v>0.18596491228070175</v>
      </c>
      <c r="N23" s="251">
        <f t="shared" si="1"/>
        <v>1</v>
      </c>
      <c r="O23" s="95" t="s">
        <v>20</v>
      </c>
      <c r="P23" s="95" t="s">
        <v>20</v>
      </c>
      <c r="Q23" s="245">
        <v>0.6141782787871013</v>
      </c>
      <c r="R23" s="256">
        <v>0.2843392716835303</v>
      </c>
      <c r="S23" s="245">
        <v>0.10148244952936837</v>
      </c>
      <c r="T23" s="252">
        <f t="shared" si="2"/>
        <v>0.9999999999999999</v>
      </c>
      <c r="U23" s="223"/>
      <c r="X23" s="223"/>
      <c r="Y23" s="223"/>
      <c r="Z23" s="223"/>
      <c r="AA23" s="223"/>
      <c r="AB23" s="223"/>
      <c r="AC23" s="223"/>
    </row>
    <row r="24" spans="1:29" s="152" customFormat="1" ht="15">
      <c r="A24" s="150" t="s">
        <v>87</v>
      </c>
      <c r="B24" s="151" t="s">
        <v>88</v>
      </c>
      <c r="C24" s="94" t="s">
        <v>20</v>
      </c>
      <c r="D24" s="95">
        <v>1</v>
      </c>
      <c r="E24" s="96">
        <v>1</v>
      </c>
      <c r="F24" s="96">
        <v>8</v>
      </c>
      <c r="G24" s="96">
        <v>19</v>
      </c>
      <c r="H24" s="149">
        <f t="shared" si="0"/>
        <v>29</v>
      </c>
      <c r="I24" s="95" t="s">
        <v>20</v>
      </c>
      <c r="J24" s="245">
        <v>0.03404255319148936</v>
      </c>
      <c r="K24" s="245">
        <v>0.06950354609929078</v>
      </c>
      <c r="L24" s="245">
        <v>0.23120567375886525</v>
      </c>
      <c r="M24" s="245">
        <v>0.6652482269503546</v>
      </c>
      <c r="N24" s="251">
        <f t="shared" si="1"/>
        <v>1</v>
      </c>
      <c r="O24" s="95" t="s">
        <v>20</v>
      </c>
      <c r="P24" s="245">
        <v>0.4679259373712402</v>
      </c>
      <c r="Q24" s="245">
        <v>0.08563813349814586</v>
      </c>
      <c r="R24" s="256">
        <v>0.16937246159279534</v>
      </c>
      <c r="S24" s="245">
        <v>0.2770634675378186</v>
      </c>
      <c r="T24" s="252">
        <f t="shared" si="2"/>
        <v>1</v>
      </c>
      <c r="U24" s="156"/>
      <c r="X24" s="156"/>
      <c r="Y24" s="156"/>
      <c r="Z24" s="156"/>
      <c r="AA24" s="156"/>
      <c r="AB24" s="156"/>
      <c r="AC24" s="156"/>
    </row>
    <row r="25" spans="1:29" s="142" customFormat="1" ht="15">
      <c r="A25" s="150" t="s">
        <v>89</v>
      </c>
      <c r="B25" s="151" t="s">
        <v>90</v>
      </c>
      <c r="C25" s="94" t="s">
        <v>20</v>
      </c>
      <c r="D25" s="95" t="s">
        <v>20</v>
      </c>
      <c r="E25" s="96">
        <v>2</v>
      </c>
      <c r="F25" s="96">
        <v>26</v>
      </c>
      <c r="G25" s="96">
        <v>1</v>
      </c>
      <c r="H25" s="149">
        <f t="shared" si="0"/>
        <v>29</v>
      </c>
      <c r="I25" s="95" t="s">
        <v>20</v>
      </c>
      <c r="J25" s="95" t="s">
        <v>20</v>
      </c>
      <c r="K25" s="245">
        <v>0.1408839779005525</v>
      </c>
      <c r="L25" s="245">
        <v>0.8425414364640884</v>
      </c>
      <c r="M25" s="245">
        <v>0.011049723756906077</v>
      </c>
      <c r="N25" s="251">
        <f t="shared" si="1"/>
        <v>0.994475138121547</v>
      </c>
      <c r="O25" s="95" t="s">
        <v>20</v>
      </c>
      <c r="P25" s="95" t="s">
        <v>20</v>
      </c>
      <c r="Q25" s="245">
        <v>0.3224389335535531</v>
      </c>
      <c r="R25" s="256">
        <v>0.6522957097633447</v>
      </c>
      <c r="S25" s="245">
        <v>0.013936994486410337</v>
      </c>
      <c r="T25" s="252">
        <f t="shared" si="2"/>
        <v>0.988671637803308</v>
      </c>
      <c r="U25" s="223"/>
      <c r="X25" s="223"/>
      <c r="Y25" s="223"/>
      <c r="Z25" s="223"/>
      <c r="AA25" s="223"/>
      <c r="AB25" s="223"/>
      <c r="AC25" s="223"/>
    </row>
    <row r="26" spans="1:29" s="152" customFormat="1" ht="15">
      <c r="A26" s="150" t="s">
        <v>91</v>
      </c>
      <c r="B26" s="151" t="s">
        <v>92</v>
      </c>
      <c r="C26" s="94" t="s">
        <v>20</v>
      </c>
      <c r="D26" s="95" t="s">
        <v>20</v>
      </c>
      <c r="E26" s="96">
        <v>1</v>
      </c>
      <c r="F26" s="96">
        <v>11</v>
      </c>
      <c r="G26" s="96">
        <v>3</v>
      </c>
      <c r="H26" s="149">
        <f t="shared" si="0"/>
        <v>15</v>
      </c>
      <c r="I26" s="95" t="s">
        <v>20</v>
      </c>
      <c r="J26" s="95" t="s">
        <v>20</v>
      </c>
      <c r="K26" s="245">
        <v>0.08494208494208494</v>
      </c>
      <c r="L26" s="245">
        <v>0.7567567567567568</v>
      </c>
      <c r="M26" s="245">
        <v>0.1583011583011583</v>
      </c>
      <c r="N26" s="251">
        <f t="shared" si="1"/>
        <v>1</v>
      </c>
      <c r="O26" s="95" t="s">
        <v>20</v>
      </c>
      <c r="P26" s="95" t="s">
        <v>20</v>
      </c>
      <c r="Q26" s="245">
        <v>0.23671985618149133</v>
      </c>
      <c r="R26" s="256">
        <v>0.6715958445360103</v>
      </c>
      <c r="S26" s="245">
        <v>0.09168429928249837</v>
      </c>
      <c r="T26" s="252">
        <f>SUM(O26:S26)</f>
        <v>0.9999999999999999</v>
      </c>
      <c r="U26" s="156"/>
      <c r="X26" s="156"/>
      <c r="Y26" s="156"/>
      <c r="Z26" s="156"/>
      <c r="AA26" s="156"/>
      <c r="AB26" s="156"/>
      <c r="AC26" s="156"/>
    </row>
    <row r="27" spans="1:29" s="142" customFormat="1" ht="15">
      <c r="A27" s="150" t="s">
        <v>93</v>
      </c>
      <c r="B27" s="151" t="s">
        <v>94</v>
      </c>
      <c r="C27" s="94" t="s">
        <v>20</v>
      </c>
      <c r="D27" s="95" t="s">
        <v>20</v>
      </c>
      <c r="E27" s="96">
        <v>2</v>
      </c>
      <c r="F27" s="96">
        <v>14</v>
      </c>
      <c r="G27" s="96">
        <v>10</v>
      </c>
      <c r="H27" s="149">
        <f t="shared" si="0"/>
        <v>26</v>
      </c>
      <c r="I27" s="95" t="s">
        <v>20</v>
      </c>
      <c r="J27" s="95" t="s">
        <v>20</v>
      </c>
      <c r="K27" s="245">
        <v>0.10642201834862386</v>
      </c>
      <c r="L27" s="245">
        <v>0.5266055045871559</v>
      </c>
      <c r="M27" s="245">
        <v>0.3669724770642202</v>
      </c>
      <c r="N27" s="251">
        <f t="shared" si="1"/>
        <v>1</v>
      </c>
      <c r="O27" s="95" t="s">
        <v>20</v>
      </c>
      <c r="P27" s="95" t="s">
        <v>20</v>
      </c>
      <c r="Q27" s="245">
        <v>0.3581390151753228</v>
      </c>
      <c r="R27" s="256">
        <v>0.3959341587926784</v>
      </c>
      <c r="S27" s="245">
        <v>0.24592682603199878</v>
      </c>
      <c r="T27" s="252">
        <f t="shared" si="2"/>
        <v>1</v>
      </c>
      <c r="U27" s="223"/>
      <c r="X27" s="223"/>
      <c r="Y27" s="223"/>
      <c r="Z27" s="223"/>
      <c r="AA27" s="223"/>
      <c r="AB27" s="223"/>
      <c r="AC27" s="223"/>
    </row>
    <row r="28" spans="1:29" s="152" customFormat="1" ht="15">
      <c r="A28" s="150" t="s">
        <v>95</v>
      </c>
      <c r="B28" s="151" t="s">
        <v>96</v>
      </c>
      <c r="C28" s="94" t="s">
        <v>20</v>
      </c>
      <c r="D28" s="95" t="s">
        <v>20</v>
      </c>
      <c r="E28" s="96">
        <v>2</v>
      </c>
      <c r="F28" s="96">
        <v>7</v>
      </c>
      <c r="G28" s="96">
        <v>20</v>
      </c>
      <c r="H28" s="149">
        <f t="shared" si="0"/>
        <v>29</v>
      </c>
      <c r="I28" s="95" t="s">
        <v>20</v>
      </c>
      <c r="J28" s="95" t="s">
        <v>20</v>
      </c>
      <c r="K28" s="245">
        <v>0.147008547008547</v>
      </c>
      <c r="L28" s="245">
        <v>0.18461538461538463</v>
      </c>
      <c r="M28" s="245">
        <v>0.6666666666666666</v>
      </c>
      <c r="N28" s="251">
        <f t="shared" si="1"/>
        <v>0.9982905982905983</v>
      </c>
      <c r="O28" s="95" t="s">
        <v>20</v>
      </c>
      <c r="P28" s="95" t="s">
        <v>20</v>
      </c>
      <c r="Q28" s="245">
        <v>0.5526051683679242</v>
      </c>
      <c r="R28" s="256">
        <v>0.1589596114052983</v>
      </c>
      <c r="S28" s="245">
        <v>0.2855612689908873</v>
      </c>
      <c r="T28" s="252">
        <f t="shared" si="2"/>
        <v>0.9971260487641098</v>
      </c>
      <c r="U28" s="156"/>
      <c r="X28" s="156"/>
      <c r="Y28" s="156"/>
      <c r="Z28" s="156"/>
      <c r="AA28" s="156"/>
      <c r="AB28" s="156"/>
      <c r="AC28" s="156"/>
    </row>
    <row r="29" spans="1:29" s="142" customFormat="1" ht="15">
      <c r="A29" s="150" t="s">
        <v>97</v>
      </c>
      <c r="B29" s="151" t="s">
        <v>98</v>
      </c>
      <c r="C29" s="94" t="s">
        <v>20</v>
      </c>
      <c r="D29" s="95" t="s">
        <v>20</v>
      </c>
      <c r="E29" s="96">
        <v>2</v>
      </c>
      <c r="F29" s="96">
        <v>7</v>
      </c>
      <c r="G29" s="96">
        <v>7</v>
      </c>
      <c r="H29" s="149">
        <f t="shared" si="0"/>
        <v>16</v>
      </c>
      <c r="I29" s="95" t="s">
        <v>20</v>
      </c>
      <c r="J29" s="95" t="s">
        <v>20</v>
      </c>
      <c r="K29" s="245">
        <v>0.2098092643051771</v>
      </c>
      <c r="L29" s="245">
        <v>0.40599455040871935</v>
      </c>
      <c r="M29" s="245">
        <v>0.38419618528610355</v>
      </c>
      <c r="N29" s="251">
        <f t="shared" si="1"/>
        <v>1</v>
      </c>
      <c r="O29" s="95" t="s">
        <v>20</v>
      </c>
      <c r="P29" s="95" t="s">
        <v>20</v>
      </c>
      <c r="Q29" s="245">
        <v>0.5536408319658294</v>
      </c>
      <c r="R29" s="256">
        <v>0.2932275186281515</v>
      </c>
      <c r="S29" s="245">
        <v>0.15313164940601912</v>
      </c>
      <c r="T29" s="252">
        <f t="shared" si="2"/>
        <v>1</v>
      </c>
      <c r="U29" s="223"/>
      <c r="X29" s="223"/>
      <c r="Y29" s="223"/>
      <c r="Z29" s="223"/>
      <c r="AA29" s="223"/>
      <c r="AB29" s="223"/>
      <c r="AC29" s="223"/>
    </row>
    <row r="30" spans="1:29" s="152" customFormat="1" ht="15">
      <c r="A30" s="150" t="s">
        <v>99</v>
      </c>
      <c r="B30" s="151" t="s">
        <v>100</v>
      </c>
      <c r="C30" s="94" t="s">
        <v>20</v>
      </c>
      <c r="D30" s="95" t="s">
        <v>20</v>
      </c>
      <c r="E30" s="96">
        <v>3</v>
      </c>
      <c r="F30" s="96">
        <v>8</v>
      </c>
      <c r="G30" s="96">
        <v>22</v>
      </c>
      <c r="H30" s="149">
        <f t="shared" si="0"/>
        <v>33</v>
      </c>
      <c r="I30" s="95" t="s">
        <v>20</v>
      </c>
      <c r="J30" s="95" t="s">
        <v>20</v>
      </c>
      <c r="K30" s="245">
        <v>0.19286871961102106</v>
      </c>
      <c r="L30" s="245">
        <v>0.24311183144246354</v>
      </c>
      <c r="M30" s="245">
        <v>0.5640194489465153</v>
      </c>
      <c r="N30" s="251">
        <f t="shared" si="1"/>
        <v>1</v>
      </c>
      <c r="O30" s="95" t="s">
        <v>20</v>
      </c>
      <c r="P30" s="95" t="s">
        <v>20</v>
      </c>
      <c r="Q30" s="245">
        <v>0.36519743093264195</v>
      </c>
      <c r="R30" s="256">
        <v>0.23292866495351974</v>
      </c>
      <c r="S30" s="245">
        <v>0.4018739041138383</v>
      </c>
      <c r="T30" s="252">
        <f t="shared" si="2"/>
        <v>1</v>
      </c>
      <c r="U30" s="156"/>
      <c r="X30" s="156"/>
      <c r="Y30" s="156"/>
      <c r="Z30" s="156"/>
      <c r="AA30" s="156"/>
      <c r="AB30" s="156"/>
      <c r="AC30" s="156"/>
    </row>
    <row r="31" spans="1:29" s="142" customFormat="1" ht="15">
      <c r="A31" s="150" t="s">
        <v>101</v>
      </c>
      <c r="B31" s="151" t="s">
        <v>102</v>
      </c>
      <c r="C31" s="94" t="s">
        <v>20</v>
      </c>
      <c r="D31" s="95" t="s">
        <v>20</v>
      </c>
      <c r="E31" s="96">
        <v>2</v>
      </c>
      <c r="F31" s="96">
        <v>18</v>
      </c>
      <c r="G31" s="96">
        <v>1</v>
      </c>
      <c r="H31" s="149">
        <f t="shared" si="0"/>
        <v>21</v>
      </c>
      <c r="I31" s="95" t="s">
        <v>20</v>
      </c>
      <c r="J31" s="95" t="s">
        <v>20</v>
      </c>
      <c r="K31" s="245">
        <v>0.3069053708439898</v>
      </c>
      <c r="L31" s="245">
        <v>0.6675191815856778</v>
      </c>
      <c r="M31" s="245">
        <v>0.02557544757033248</v>
      </c>
      <c r="N31" s="251">
        <f t="shared" si="1"/>
        <v>1</v>
      </c>
      <c r="O31" s="95" t="s">
        <v>20</v>
      </c>
      <c r="P31" s="95" t="s">
        <v>20</v>
      </c>
      <c r="Q31" s="245">
        <v>0.5192051936946567</v>
      </c>
      <c r="R31" s="256">
        <v>0.4733058046513721</v>
      </c>
      <c r="S31" s="245">
        <v>0.007489001653971219</v>
      </c>
      <c r="T31" s="252">
        <f t="shared" si="2"/>
        <v>1</v>
      </c>
      <c r="U31" s="223"/>
      <c r="X31" s="223"/>
      <c r="Y31" s="223"/>
      <c r="Z31" s="223"/>
      <c r="AA31" s="223"/>
      <c r="AB31" s="223"/>
      <c r="AC31" s="223"/>
    </row>
    <row r="32" spans="1:29" s="152" customFormat="1" ht="15">
      <c r="A32" s="150" t="s">
        <v>103</v>
      </c>
      <c r="B32" s="151" t="s">
        <v>104</v>
      </c>
      <c r="C32" s="94">
        <v>1</v>
      </c>
      <c r="D32" s="95" t="s">
        <v>20</v>
      </c>
      <c r="E32" s="96">
        <v>4</v>
      </c>
      <c r="F32" s="96">
        <v>20</v>
      </c>
      <c r="G32" s="96">
        <v>1</v>
      </c>
      <c r="H32" s="149">
        <f t="shared" si="0"/>
        <v>26</v>
      </c>
      <c r="I32" s="246">
        <v>0.028469750889679714</v>
      </c>
      <c r="J32" s="95" t="s">
        <v>20</v>
      </c>
      <c r="K32" s="245">
        <v>0.21352313167259787</v>
      </c>
      <c r="L32" s="245">
        <v>0.7366548042704626</v>
      </c>
      <c r="M32" s="245">
        <v>0.014234875444839857</v>
      </c>
      <c r="N32" s="251">
        <f t="shared" si="1"/>
        <v>0.99288256227758</v>
      </c>
      <c r="O32" s="255">
        <v>0.22808185100976328</v>
      </c>
      <c r="P32" s="95" t="s">
        <v>20</v>
      </c>
      <c r="Q32" s="245">
        <v>0.28570068209174804</v>
      </c>
      <c r="R32" s="256">
        <v>0.476575096964023</v>
      </c>
      <c r="S32" s="245">
        <v>0.008452587936338104</v>
      </c>
      <c r="T32" s="252">
        <f t="shared" si="2"/>
        <v>0.9988102180018724</v>
      </c>
      <c r="U32" s="156"/>
      <c r="X32" s="156"/>
      <c r="Y32" s="156"/>
      <c r="Z32" s="156"/>
      <c r="AA32" s="156"/>
      <c r="AB32" s="156"/>
      <c r="AC32" s="156"/>
    </row>
    <row r="33" spans="1:29" s="142" customFormat="1" ht="15">
      <c r="A33" s="150" t="s">
        <v>105</v>
      </c>
      <c r="B33" s="151" t="s">
        <v>106</v>
      </c>
      <c r="C33" s="94" t="s">
        <v>20</v>
      </c>
      <c r="D33" s="95" t="s">
        <v>20</v>
      </c>
      <c r="E33" s="96">
        <v>1</v>
      </c>
      <c r="F33" s="96">
        <v>6</v>
      </c>
      <c r="G33" s="96">
        <v>4</v>
      </c>
      <c r="H33" s="149">
        <f t="shared" si="0"/>
        <v>11</v>
      </c>
      <c r="I33" s="95" t="s">
        <v>20</v>
      </c>
      <c r="J33" s="95" t="s">
        <v>20</v>
      </c>
      <c r="K33" s="245">
        <v>0.08064516129032258</v>
      </c>
      <c r="L33" s="245">
        <v>0.3951612903225806</v>
      </c>
      <c r="M33" s="245">
        <v>0.5241935483870968</v>
      </c>
      <c r="N33" s="251">
        <f t="shared" si="1"/>
        <v>1</v>
      </c>
      <c r="O33" s="95" t="s">
        <v>20</v>
      </c>
      <c r="P33" s="95" t="s">
        <v>20</v>
      </c>
      <c r="Q33" s="245">
        <v>0.5500623264587359</v>
      </c>
      <c r="R33" s="256">
        <v>0.320786698412489</v>
      </c>
      <c r="S33" s="245">
        <v>0.12915097512877505</v>
      </c>
      <c r="T33" s="252">
        <f t="shared" si="2"/>
        <v>0.9999999999999999</v>
      </c>
      <c r="U33" s="223"/>
      <c r="X33" s="223"/>
      <c r="Y33" s="223"/>
      <c r="Z33" s="223"/>
      <c r="AA33" s="223"/>
      <c r="AB33" s="223"/>
      <c r="AC33" s="223"/>
    </row>
    <row r="34" spans="1:29" s="152" customFormat="1" ht="15">
      <c r="A34" s="150" t="s">
        <v>107</v>
      </c>
      <c r="B34" s="151" t="s">
        <v>108</v>
      </c>
      <c r="C34" s="94" t="s">
        <v>20</v>
      </c>
      <c r="D34" s="95" t="s">
        <v>20</v>
      </c>
      <c r="E34" s="96">
        <v>1</v>
      </c>
      <c r="F34" s="96">
        <v>2</v>
      </c>
      <c r="G34" s="96">
        <v>16</v>
      </c>
      <c r="H34" s="149">
        <f t="shared" si="0"/>
        <v>19</v>
      </c>
      <c r="I34" s="95" t="s">
        <v>20</v>
      </c>
      <c r="J34" s="95" t="s">
        <v>20</v>
      </c>
      <c r="K34" s="245">
        <v>0.0211864406779661</v>
      </c>
      <c r="L34" s="245">
        <v>0.0847457627118644</v>
      </c>
      <c r="M34" s="245">
        <v>0.8940677966101694</v>
      </c>
      <c r="N34" s="251">
        <f t="shared" si="1"/>
        <v>1</v>
      </c>
      <c r="O34" s="95" t="s">
        <v>20</v>
      </c>
      <c r="P34" s="95" t="s">
        <v>20</v>
      </c>
      <c r="Q34" s="245">
        <v>0.3306189580709533</v>
      </c>
      <c r="R34" s="256">
        <v>0.11935200041405725</v>
      </c>
      <c r="S34" s="245">
        <v>0.5500290415149894</v>
      </c>
      <c r="T34" s="252">
        <f t="shared" si="2"/>
        <v>1</v>
      </c>
      <c r="U34" s="156"/>
      <c r="X34" s="156"/>
      <c r="Y34" s="156"/>
      <c r="Z34" s="156"/>
      <c r="AA34" s="156"/>
      <c r="AB34" s="156"/>
      <c r="AC34" s="156"/>
    </row>
    <row r="35" spans="1:29" s="142" customFormat="1" ht="15">
      <c r="A35" s="150" t="s">
        <v>109</v>
      </c>
      <c r="B35" s="151" t="s">
        <v>110</v>
      </c>
      <c r="C35" s="94" t="s">
        <v>20</v>
      </c>
      <c r="D35" s="95" t="s">
        <v>20</v>
      </c>
      <c r="E35" s="96">
        <v>3</v>
      </c>
      <c r="F35" s="96">
        <v>14</v>
      </c>
      <c r="G35" s="96">
        <v>2</v>
      </c>
      <c r="H35" s="149">
        <f t="shared" si="0"/>
        <v>19</v>
      </c>
      <c r="I35" s="95" t="s">
        <v>20</v>
      </c>
      <c r="J35" s="95" t="s">
        <v>20</v>
      </c>
      <c r="K35" s="245">
        <v>0.35410764872521244</v>
      </c>
      <c r="L35" s="245">
        <v>0.5750708215297451</v>
      </c>
      <c r="M35" s="245">
        <v>0.0708215297450425</v>
      </c>
      <c r="N35" s="251">
        <f t="shared" si="1"/>
        <v>1</v>
      </c>
      <c r="O35" s="95" t="s">
        <v>20</v>
      </c>
      <c r="P35" s="95" t="s">
        <v>20</v>
      </c>
      <c r="Q35" s="245">
        <v>0.6124102529915669</v>
      </c>
      <c r="R35" s="245">
        <v>0.37555814806173127</v>
      </c>
      <c r="S35" s="245">
        <v>0.012031598946701777</v>
      </c>
      <c r="T35" s="252">
        <f t="shared" si="2"/>
        <v>1</v>
      </c>
      <c r="X35" s="223"/>
      <c r="Y35" s="223"/>
      <c r="Z35" s="223"/>
      <c r="AA35" s="223"/>
      <c r="AB35" s="223"/>
      <c r="AC35" s="223"/>
    </row>
    <row r="36" spans="1:29" s="152" customFormat="1" ht="15">
      <c r="A36" s="150" t="s">
        <v>111</v>
      </c>
      <c r="B36" s="151" t="s">
        <v>112</v>
      </c>
      <c r="C36" s="94">
        <v>1</v>
      </c>
      <c r="D36" s="95" t="s">
        <v>20</v>
      </c>
      <c r="E36" s="96">
        <v>2</v>
      </c>
      <c r="F36" s="96">
        <v>21</v>
      </c>
      <c r="G36" s="96">
        <v>10</v>
      </c>
      <c r="H36" s="149">
        <f t="shared" si="0"/>
        <v>34</v>
      </c>
      <c r="I36" s="246">
        <v>0.06281833616298811</v>
      </c>
      <c r="J36" s="95" t="s">
        <v>20</v>
      </c>
      <c r="K36" s="245">
        <v>0.08828522920203735</v>
      </c>
      <c r="L36" s="245">
        <v>0.5382003395585738</v>
      </c>
      <c r="M36" s="245">
        <v>0.31069609507640067</v>
      </c>
      <c r="N36" s="251">
        <f t="shared" si="1"/>
        <v>1</v>
      </c>
      <c r="O36" s="255">
        <v>0.564473755688883</v>
      </c>
      <c r="P36" s="95" t="s">
        <v>20</v>
      </c>
      <c r="Q36" s="245">
        <v>0.12563981071260427</v>
      </c>
      <c r="R36" s="245">
        <v>0.23041786882673201</v>
      </c>
      <c r="S36" s="245">
        <v>0.07946856477178073</v>
      </c>
      <c r="T36" s="252">
        <f t="shared" si="2"/>
        <v>1</v>
      </c>
      <c r="X36" s="156"/>
      <c r="Y36" s="156"/>
      <c r="Z36" s="156"/>
      <c r="AA36" s="156"/>
      <c r="AB36" s="156"/>
      <c r="AC36" s="156"/>
    </row>
    <row r="37" spans="1:20" s="142" customFormat="1" ht="15">
      <c r="A37" s="150" t="s">
        <v>113</v>
      </c>
      <c r="B37" s="151" t="s">
        <v>114</v>
      </c>
      <c r="C37" s="94" t="s">
        <v>20</v>
      </c>
      <c r="D37" s="95" t="s">
        <v>20</v>
      </c>
      <c r="E37" s="96">
        <v>1</v>
      </c>
      <c r="F37" s="96">
        <v>12</v>
      </c>
      <c r="G37" s="96">
        <v>4</v>
      </c>
      <c r="H37" s="149">
        <f t="shared" si="0"/>
        <v>17</v>
      </c>
      <c r="I37" s="95" t="s">
        <v>20</v>
      </c>
      <c r="J37" s="95" t="s">
        <v>20</v>
      </c>
      <c r="K37" s="245">
        <v>0.032467532467532464</v>
      </c>
      <c r="L37" s="245">
        <v>0.7662337662337663</v>
      </c>
      <c r="M37" s="245">
        <v>0.2012987012987013</v>
      </c>
      <c r="N37" s="251">
        <f t="shared" si="1"/>
        <v>1</v>
      </c>
      <c r="O37" s="95" t="s">
        <v>20</v>
      </c>
      <c r="P37" s="95" t="s">
        <v>20</v>
      </c>
      <c r="Q37" s="245">
        <v>0.16582151641210943</v>
      </c>
      <c r="R37" s="245">
        <v>0.6652243443759552</v>
      </c>
      <c r="S37" s="245">
        <v>0.16895413921193533</v>
      </c>
      <c r="T37" s="252">
        <f t="shared" si="2"/>
        <v>1</v>
      </c>
    </row>
    <row r="38" spans="1:20" s="152" customFormat="1" ht="15">
      <c r="A38" s="150" t="s">
        <v>115</v>
      </c>
      <c r="B38" s="151" t="s">
        <v>116</v>
      </c>
      <c r="C38" s="94">
        <v>1</v>
      </c>
      <c r="D38" s="95" t="s">
        <v>20</v>
      </c>
      <c r="E38" s="96">
        <v>2</v>
      </c>
      <c r="F38" s="96">
        <v>31</v>
      </c>
      <c r="G38" s="96">
        <v>3</v>
      </c>
      <c r="H38" s="149">
        <f t="shared" si="0"/>
        <v>37</v>
      </c>
      <c r="I38" s="246">
        <v>0.05185185185185185</v>
      </c>
      <c r="J38" s="95" t="s">
        <v>20</v>
      </c>
      <c r="K38" s="245">
        <v>0.07037037037037037</v>
      </c>
      <c r="L38" s="245">
        <v>0.8111111111111111</v>
      </c>
      <c r="M38" s="245">
        <v>0.06666666666666667</v>
      </c>
      <c r="N38" s="251">
        <f t="shared" si="1"/>
        <v>1</v>
      </c>
      <c r="O38" s="255">
        <v>0.4969156131544966</v>
      </c>
      <c r="P38" s="95" t="s">
        <v>20</v>
      </c>
      <c r="Q38" s="245">
        <v>0.08908404319573458</v>
      </c>
      <c r="R38" s="245">
        <v>0.36340116945057693</v>
      </c>
      <c r="S38" s="245">
        <v>0.0505991741991919</v>
      </c>
      <c r="T38" s="252">
        <f t="shared" si="2"/>
        <v>1</v>
      </c>
    </row>
    <row r="39" spans="1:20" s="142" customFormat="1" ht="15">
      <c r="A39" s="150" t="s">
        <v>117</v>
      </c>
      <c r="B39" s="151" t="s">
        <v>118</v>
      </c>
      <c r="C39" s="94">
        <v>1</v>
      </c>
      <c r="D39" s="95" t="s">
        <v>20</v>
      </c>
      <c r="E39" s="96">
        <v>4</v>
      </c>
      <c r="F39" s="96">
        <v>16</v>
      </c>
      <c r="G39" s="96">
        <v>1</v>
      </c>
      <c r="H39" s="149">
        <f t="shared" si="0"/>
        <v>22</v>
      </c>
      <c r="I39" s="246">
        <v>0.09037900874635568</v>
      </c>
      <c r="J39" s="95" t="s">
        <v>20</v>
      </c>
      <c r="K39" s="245">
        <v>0.13994169096209913</v>
      </c>
      <c r="L39" s="245">
        <v>0.7259475218658892</v>
      </c>
      <c r="M39" s="245">
        <v>0.043731778425655975</v>
      </c>
      <c r="N39" s="251">
        <f t="shared" si="1"/>
        <v>1</v>
      </c>
      <c r="O39" s="255">
        <v>0.40384357678564525</v>
      </c>
      <c r="P39" s="95" t="s">
        <v>20</v>
      </c>
      <c r="Q39" s="245">
        <v>0.2985868091999054</v>
      </c>
      <c r="R39" s="245">
        <v>0.29174075283236245</v>
      </c>
      <c r="S39" s="245">
        <v>0.005828861182086932</v>
      </c>
      <c r="T39" s="252">
        <f t="shared" si="2"/>
        <v>1</v>
      </c>
    </row>
    <row r="40" spans="1:20" s="152" customFormat="1" ht="15">
      <c r="A40" s="150" t="s">
        <v>119</v>
      </c>
      <c r="B40" s="151" t="s">
        <v>120</v>
      </c>
      <c r="C40" s="94">
        <v>1</v>
      </c>
      <c r="D40" s="95" t="s">
        <v>20</v>
      </c>
      <c r="E40" s="96">
        <v>2</v>
      </c>
      <c r="F40" s="96">
        <v>21</v>
      </c>
      <c r="G40" s="95"/>
      <c r="H40" s="149">
        <f t="shared" si="0"/>
        <v>24</v>
      </c>
      <c r="I40" s="246">
        <v>0.1225071225071225</v>
      </c>
      <c r="J40" s="95" t="s">
        <v>20</v>
      </c>
      <c r="K40" s="245">
        <v>0.18233618233618235</v>
      </c>
      <c r="L40" s="245">
        <v>0.6951566951566952</v>
      </c>
      <c r="M40" s="95" t="s">
        <v>20</v>
      </c>
      <c r="N40" s="251">
        <f t="shared" si="1"/>
        <v>1</v>
      </c>
      <c r="O40" s="255">
        <v>0.41849155384287984</v>
      </c>
      <c r="P40" s="95" t="s">
        <v>20</v>
      </c>
      <c r="Q40" s="245">
        <v>0.15601699824310772</v>
      </c>
      <c r="R40" s="245">
        <v>0.4254914479140125</v>
      </c>
      <c r="S40" s="95" t="s">
        <v>20</v>
      </c>
      <c r="T40" s="252">
        <f t="shared" si="2"/>
        <v>1</v>
      </c>
    </row>
    <row r="41" spans="1:20" s="142" customFormat="1" ht="15">
      <c r="A41" s="150" t="s">
        <v>121</v>
      </c>
      <c r="B41" s="151" t="s">
        <v>122</v>
      </c>
      <c r="C41" s="94" t="s">
        <v>20</v>
      </c>
      <c r="D41" s="95" t="s">
        <v>20</v>
      </c>
      <c r="E41" s="96">
        <v>1</v>
      </c>
      <c r="F41" s="96">
        <v>11</v>
      </c>
      <c r="G41" s="96">
        <v>5</v>
      </c>
      <c r="H41" s="149">
        <f t="shared" si="0"/>
        <v>17</v>
      </c>
      <c r="I41" s="95" t="s">
        <v>20</v>
      </c>
      <c r="J41" s="95" t="s">
        <v>20</v>
      </c>
      <c r="K41" s="245">
        <v>0.05761316872427984</v>
      </c>
      <c r="L41" s="245">
        <v>0.6584362139917695</v>
      </c>
      <c r="M41" s="245">
        <v>0.2839506172839506</v>
      </c>
      <c r="N41" s="251">
        <f t="shared" si="1"/>
        <v>1</v>
      </c>
      <c r="O41" s="95" t="s">
        <v>20</v>
      </c>
      <c r="P41" s="95" t="s">
        <v>20</v>
      </c>
      <c r="Q41" s="245">
        <v>0.3306049383240993</v>
      </c>
      <c r="R41" s="245">
        <v>0.4273346911527717</v>
      </c>
      <c r="S41" s="245">
        <v>0.24206037052312898</v>
      </c>
      <c r="T41" s="252">
        <f t="shared" si="2"/>
        <v>1</v>
      </c>
    </row>
    <row r="42" spans="1:20" s="152" customFormat="1" ht="15">
      <c r="A42" s="150" t="s">
        <v>123</v>
      </c>
      <c r="B42" s="151" t="s">
        <v>124</v>
      </c>
      <c r="C42" s="94" t="s">
        <v>20</v>
      </c>
      <c r="D42" s="95" t="s">
        <v>20</v>
      </c>
      <c r="E42" s="96">
        <v>1</v>
      </c>
      <c r="F42" s="96">
        <v>18</v>
      </c>
      <c r="G42" s="96">
        <v>1</v>
      </c>
      <c r="H42" s="149">
        <f t="shared" si="0"/>
        <v>20</v>
      </c>
      <c r="I42" s="95" t="s">
        <v>20</v>
      </c>
      <c r="J42" s="95" t="s">
        <v>20</v>
      </c>
      <c r="K42" s="245">
        <v>0.07942238267148015</v>
      </c>
      <c r="L42" s="245">
        <v>0.8844765342960289</v>
      </c>
      <c r="M42" s="245">
        <v>0.036101083032490974</v>
      </c>
      <c r="N42" s="251">
        <f t="shared" si="1"/>
        <v>1</v>
      </c>
      <c r="O42" s="95" t="s">
        <v>20</v>
      </c>
      <c r="P42" s="95" t="s">
        <v>20</v>
      </c>
      <c r="Q42" s="245">
        <v>0.4828667369553104</v>
      </c>
      <c r="R42" s="245">
        <v>0.5076800361298791</v>
      </c>
      <c r="S42" s="245">
        <v>0.009453226914810488</v>
      </c>
      <c r="T42" s="252">
        <f t="shared" si="2"/>
        <v>1</v>
      </c>
    </row>
    <row r="43" spans="1:20" s="142" customFormat="1" ht="15">
      <c r="A43" s="150" t="s">
        <v>125</v>
      </c>
      <c r="B43" s="151" t="s">
        <v>126</v>
      </c>
      <c r="C43" s="94">
        <v>1</v>
      </c>
      <c r="D43" s="95" t="s">
        <v>20</v>
      </c>
      <c r="E43" s="96">
        <v>3</v>
      </c>
      <c r="F43" s="96">
        <v>20</v>
      </c>
      <c r="G43" s="96">
        <v>2</v>
      </c>
      <c r="H43" s="149">
        <f t="shared" si="0"/>
        <v>26</v>
      </c>
      <c r="I43" s="246">
        <v>0.09315589353612168</v>
      </c>
      <c r="J43" s="95" t="s">
        <v>20</v>
      </c>
      <c r="K43" s="245">
        <v>0.13878326996197718</v>
      </c>
      <c r="L43" s="245">
        <v>0.7186311787072244</v>
      </c>
      <c r="M43" s="245">
        <v>0.049429657794676805</v>
      </c>
      <c r="N43" s="251">
        <f t="shared" si="1"/>
        <v>1</v>
      </c>
      <c r="O43" s="255">
        <v>0.3564457807492978</v>
      </c>
      <c r="P43" s="95" t="s">
        <v>20</v>
      </c>
      <c r="Q43" s="245">
        <v>0.2174095027099735</v>
      </c>
      <c r="R43" s="245">
        <v>0.39694979625746724</v>
      </c>
      <c r="S43" s="245">
        <v>0.029194920283261462</v>
      </c>
      <c r="T43" s="252">
        <f t="shared" si="2"/>
        <v>0.9999999999999999</v>
      </c>
    </row>
    <row r="44" spans="1:20" s="152" customFormat="1" ht="15">
      <c r="A44" s="150" t="s">
        <v>127</v>
      </c>
      <c r="B44" s="151" t="s">
        <v>128</v>
      </c>
      <c r="C44" s="94" t="s">
        <v>20</v>
      </c>
      <c r="D44" s="95" t="s">
        <v>20</v>
      </c>
      <c r="E44" s="96">
        <v>2</v>
      </c>
      <c r="F44" s="96">
        <v>14</v>
      </c>
      <c r="G44" s="96">
        <v>8</v>
      </c>
      <c r="H44" s="149">
        <f t="shared" si="0"/>
        <v>24</v>
      </c>
      <c r="I44" s="95" t="s">
        <v>20</v>
      </c>
      <c r="J44" s="95" t="s">
        <v>20</v>
      </c>
      <c r="K44" s="245">
        <v>0.125</v>
      </c>
      <c r="L44" s="245">
        <v>0.5909090909090909</v>
      </c>
      <c r="M44" s="245">
        <v>0.2840909090909091</v>
      </c>
      <c r="N44" s="251">
        <f t="shared" si="1"/>
        <v>1</v>
      </c>
      <c r="O44" s="95" t="s">
        <v>20</v>
      </c>
      <c r="P44" s="95" t="s">
        <v>20</v>
      </c>
      <c r="Q44" s="245">
        <v>0.3196106513506131</v>
      </c>
      <c r="R44" s="245">
        <v>0.5124652103619599</v>
      </c>
      <c r="S44" s="245">
        <v>0.167924138287427</v>
      </c>
      <c r="T44" s="252">
        <f t="shared" si="2"/>
        <v>1</v>
      </c>
    </row>
    <row r="45" spans="1:20" s="142" customFormat="1" ht="15">
      <c r="A45" s="150" t="s">
        <v>129</v>
      </c>
      <c r="B45" s="151" t="s">
        <v>130</v>
      </c>
      <c r="C45" s="94" t="s">
        <v>20</v>
      </c>
      <c r="D45" s="95" t="s">
        <v>20</v>
      </c>
      <c r="E45" s="96">
        <v>2</v>
      </c>
      <c r="F45" s="96">
        <v>17</v>
      </c>
      <c r="G45" s="96">
        <v>5</v>
      </c>
      <c r="H45" s="149">
        <f t="shared" si="0"/>
        <v>24</v>
      </c>
      <c r="I45" s="95" t="s">
        <v>20</v>
      </c>
      <c r="J45" s="95" t="s">
        <v>20</v>
      </c>
      <c r="K45" s="245">
        <v>0.1148036253776435</v>
      </c>
      <c r="L45" s="245">
        <v>0.7250755287009063</v>
      </c>
      <c r="M45" s="245">
        <v>0.16012084592145015</v>
      </c>
      <c r="N45" s="251">
        <f t="shared" si="1"/>
        <v>1</v>
      </c>
      <c r="O45" s="95" t="s">
        <v>20</v>
      </c>
      <c r="P45" s="95" t="s">
        <v>20</v>
      </c>
      <c r="Q45" s="245">
        <v>0.27737070066172664</v>
      </c>
      <c r="R45" s="245">
        <v>0.6359239002230075</v>
      </c>
      <c r="S45" s="245">
        <v>0.08670539911526592</v>
      </c>
      <c r="T45" s="252">
        <f t="shared" si="2"/>
        <v>1</v>
      </c>
    </row>
    <row r="46" spans="1:20" s="152" customFormat="1" ht="15">
      <c r="A46" s="150" t="s">
        <v>131</v>
      </c>
      <c r="B46" s="151" t="s">
        <v>132</v>
      </c>
      <c r="C46" s="94" t="s">
        <v>20</v>
      </c>
      <c r="D46" s="95" t="s">
        <v>20</v>
      </c>
      <c r="E46" s="96">
        <v>1</v>
      </c>
      <c r="F46" s="96">
        <v>15</v>
      </c>
      <c r="G46" s="95"/>
      <c r="H46" s="149">
        <f t="shared" si="0"/>
        <v>16</v>
      </c>
      <c r="I46" s="95" t="s">
        <v>20</v>
      </c>
      <c r="J46" s="95" t="s">
        <v>20</v>
      </c>
      <c r="K46" s="245">
        <v>0.16607773851590105</v>
      </c>
      <c r="L46" s="245">
        <v>0.833922261484099</v>
      </c>
      <c r="M46" s="95" t="s">
        <v>20</v>
      </c>
      <c r="N46" s="251">
        <f t="shared" si="1"/>
        <v>1</v>
      </c>
      <c r="O46" s="95" t="s">
        <v>20</v>
      </c>
      <c r="P46" s="95" t="s">
        <v>20</v>
      </c>
      <c r="Q46" s="245">
        <v>0.3166574688075779</v>
      </c>
      <c r="R46" s="245">
        <v>0.6833425311924222</v>
      </c>
      <c r="S46" s="95" t="s">
        <v>20</v>
      </c>
      <c r="T46" s="252">
        <f t="shared" si="2"/>
        <v>1</v>
      </c>
    </row>
    <row r="47" spans="1:20" s="142" customFormat="1" ht="15">
      <c r="A47" s="150" t="s">
        <v>133</v>
      </c>
      <c r="B47" s="151" t="s">
        <v>134</v>
      </c>
      <c r="C47" s="94" t="s">
        <v>20</v>
      </c>
      <c r="D47" s="95">
        <v>1</v>
      </c>
      <c r="E47" s="96">
        <v>2</v>
      </c>
      <c r="F47" s="96">
        <v>12</v>
      </c>
      <c r="G47" s="96">
        <v>2</v>
      </c>
      <c r="H47" s="149">
        <f t="shared" si="0"/>
        <v>17</v>
      </c>
      <c r="I47" s="95" t="s">
        <v>20</v>
      </c>
      <c r="J47" s="245">
        <v>0.13803680981595093</v>
      </c>
      <c r="K47" s="245">
        <v>0.2607361963190184</v>
      </c>
      <c r="L47" s="245">
        <v>0.5276073619631901</v>
      </c>
      <c r="M47" s="245">
        <v>0.0736196319018405</v>
      </c>
      <c r="N47" s="251">
        <f t="shared" si="1"/>
        <v>1</v>
      </c>
      <c r="O47" s="95" t="s">
        <v>20</v>
      </c>
      <c r="P47" s="245">
        <v>0.5133205191798942</v>
      </c>
      <c r="Q47" s="245">
        <v>0.24046688988095238</v>
      </c>
      <c r="R47" s="245">
        <v>0.22506019551917988</v>
      </c>
      <c r="S47" s="245">
        <v>0.021152395419973546</v>
      </c>
      <c r="T47" s="252">
        <f>SUM(O47:S47)</f>
        <v>1</v>
      </c>
    </row>
    <row r="48" spans="1:20" s="152" customFormat="1" ht="15">
      <c r="A48" s="150" t="s">
        <v>135</v>
      </c>
      <c r="B48" s="151" t="s">
        <v>136</v>
      </c>
      <c r="C48" s="94" t="s">
        <v>20</v>
      </c>
      <c r="D48" s="95" t="s">
        <v>20</v>
      </c>
      <c r="E48" s="96">
        <v>1</v>
      </c>
      <c r="F48" s="96">
        <v>15</v>
      </c>
      <c r="G48" s="96">
        <v>5</v>
      </c>
      <c r="H48" s="149">
        <f t="shared" si="0"/>
        <v>21</v>
      </c>
      <c r="I48" s="95" t="s">
        <v>20</v>
      </c>
      <c r="J48" s="95" t="s">
        <v>20</v>
      </c>
      <c r="K48" s="245">
        <v>0.10852713178294573</v>
      </c>
      <c r="L48" s="245">
        <v>0.6511627906976745</v>
      </c>
      <c r="M48" s="245">
        <v>0.24031007751937986</v>
      </c>
      <c r="N48" s="251">
        <f t="shared" si="1"/>
        <v>1</v>
      </c>
      <c r="O48" s="95" t="s">
        <v>20</v>
      </c>
      <c r="P48" s="95" t="s">
        <v>20</v>
      </c>
      <c r="Q48" s="245">
        <v>0.2611427936285365</v>
      </c>
      <c r="R48" s="245">
        <v>0.6001376550757103</v>
      </c>
      <c r="S48" s="245">
        <v>0.13871955129575322</v>
      </c>
      <c r="T48" s="252">
        <f t="shared" si="2"/>
        <v>0.9999999999999999</v>
      </c>
    </row>
    <row r="49" spans="1:20" s="142" customFormat="1" ht="15">
      <c r="A49" s="150" t="s">
        <v>137</v>
      </c>
      <c r="B49" s="151" t="s">
        <v>138</v>
      </c>
      <c r="C49" s="94">
        <v>1</v>
      </c>
      <c r="D49" s="95" t="s">
        <v>20</v>
      </c>
      <c r="E49" s="96">
        <v>2</v>
      </c>
      <c r="F49" s="96">
        <v>19</v>
      </c>
      <c r="G49" s="96"/>
      <c r="H49" s="149">
        <f t="shared" si="0"/>
        <v>22</v>
      </c>
      <c r="I49" s="246">
        <v>0.11320754716981132</v>
      </c>
      <c r="J49" s="95" t="s">
        <v>20</v>
      </c>
      <c r="K49" s="245">
        <v>0.10377358490566038</v>
      </c>
      <c r="L49" s="245">
        <v>0.7830188679245284</v>
      </c>
      <c r="M49" s="95" t="s">
        <v>20</v>
      </c>
      <c r="N49" s="251">
        <f t="shared" si="1"/>
        <v>1</v>
      </c>
      <c r="O49" s="255">
        <v>0.45848185341324815</v>
      </c>
      <c r="P49" s="95" t="s">
        <v>20</v>
      </c>
      <c r="Q49" s="245">
        <v>0.14218909063172008</v>
      </c>
      <c r="R49" s="245">
        <v>0.39932905595503176</v>
      </c>
      <c r="S49" s="95" t="s">
        <v>20</v>
      </c>
      <c r="T49" s="252">
        <f t="shared" si="2"/>
        <v>1</v>
      </c>
    </row>
    <row r="50" spans="1:20" s="152" customFormat="1" ht="15">
      <c r="A50" s="150" t="s">
        <v>139</v>
      </c>
      <c r="B50" s="151" t="s">
        <v>140</v>
      </c>
      <c r="C50" s="94" t="s">
        <v>20</v>
      </c>
      <c r="D50" s="95" t="s">
        <v>20</v>
      </c>
      <c r="E50" s="96">
        <v>2</v>
      </c>
      <c r="F50" s="96">
        <v>23</v>
      </c>
      <c r="G50" s="96">
        <v>2</v>
      </c>
      <c r="H50" s="149">
        <f t="shared" si="0"/>
        <v>27</v>
      </c>
      <c r="I50" s="95" t="s">
        <v>20</v>
      </c>
      <c r="J50" s="95" t="s">
        <v>20</v>
      </c>
      <c r="K50" s="245">
        <v>0.11314984709480122</v>
      </c>
      <c r="L50" s="245">
        <v>0.8226299694189603</v>
      </c>
      <c r="M50" s="245">
        <v>0.06116207951070336</v>
      </c>
      <c r="N50" s="251">
        <f t="shared" si="1"/>
        <v>0.9969418960244649</v>
      </c>
      <c r="O50" s="95" t="s">
        <v>20</v>
      </c>
      <c r="P50" s="95" t="s">
        <v>20</v>
      </c>
      <c r="Q50" s="245">
        <v>0.5083057546805749</v>
      </c>
      <c r="R50" s="245">
        <v>0.451204787576158</v>
      </c>
      <c r="S50" s="245">
        <v>0.028397729000268965</v>
      </c>
      <c r="T50" s="252">
        <f t="shared" si="2"/>
        <v>0.9879082712570019</v>
      </c>
    </row>
    <row r="51" spans="1:20" s="142" customFormat="1" ht="15">
      <c r="A51" s="150" t="s">
        <v>141</v>
      </c>
      <c r="B51" s="151" t="s">
        <v>142</v>
      </c>
      <c r="C51" s="94" t="s">
        <v>20</v>
      </c>
      <c r="D51" s="95" t="s">
        <v>20</v>
      </c>
      <c r="E51" s="96">
        <v>1</v>
      </c>
      <c r="F51" s="96">
        <v>4</v>
      </c>
      <c r="G51" s="96">
        <v>6</v>
      </c>
      <c r="H51" s="149">
        <f t="shared" si="0"/>
        <v>11</v>
      </c>
      <c r="I51" s="95" t="s">
        <v>20</v>
      </c>
      <c r="J51" s="95" t="s">
        <v>20</v>
      </c>
      <c r="K51" s="245">
        <v>0.1196319018404908</v>
      </c>
      <c r="L51" s="245">
        <v>0.558282208588957</v>
      </c>
      <c r="M51" s="245">
        <v>0.31901840490797545</v>
      </c>
      <c r="N51" s="251">
        <f t="shared" si="1"/>
        <v>0.9969325153374233</v>
      </c>
      <c r="O51" s="95" t="s">
        <v>20</v>
      </c>
      <c r="P51" s="95" t="s">
        <v>20</v>
      </c>
      <c r="Q51" s="245">
        <v>0.2370532498476201</v>
      </c>
      <c r="R51" s="245">
        <v>0.5401784230065939</v>
      </c>
      <c r="S51" s="245">
        <v>0.21464509336731866</v>
      </c>
      <c r="T51" s="252">
        <f t="shared" si="2"/>
        <v>0.9918767662215326</v>
      </c>
    </row>
    <row r="52" spans="1:20" s="152" customFormat="1" ht="15">
      <c r="A52" s="150" t="s">
        <v>143</v>
      </c>
      <c r="B52" s="151" t="s">
        <v>144</v>
      </c>
      <c r="C52" s="94" t="s">
        <v>20</v>
      </c>
      <c r="D52" s="95" t="s">
        <v>20</v>
      </c>
      <c r="E52" s="96">
        <v>3</v>
      </c>
      <c r="F52" s="96">
        <v>2</v>
      </c>
      <c r="G52" s="96">
        <v>11</v>
      </c>
      <c r="H52" s="149">
        <f t="shared" si="0"/>
        <v>16</v>
      </c>
      <c r="I52" s="95" t="s">
        <v>20</v>
      </c>
      <c r="J52" s="95" t="s">
        <v>20</v>
      </c>
      <c r="K52" s="245">
        <v>0.29153605015673983</v>
      </c>
      <c r="L52" s="245">
        <v>0.14420062695924765</v>
      </c>
      <c r="M52" s="245">
        <v>0.5642633228840125</v>
      </c>
      <c r="N52" s="251">
        <f t="shared" si="1"/>
        <v>1</v>
      </c>
      <c r="O52" s="95" t="s">
        <v>20</v>
      </c>
      <c r="P52" s="95" t="s">
        <v>20</v>
      </c>
      <c r="Q52" s="245">
        <v>0.6156527812131706</v>
      </c>
      <c r="R52" s="245">
        <v>0.09168764277088275</v>
      </c>
      <c r="S52" s="245">
        <v>0.29265957601594667</v>
      </c>
      <c r="T52" s="252">
        <f t="shared" si="2"/>
        <v>1</v>
      </c>
    </row>
    <row r="53" spans="1:20" s="142" customFormat="1" ht="15">
      <c r="A53" s="150" t="s">
        <v>145</v>
      </c>
      <c r="B53" s="151" t="s">
        <v>146</v>
      </c>
      <c r="C53" s="94" t="s">
        <v>20</v>
      </c>
      <c r="D53" s="95" t="s">
        <v>20</v>
      </c>
      <c r="E53" s="95" t="s">
        <v>20</v>
      </c>
      <c r="F53" s="96">
        <v>7</v>
      </c>
      <c r="G53" s="96">
        <v>16</v>
      </c>
      <c r="H53" s="149">
        <f t="shared" si="0"/>
        <v>23</v>
      </c>
      <c r="I53" s="95" t="s">
        <v>20</v>
      </c>
      <c r="J53" s="95" t="s">
        <v>20</v>
      </c>
      <c r="K53" s="95" t="s">
        <v>20</v>
      </c>
      <c r="L53" s="245">
        <v>0.3522727272727273</v>
      </c>
      <c r="M53" s="245">
        <v>0.6477272727272727</v>
      </c>
      <c r="N53" s="251">
        <f t="shared" si="1"/>
        <v>1</v>
      </c>
      <c r="O53" s="95" t="s">
        <v>20</v>
      </c>
      <c r="P53" s="95" t="s">
        <v>20</v>
      </c>
      <c r="Q53" s="95" t="s">
        <v>20</v>
      </c>
      <c r="R53" s="245">
        <v>0.5597432847655863</v>
      </c>
      <c r="S53" s="245">
        <v>0.44025671523441373</v>
      </c>
      <c r="T53" s="252">
        <f t="shared" si="2"/>
        <v>1</v>
      </c>
    </row>
    <row r="54" spans="1:20" s="152" customFormat="1" ht="15">
      <c r="A54" s="150" t="s">
        <v>147</v>
      </c>
      <c r="B54" s="151" t="s">
        <v>148</v>
      </c>
      <c r="C54" s="94" t="s">
        <v>20</v>
      </c>
      <c r="D54" s="95">
        <v>1</v>
      </c>
      <c r="E54" s="96">
        <v>3</v>
      </c>
      <c r="F54" s="96">
        <v>16</v>
      </c>
      <c r="G54" s="96">
        <v>3</v>
      </c>
      <c r="H54" s="149">
        <f t="shared" si="0"/>
        <v>23</v>
      </c>
      <c r="I54" s="95" t="s">
        <v>20</v>
      </c>
      <c r="J54" s="245">
        <v>0.12</v>
      </c>
      <c r="K54" s="245">
        <v>0.208</v>
      </c>
      <c r="L54" s="245">
        <v>0.548</v>
      </c>
      <c r="M54" s="245">
        <v>0.116</v>
      </c>
      <c r="N54" s="251">
        <f t="shared" si="1"/>
        <v>0.992</v>
      </c>
      <c r="O54" s="95" t="s">
        <v>20</v>
      </c>
      <c r="P54" s="245">
        <v>0.33978536093151757</v>
      </c>
      <c r="Q54" s="245">
        <v>0.33066762719408355</v>
      </c>
      <c r="R54" s="245">
        <v>0.255928406749403</v>
      </c>
      <c r="S54" s="245">
        <v>0.039428922790332145</v>
      </c>
      <c r="T54" s="252">
        <f t="shared" si="2"/>
        <v>0.9658103176653363</v>
      </c>
    </row>
    <row r="55" spans="1:20" s="142" customFormat="1" ht="15">
      <c r="A55" s="150" t="s">
        <v>149</v>
      </c>
      <c r="B55" s="151" t="s">
        <v>150</v>
      </c>
      <c r="C55" s="94" t="s">
        <v>20</v>
      </c>
      <c r="D55" s="95" t="s">
        <v>20</v>
      </c>
      <c r="E55" s="96">
        <v>1</v>
      </c>
      <c r="F55" s="96">
        <v>14</v>
      </c>
      <c r="G55" s="96">
        <v>11</v>
      </c>
      <c r="H55" s="149">
        <f t="shared" si="0"/>
        <v>26</v>
      </c>
      <c r="I55" s="95" t="s">
        <v>20</v>
      </c>
      <c r="J55" s="95" t="s">
        <v>20</v>
      </c>
      <c r="K55" s="245">
        <v>0.11627906976744186</v>
      </c>
      <c r="L55" s="245">
        <v>0.6201550387596899</v>
      </c>
      <c r="M55" s="245">
        <v>0.2616279069767442</v>
      </c>
      <c r="N55" s="251">
        <f t="shared" si="1"/>
        <v>0.998062015503876</v>
      </c>
      <c r="O55" s="95" t="s">
        <v>20</v>
      </c>
      <c r="P55" s="95" t="s">
        <v>20</v>
      </c>
      <c r="Q55" s="245">
        <v>0.13630190368158282</v>
      </c>
      <c r="R55" s="245">
        <v>0.5352455031599417</v>
      </c>
      <c r="S55" s="245">
        <v>0.16681906922548634</v>
      </c>
      <c r="T55" s="252">
        <f t="shared" si="2"/>
        <v>0.8383664760670109</v>
      </c>
    </row>
    <row r="56" spans="1:20" s="152" customFormat="1" ht="15">
      <c r="A56" s="150" t="s">
        <v>151</v>
      </c>
      <c r="B56" s="151" t="s">
        <v>152</v>
      </c>
      <c r="C56" s="94" t="s">
        <v>20</v>
      </c>
      <c r="D56" s="95" t="s">
        <v>20</v>
      </c>
      <c r="E56" s="96">
        <v>2</v>
      </c>
      <c r="F56" s="96">
        <v>5</v>
      </c>
      <c r="G56" s="96">
        <v>22</v>
      </c>
      <c r="H56" s="149">
        <f t="shared" si="0"/>
        <v>29</v>
      </c>
      <c r="I56" s="95" t="s">
        <v>20</v>
      </c>
      <c r="J56" s="95" t="s">
        <v>20</v>
      </c>
      <c r="K56" s="245">
        <v>0.10048622366288493</v>
      </c>
      <c r="L56" s="245">
        <v>0.13614262560777957</v>
      </c>
      <c r="M56" s="245">
        <v>0.7633711507293355</v>
      </c>
      <c r="N56" s="251">
        <f t="shared" si="1"/>
        <v>1</v>
      </c>
      <c r="O56" s="95" t="s">
        <v>20</v>
      </c>
      <c r="P56" s="95" t="s">
        <v>20</v>
      </c>
      <c r="Q56" s="245">
        <v>0.5124629298721413</v>
      </c>
      <c r="R56" s="245">
        <v>0.12315934287148508</v>
      </c>
      <c r="S56" s="245">
        <v>0.3643777272563737</v>
      </c>
      <c r="T56" s="252">
        <f t="shared" si="2"/>
        <v>1</v>
      </c>
    </row>
    <row r="57" spans="1:20" s="142" customFormat="1" ht="15">
      <c r="A57" s="150" t="s">
        <v>153</v>
      </c>
      <c r="B57" s="151" t="s">
        <v>154</v>
      </c>
      <c r="C57" s="94" t="s">
        <v>20</v>
      </c>
      <c r="D57" s="95" t="s">
        <v>20</v>
      </c>
      <c r="E57" s="96">
        <v>2</v>
      </c>
      <c r="F57" s="96">
        <v>5</v>
      </c>
      <c r="G57" s="96">
        <v>9</v>
      </c>
      <c r="H57" s="149">
        <f t="shared" si="0"/>
        <v>16</v>
      </c>
      <c r="I57" s="95" t="s">
        <v>20</v>
      </c>
      <c r="J57" s="95" t="s">
        <v>20</v>
      </c>
      <c r="K57" s="245">
        <v>0.13053613053613053</v>
      </c>
      <c r="L57" s="245">
        <v>0.3006993006993007</v>
      </c>
      <c r="M57" s="245">
        <v>0.5687645687645687</v>
      </c>
      <c r="N57" s="251">
        <f t="shared" si="1"/>
        <v>0.9999999999999999</v>
      </c>
      <c r="O57" s="95" t="s">
        <v>20</v>
      </c>
      <c r="P57" s="95" t="s">
        <v>20</v>
      </c>
      <c r="Q57" s="245">
        <v>0.4109621815900427</v>
      </c>
      <c r="R57" s="245">
        <v>0.27142803974840896</v>
      </c>
      <c r="S57" s="245">
        <v>0.3176097786615484</v>
      </c>
      <c r="T57" s="252">
        <f t="shared" si="2"/>
        <v>1</v>
      </c>
    </row>
    <row r="58" spans="1:20" s="152" customFormat="1" ht="15">
      <c r="A58" s="150" t="s">
        <v>155</v>
      </c>
      <c r="B58" s="151" t="s">
        <v>156</v>
      </c>
      <c r="C58" s="94" t="s">
        <v>20</v>
      </c>
      <c r="D58" s="95" t="s">
        <v>20</v>
      </c>
      <c r="E58" s="96">
        <v>1</v>
      </c>
      <c r="F58" s="96">
        <v>8</v>
      </c>
      <c r="G58" s="96">
        <v>1</v>
      </c>
      <c r="H58" s="149">
        <f t="shared" si="0"/>
        <v>10</v>
      </c>
      <c r="I58" s="95" t="s">
        <v>20</v>
      </c>
      <c r="J58" s="95" t="s">
        <v>20</v>
      </c>
      <c r="K58" s="245">
        <v>0.07751937984496124</v>
      </c>
      <c r="L58" s="245">
        <v>0.8682170542635659</v>
      </c>
      <c r="M58" s="245">
        <v>0.05426356589147287</v>
      </c>
      <c r="N58" s="251">
        <f t="shared" si="1"/>
        <v>1</v>
      </c>
      <c r="O58" s="95" t="s">
        <v>20</v>
      </c>
      <c r="P58" s="95" t="s">
        <v>20</v>
      </c>
      <c r="Q58" s="245">
        <v>0.3150851160816737</v>
      </c>
      <c r="R58" s="245">
        <v>0.6313805624106006</v>
      </c>
      <c r="S58" s="245">
        <v>0.05353432150772568</v>
      </c>
      <c r="T58" s="252">
        <f t="shared" si="2"/>
        <v>0.9999999999999999</v>
      </c>
    </row>
    <row r="59" spans="1:20" s="142" customFormat="1" ht="15">
      <c r="A59" s="150" t="s">
        <v>157</v>
      </c>
      <c r="B59" s="151" t="s">
        <v>158</v>
      </c>
      <c r="C59" s="94" t="s">
        <v>20</v>
      </c>
      <c r="D59" s="95">
        <v>1</v>
      </c>
      <c r="E59" s="96"/>
      <c r="F59" s="96">
        <v>13</v>
      </c>
      <c r="G59" s="96">
        <v>13</v>
      </c>
      <c r="H59" s="149">
        <f t="shared" si="0"/>
        <v>27</v>
      </c>
      <c r="I59" s="95" t="s">
        <v>20</v>
      </c>
      <c r="J59" s="245">
        <v>0.03367003367003367</v>
      </c>
      <c r="K59" s="95" t="s">
        <v>20</v>
      </c>
      <c r="L59" s="245">
        <v>0.46296296296296297</v>
      </c>
      <c r="M59" s="245">
        <v>0.49663299663299665</v>
      </c>
      <c r="N59" s="251">
        <f t="shared" si="1"/>
        <v>0.9932659932659933</v>
      </c>
      <c r="O59" s="95" t="s">
        <v>20</v>
      </c>
      <c r="P59" s="245">
        <v>0.348556073399714</v>
      </c>
      <c r="Q59" s="95" t="s">
        <v>20</v>
      </c>
      <c r="R59" s="245">
        <v>0.39393049082503573</v>
      </c>
      <c r="S59" s="245">
        <v>0.25602698155884507</v>
      </c>
      <c r="T59" s="252">
        <f t="shared" si="2"/>
        <v>0.9985135457835949</v>
      </c>
    </row>
    <row r="60" spans="1:20" s="152" customFormat="1" ht="15">
      <c r="A60" s="150" t="s">
        <v>159</v>
      </c>
      <c r="B60" s="151" t="s">
        <v>160</v>
      </c>
      <c r="C60" s="94" t="s">
        <v>20</v>
      </c>
      <c r="D60" s="95" t="s">
        <v>20</v>
      </c>
      <c r="E60" s="96">
        <v>2</v>
      </c>
      <c r="F60" s="96">
        <v>5</v>
      </c>
      <c r="G60" s="96">
        <v>17</v>
      </c>
      <c r="H60" s="149">
        <f t="shared" si="0"/>
        <v>24</v>
      </c>
      <c r="I60" s="95" t="s">
        <v>20</v>
      </c>
      <c r="J60" s="95" t="s">
        <v>20</v>
      </c>
      <c r="K60" s="245">
        <v>0.11776447105788423</v>
      </c>
      <c r="L60" s="245">
        <v>0.16966067864271456</v>
      </c>
      <c r="M60" s="245">
        <v>0.7125748502994012</v>
      </c>
      <c r="N60" s="251">
        <f t="shared" si="1"/>
        <v>1</v>
      </c>
      <c r="O60" s="95" t="s">
        <v>20</v>
      </c>
      <c r="P60" s="95" t="s">
        <v>20</v>
      </c>
      <c r="Q60" s="245">
        <v>0.3411013744491615</v>
      </c>
      <c r="R60" s="245">
        <v>0.1449726219407666</v>
      </c>
      <c r="S60" s="245">
        <v>0.5139260036100719</v>
      </c>
      <c r="T60" s="252">
        <f t="shared" si="2"/>
        <v>1</v>
      </c>
    </row>
    <row r="61" spans="1:20" s="142" customFormat="1" ht="15">
      <c r="A61" s="150" t="s">
        <v>161</v>
      </c>
      <c r="B61" s="151" t="s">
        <v>162</v>
      </c>
      <c r="C61" s="94" t="s">
        <v>20</v>
      </c>
      <c r="D61" s="95" t="s">
        <v>20</v>
      </c>
      <c r="E61" s="96">
        <v>2</v>
      </c>
      <c r="F61" s="96">
        <v>17</v>
      </c>
      <c r="G61" s="96">
        <v>2</v>
      </c>
      <c r="H61" s="149">
        <f t="shared" si="0"/>
        <v>21</v>
      </c>
      <c r="I61" s="95" t="s">
        <v>20</v>
      </c>
      <c r="J61" s="95" t="s">
        <v>20</v>
      </c>
      <c r="K61" s="245">
        <v>0.19921875</v>
      </c>
      <c r="L61" s="245">
        <v>0.765625</v>
      </c>
      <c r="M61" s="245">
        <v>0.03515625</v>
      </c>
      <c r="N61" s="251">
        <f t="shared" si="1"/>
        <v>1</v>
      </c>
      <c r="O61" s="95" t="s">
        <v>20</v>
      </c>
      <c r="P61" s="95" t="s">
        <v>20</v>
      </c>
      <c r="Q61" s="245">
        <v>0.46494044781353056</v>
      </c>
      <c r="R61" s="245">
        <v>0.5043030706575627</v>
      </c>
      <c r="S61" s="245">
        <v>0.03075648152890668</v>
      </c>
      <c r="T61" s="252">
        <f t="shared" si="2"/>
        <v>0.9999999999999999</v>
      </c>
    </row>
    <row r="62" spans="1:20" s="152" customFormat="1" ht="15">
      <c r="A62" s="150" t="s">
        <v>163</v>
      </c>
      <c r="B62" s="151" t="s">
        <v>164</v>
      </c>
      <c r="C62" s="94" t="s">
        <v>20</v>
      </c>
      <c r="D62" s="95" t="s">
        <v>20</v>
      </c>
      <c r="E62" s="96">
        <v>5</v>
      </c>
      <c r="F62" s="96">
        <v>17</v>
      </c>
      <c r="G62" s="96">
        <v>11</v>
      </c>
      <c r="H62" s="149">
        <f t="shared" si="0"/>
        <v>33</v>
      </c>
      <c r="I62" s="95" t="s">
        <v>20</v>
      </c>
      <c r="J62" s="95" t="s">
        <v>20</v>
      </c>
      <c r="K62" s="245">
        <v>0.1550068587105624</v>
      </c>
      <c r="L62" s="245">
        <v>0.4375857338820302</v>
      </c>
      <c r="M62" s="245">
        <v>0.4074074074074074</v>
      </c>
      <c r="N62" s="251">
        <f t="shared" si="1"/>
        <v>1</v>
      </c>
      <c r="O62" s="95" t="s">
        <v>20</v>
      </c>
      <c r="P62" s="95" t="s">
        <v>20</v>
      </c>
      <c r="Q62" s="245">
        <v>0.4785618456370498</v>
      </c>
      <c r="R62" s="245">
        <v>0.34524898442963753</v>
      </c>
      <c r="S62" s="245">
        <v>0.17618916993331268</v>
      </c>
      <c r="T62" s="252">
        <f t="shared" si="2"/>
        <v>1</v>
      </c>
    </row>
    <row r="63" spans="1:20" s="142" customFormat="1" ht="15">
      <c r="A63" s="150" t="s">
        <v>165</v>
      </c>
      <c r="B63" s="151" t="s">
        <v>166</v>
      </c>
      <c r="C63" s="94" t="s">
        <v>20</v>
      </c>
      <c r="D63" s="95" t="s">
        <v>20</v>
      </c>
      <c r="E63" s="96">
        <v>1</v>
      </c>
      <c r="F63" s="96">
        <v>10</v>
      </c>
      <c r="G63" s="96">
        <v>16</v>
      </c>
      <c r="H63" s="149">
        <f t="shared" si="0"/>
        <v>27</v>
      </c>
      <c r="I63" s="95" t="s">
        <v>20</v>
      </c>
      <c r="J63" s="95" t="s">
        <v>20</v>
      </c>
      <c r="K63" s="245">
        <v>0.03870967741935484</v>
      </c>
      <c r="L63" s="245">
        <v>0.3774193548387097</v>
      </c>
      <c r="M63" s="245">
        <v>0.5838709677419355</v>
      </c>
      <c r="N63" s="251">
        <f t="shared" si="1"/>
        <v>1</v>
      </c>
      <c r="O63" s="95" t="s">
        <v>20</v>
      </c>
      <c r="P63" s="95" t="s">
        <v>20</v>
      </c>
      <c r="Q63" s="245">
        <v>0.3147408032763328</v>
      </c>
      <c r="R63" s="245">
        <v>0.30986402500359245</v>
      </c>
      <c r="S63" s="245">
        <v>0.37539517172007475</v>
      </c>
      <c r="T63" s="252">
        <f t="shared" si="2"/>
        <v>1</v>
      </c>
    </row>
    <row r="64" spans="1:20" s="152" customFormat="1" ht="15">
      <c r="A64" s="150" t="s">
        <v>167</v>
      </c>
      <c r="B64" s="151" t="s">
        <v>168</v>
      </c>
      <c r="C64" s="94">
        <v>1</v>
      </c>
      <c r="D64" s="95">
        <v>1</v>
      </c>
      <c r="E64" s="96">
        <v>5</v>
      </c>
      <c r="F64" s="96">
        <v>13</v>
      </c>
      <c r="G64" s="95" t="s">
        <v>20</v>
      </c>
      <c r="H64" s="149">
        <f t="shared" si="0"/>
        <v>20</v>
      </c>
      <c r="I64" s="246">
        <v>0.13117283950617284</v>
      </c>
      <c r="J64" s="245">
        <v>0.026234567901234566</v>
      </c>
      <c r="K64" s="245">
        <v>0.3194444444444444</v>
      </c>
      <c r="L64" s="245">
        <v>0.5231481481481481</v>
      </c>
      <c r="M64" s="95" t="s">
        <v>20</v>
      </c>
      <c r="N64" s="251">
        <f t="shared" si="1"/>
        <v>1</v>
      </c>
      <c r="O64" s="255">
        <v>0.4346437517975757</v>
      </c>
      <c r="P64" s="245">
        <v>0.07711685171736304</v>
      </c>
      <c r="Q64" s="245">
        <v>0.26998847274932136</v>
      </c>
      <c r="R64" s="245">
        <v>0.21825092373573987</v>
      </c>
      <c r="S64" s="95" t="s">
        <v>20</v>
      </c>
      <c r="T64" s="252">
        <f t="shared" si="2"/>
        <v>0.9999999999999999</v>
      </c>
    </row>
    <row r="65" spans="1:20" s="142" customFormat="1" ht="15">
      <c r="A65" s="150" t="s">
        <v>169</v>
      </c>
      <c r="B65" s="151" t="s">
        <v>170</v>
      </c>
      <c r="C65" s="94" t="s">
        <v>20</v>
      </c>
      <c r="D65" s="95" t="s">
        <v>20</v>
      </c>
      <c r="E65" s="96">
        <v>3</v>
      </c>
      <c r="F65" s="96">
        <v>7</v>
      </c>
      <c r="G65" s="96">
        <v>17</v>
      </c>
      <c r="H65" s="149">
        <f t="shared" si="0"/>
        <v>27</v>
      </c>
      <c r="I65" s="95" t="s">
        <v>20</v>
      </c>
      <c r="J65" s="95" t="s">
        <v>20</v>
      </c>
      <c r="K65" s="245">
        <v>0.07391304347826087</v>
      </c>
      <c r="L65" s="245">
        <v>0.30144927536231886</v>
      </c>
      <c r="M65" s="245">
        <v>0.6246376811594203</v>
      </c>
      <c r="N65" s="251">
        <f t="shared" si="1"/>
        <v>1</v>
      </c>
      <c r="O65" s="95" t="s">
        <v>20</v>
      </c>
      <c r="P65" s="95" t="s">
        <v>20</v>
      </c>
      <c r="Q65" s="245">
        <v>0.27430680999810986</v>
      </c>
      <c r="R65" s="245">
        <v>0.2850782014503815</v>
      </c>
      <c r="S65" s="245">
        <v>0.44061498855150866</v>
      </c>
      <c r="T65" s="252">
        <f t="shared" si="2"/>
        <v>1</v>
      </c>
    </row>
    <row r="66" spans="1:20" s="152" customFormat="1" ht="15">
      <c r="A66" s="150" t="s">
        <v>171</v>
      </c>
      <c r="B66" s="151" t="s">
        <v>172</v>
      </c>
      <c r="C66" s="94" t="s">
        <v>20</v>
      </c>
      <c r="D66" s="95">
        <v>1</v>
      </c>
      <c r="E66" s="96">
        <v>1</v>
      </c>
      <c r="F66" s="96">
        <v>7</v>
      </c>
      <c r="G66" s="96">
        <v>20</v>
      </c>
      <c r="H66" s="149">
        <f t="shared" si="0"/>
        <v>29</v>
      </c>
      <c r="I66" s="95" t="s">
        <v>20</v>
      </c>
      <c r="J66" s="245">
        <v>0.07021791767554479</v>
      </c>
      <c r="K66" s="245">
        <v>0.06053268765133172</v>
      </c>
      <c r="L66" s="245">
        <v>0.2566585956416465</v>
      </c>
      <c r="M66" s="245">
        <v>0.612590799031477</v>
      </c>
      <c r="N66" s="251">
        <f t="shared" si="1"/>
        <v>1</v>
      </c>
      <c r="O66" s="95" t="s">
        <v>20</v>
      </c>
      <c r="P66" s="245">
        <v>0.16927523403342185</v>
      </c>
      <c r="Q66" s="245">
        <v>0.12342748316836995</v>
      </c>
      <c r="R66" s="245">
        <v>0.2823288001931279</v>
      </c>
      <c r="S66" s="245">
        <v>0.42496848260508036</v>
      </c>
      <c r="T66" s="252">
        <f t="shared" si="2"/>
        <v>1</v>
      </c>
    </row>
    <row r="67" spans="1:20" s="142" customFormat="1" ht="15">
      <c r="A67" s="150" t="s">
        <v>173</v>
      </c>
      <c r="B67" s="151" t="s">
        <v>174</v>
      </c>
      <c r="C67" s="94" t="s">
        <v>20</v>
      </c>
      <c r="D67" s="95">
        <v>1</v>
      </c>
      <c r="E67" s="96">
        <v>6</v>
      </c>
      <c r="F67" s="96">
        <v>19</v>
      </c>
      <c r="G67" s="96">
        <v>7</v>
      </c>
      <c r="H67" s="149">
        <f t="shared" si="0"/>
        <v>33</v>
      </c>
      <c r="I67" s="95" t="s">
        <v>20</v>
      </c>
      <c r="J67" s="245">
        <v>0.043673012318029114</v>
      </c>
      <c r="K67" s="245">
        <v>0.187010078387458</v>
      </c>
      <c r="L67" s="245">
        <v>0.64501679731243</v>
      </c>
      <c r="M67" s="245">
        <v>0.12430011198208286</v>
      </c>
      <c r="N67" s="251">
        <f t="shared" si="1"/>
        <v>1</v>
      </c>
      <c r="O67" s="95" t="s">
        <v>20</v>
      </c>
      <c r="P67" s="245">
        <v>0.07081619724683004</v>
      </c>
      <c r="Q67" s="245">
        <v>0.5957284638357349</v>
      </c>
      <c r="R67" s="245">
        <v>0.24379196036829598</v>
      </c>
      <c r="S67" s="245">
        <v>0.08966337854913908</v>
      </c>
      <c r="T67" s="252">
        <f t="shared" si="2"/>
        <v>1</v>
      </c>
    </row>
    <row r="68" spans="1:20" s="152" customFormat="1" ht="15">
      <c r="A68" s="150" t="s">
        <v>175</v>
      </c>
      <c r="B68" s="151" t="s">
        <v>176</v>
      </c>
      <c r="C68" s="94" t="s">
        <v>20</v>
      </c>
      <c r="D68" s="95" t="s">
        <v>20</v>
      </c>
      <c r="E68" s="96">
        <v>1</v>
      </c>
      <c r="F68" s="96">
        <v>42</v>
      </c>
      <c r="G68" s="96">
        <v>1</v>
      </c>
      <c r="H68" s="149">
        <f t="shared" si="0"/>
        <v>44</v>
      </c>
      <c r="I68" s="95" t="s">
        <v>20</v>
      </c>
      <c r="J68" s="95" t="s">
        <v>20</v>
      </c>
      <c r="K68" s="245">
        <v>0.044967880085653104</v>
      </c>
      <c r="L68" s="245">
        <v>0.9379014989293362</v>
      </c>
      <c r="M68" s="245">
        <v>0.017130620985010708</v>
      </c>
      <c r="N68" s="251">
        <f t="shared" si="1"/>
        <v>1</v>
      </c>
      <c r="O68" s="95" t="s">
        <v>20</v>
      </c>
      <c r="P68" s="95" t="s">
        <v>20</v>
      </c>
      <c r="Q68" s="245">
        <v>0.44257838779387354</v>
      </c>
      <c r="R68" s="245">
        <v>0.5469309282311474</v>
      </c>
      <c r="S68" s="245">
        <v>0.01049068397497908</v>
      </c>
      <c r="T68" s="252">
        <f>SUM(O68:S68)</f>
        <v>1</v>
      </c>
    </row>
    <row r="69" spans="1:20" s="142" customFormat="1" ht="15">
      <c r="A69" s="150" t="s">
        <v>177</v>
      </c>
      <c r="B69" s="151" t="s">
        <v>178</v>
      </c>
      <c r="C69" s="94" t="s">
        <v>20</v>
      </c>
      <c r="D69" s="95" t="s">
        <v>20</v>
      </c>
      <c r="E69" s="96">
        <v>3</v>
      </c>
      <c r="F69" s="96">
        <v>16</v>
      </c>
      <c r="G69" s="96">
        <v>10</v>
      </c>
      <c r="H69" s="149">
        <f t="shared" si="0"/>
        <v>29</v>
      </c>
      <c r="I69" s="95" t="s">
        <v>20</v>
      </c>
      <c r="J69" s="95" t="s">
        <v>20</v>
      </c>
      <c r="K69" s="245">
        <v>0.056672760511883</v>
      </c>
      <c r="L69" s="245">
        <v>0.6544789762340036</v>
      </c>
      <c r="M69" s="245">
        <v>0.28884826325411334</v>
      </c>
      <c r="N69" s="251">
        <f t="shared" si="1"/>
        <v>1</v>
      </c>
      <c r="O69" s="95" t="s">
        <v>20</v>
      </c>
      <c r="P69" s="95" t="s">
        <v>20</v>
      </c>
      <c r="Q69" s="245">
        <v>0.5061584330565783</v>
      </c>
      <c r="R69" s="245">
        <v>0.3736106329970652</v>
      </c>
      <c r="S69" s="245">
        <v>0.12023093394635657</v>
      </c>
      <c r="T69" s="252">
        <f t="shared" si="2"/>
        <v>1</v>
      </c>
    </row>
    <row r="70" spans="1:20" s="152" customFormat="1" ht="15">
      <c r="A70" s="150" t="s">
        <v>179</v>
      </c>
      <c r="B70" s="151" t="s">
        <v>180</v>
      </c>
      <c r="C70" s="94" t="s">
        <v>20</v>
      </c>
      <c r="D70" s="95" t="s">
        <v>20</v>
      </c>
      <c r="E70" s="96">
        <v>1</v>
      </c>
      <c r="F70" s="96">
        <v>7</v>
      </c>
      <c r="G70" s="96">
        <v>21</v>
      </c>
      <c r="H70" s="149">
        <f aca="true" t="shared" si="3" ref="H70:H105">SUM(C70:G70)</f>
        <v>29</v>
      </c>
      <c r="I70" s="95" t="s">
        <v>20</v>
      </c>
      <c r="J70" s="95" t="s">
        <v>20</v>
      </c>
      <c r="K70" s="245">
        <v>0.03177966101694915</v>
      </c>
      <c r="L70" s="245">
        <v>0.2457627118644068</v>
      </c>
      <c r="M70" s="245">
        <v>0.7203389830508474</v>
      </c>
      <c r="N70" s="251">
        <f aca="true" t="shared" si="4" ref="N70:N105">SUM(I70:M70)</f>
        <v>0.9978813559322034</v>
      </c>
      <c r="O70" s="95" t="s">
        <v>20</v>
      </c>
      <c r="P70" s="95" t="s">
        <v>20</v>
      </c>
      <c r="Q70" s="245">
        <v>0.3393979588388361</v>
      </c>
      <c r="R70" s="245">
        <v>0.31307661113176305</v>
      </c>
      <c r="S70" s="245">
        <v>0.3459075394545639</v>
      </c>
      <c r="T70" s="252">
        <f aca="true" t="shared" si="5" ref="T70:T105">SUM(O70:S70)</f>
        <v>0.998382109425163</v>
      </c>
    </row>
    <row r="71" spans="1:20" s="142" customFormat="1" ht="15">
      <c r="A71" s="150" t="s">
        <v>181</v>
      </c>
      <c r="B71" s="151" t="s">
        <v>182</v>
      </c>
      <c r="C71" s="94" t="s">
        <v>20</v>
      </c>
      <c r="D71" s="95">
        <v>1</v>
      </c>
      <c r="E71" s="95" t="s">
        <v>20</v>
      </c>
      <c r="F71" s="96">
        <v>11</v>
      </c>
      <c r="G71" s="95" t="s">
        <v>20</v>
      </c>
      <c r="H71" s="149">
        <f t="shared" si="3"/>
        <v>12</v>
      </c>
      <c r="I71" s="95" t="s">
        <v>20</v>
      </c>
      <c r="J71" s="245">
        <v>0.1592920353982301</v>
      </c>
      <c r="K71" s="95" t="s">
        <v>20</v>
      </c>
      <c r="L71" s="245">
        <v>0.8407079646017699</v>
      </c>
      <c r="M71" s="95" t="s">
        <v>20</v>
      </c>
      <c r="N71" s="251">
        <f t="shared" si="4"/>
        <v>1</v>
      </c>
      <c r="O71" s="95" t="s">
        <v>20</v>
      </c>
      <c r="P71" s="245">
        <v>0.5653652774862005</v>
      </c>
      <c r="Q71" s="95" t="s">
        <v>20</v>
      </c>
      <c r="R71" s="245">
        <v>0.4346347225137996</v>
      </c>
      <c r="S71" s="95" t="s">
        <v>20</v>
      </c>
      <c r="T71" s="252">
        <f t="shared" si="5"/>
        <v>1</v>
      </c>
    </row>
    <row r="72" spans="1:20" s="152" customFormat="1" ht="15">
      <c r="A72" s="150" t="s">
        <v>183</v>
      </c>
      <c r="B72" s="151" t="s">
        <v>184</v>
      </c>
      <c r="C72" s="94">
        <v>1</v>
      </c>
      <c r="D72" s="95" t="s">
        <v>20</v>
      </c>
      <c r="E72" s="95" t="s">
        <v>20</v>
      </c>
      <c r="F72" s="96">
        <v>17</v>
      </c>
      <c r="G72" s="96">
        <v>16</v>
      </c>
      <c r="H72" s="149">
        <f t="shared" si="3"/>
        <v>34</v>
      </c>
      <c r="I72" s="246">
        <v>0.05405405405405406</v>
      </c>
      <c r="J72" s="95" t="s">
        <v>20</v>
      </c>
      <c r="K72" s="245">
        <v>0.0019305019305019305</v>
      </c>
      <c r="L72" s="245">
        <v>0.5212355212355212</v>
      </c>
      <c r="M72" s="245">
        <v>0.42277992277992277</v>
      </c>
      <c r="N72" s="251">
        <f t="shared" si="4"/>
        <v>1</v>
      </c>
      <c r="O72" s="255">
        <v>0.42805040639603126</v>
      </c>
      <c r="P72" s="95" t="s">
        <v>20</v>
      </c>
      <c r="Q72" s="245">
        <v>0.0005811352512568379</v>
      </c>
      <c r="R72" s="245">
        <v>0.3186410648240427</v>
      </c>
      <c r="S72" s="245">
        <v>0.2527273935286692</v>
      </c>
      <c r="T72" s="252">
        <f t="shared" si="5"/>
        <v>1</v>
      </c>
    </row>
    <row r="73" spans="1:20" s="142" customFormat="1" ht="15">
      <c r="A73" s="150" t="s">
        <v>185</v>
      </c>
      <c r="B73" s="151" t="s">
        <v>186</v>
      </c>
      <c r="C73" s="94" t="s">
        <v>20</v>
      </c>
      <c r="D73" s="95" t="s">
        <v>20</v>
      </c>
      <c r="E73" s="96">
        <v>3</v>
      </c>
      <c r="F73" s="96">
        <v>11</v>
      </c>
      <c r="G73" s="96">
        <v>11</v>
      </c>
      <c r="H73" s="149">
        <f t="shared" si="3"/>
        <v>25</v>
      </c>
      <c r="I73" s="95" t="s">
        <v>20</v>
      </c>
      <c r="J73" s="95" t="s">
        <v>20</v>
      </c>
      <c r="K73" s="245">
        <v>0.1721311475409836</v>
      </c>
      <c r="L73" s="245">
        <v>0.36885245901639346</v>
      </c>
      <c r="M73" s="245">
        <v>0.45901639344262296</v>
      </c>
      <c r="N73" s="251">
        <f t="shared" si="4"/>
        <v>1</v>
      </c>
      <c r="O73" s="95" t="s">
        <v>20</v>
      </c>
      <c r="P73" s="95" t="s">
        <v>20</v>
      </c>
      <c r="Q73" s="245">
        <v>0.5668911037245025</v>
      </c>
      <c r="R73" s="245">
        <v>0.2536207572879676</v>
      </c>
      <c r="S73" s="245">
        <v>0.17948813898752994</v>
      </c>
      <c r="T73" s="252">
        <f t="shared" si="5"/>
        <v>1</v>
      </c>
    </row>
    <row r="74" spans="1:20" s="152" customFormat="1" ht="15">
      <c r="A74" s="150" t="s">
        <v>187</v>
      </c>
      <c r="B74" s="151" t="s">
        <v>188</v>
      </c>
      <c r="C74" s="94" t="s">
        <v>20</v>
      </c>
      <c r="D74" s="95" t="s">
        <v>20</v>
      </c>
      <c r="E74" s="96">
        <v>2</v>
      </c>
      <c r="F74" s="96">
        <v>10</v>
      </c>
      <c r="G74" s="96">
        <v>2</v>
      </c>
      <c r="H74" s="149">
        <f t="shared" si="3"/>
        <v>14</v>
      </c>
      <c r="I74" s="95" t="s">
        <v>20</v>
      </c>
      <c r="J74" s="95" t="s">
        <v>20</v>
      </c>
      <c r="K74" s="245">
        <v>0.19298245614035087</v>
      </c>
      <c r="L74" s="245">
        <v>0.519298245614035</v>
      </c>
      <c r="M74" s="245">
        <v>0.08070175438596491</v>
      </c>
      <c r="N74" s="251" t="s">
        <v>307</v>
      </c>
      <c r="O74" s="95" t="s">
        <v>20</v>
      </c>
      <c r="P74" s="95" t="s">
        <v>20</v>
      </c>
      <c r="Q74" s="245">
        <v>0.07031303457241932</v>
      </c>
      <c r="R74" s="245">
        <v>0.1679691379961108</v>
      </c>
      <c r="S74" s="245">
        <v>0.012005875744124808</v>
      </c>
      <c r="T74" s="251" t="s">
        <v>269</v>
      </c>
    </row>
    <row r="75" spans="1:20" s="142" customFormat="1" ht="15">
      <c r="A75" s="150" t="s">
        <v>189</v>
      </c>
      <c r="B75" s="151" t="s">
        <v>190</v>
      </c>
      <c r="C75" s="94" t="s">
        <v>20</v>
      </c>
      <c r="D75" s="95" t="s">
        <v>20</v>
      </c>
      <c r="E75" s="96">
        <v>1</v>
      </c>
      <c r="F75" s="96">
        <v>14</v>
      </c>
      <c r="G75" s="96">
        <v>5</v>
      </c>
      <c r="H75" s="149">
        <f t="shared" si="3"/>
        <v>20</v>
      </c>
      <c r="I75" s="95" t="s">
        <v>20</v>
      </c>
      <c r="J75" s="95" t="s">
        <v>20</v>
      </c>
      <c r="K75" s="245">
        <v>0.03683241252302026</v>
      </c>
      <c r="L75" s="245">
        <v>0.7771639042357275</v>
      </c>
      <c r="M75" s="245">
        <v>0.1860036832412523</v>
      </c>
      <c r="N75" s="251">
        <f t="shared" si="4"/>
        <v>1</v>
      </c>
      <c r="O75" s="95" t="s">
        <v>20</v>
      </c>
      <c r="P75" s="95" t="s">
        <v>20</v>
      </c>
      <c r="Q75" s="245">
        <v>0.1396171519802903</v>
      </c>
      <c r="R75" s="245">
        <v>0.7365853263203962</v>
      </c>
      <c r="S75" s="245">
        <v>0.12379752169931356</v>
      </c>
      <c r="T75" s="252">
        <f t="shared" si="5"/>
        <v>1</v>
      </c>
    </row>
    <row r="76" spans="1:20" s="152" customFormat="1" ht="15">
      <c r="A76" s="150" t="s">
        <v>191</v>
      </c>
      <c r="B76" s="151" t="s">
        <v>192</v>
      </c>
      <c r="C76" s="94" t="s">
        <v>20</v>
      </c>
      <c r="D76" s="95">
        <v>1</v>
      </c>
      <c r="E76" s="96">
        <v>2</v>
      </c>
      <c r="F76" s="96">
        <v>11</v>
      </c>
      <c r="G76" s="96">
        <v>17</v>
      </c>
      <c r="H76" s="149">
        <f t="shared" si="3"/>
        <v>31</v>
      </c>
      <c r="I76" s="95" t="s">
        <v>20</v>
      </c>
      <c r="J76" s="245">
        <v>0.04736842105263158</v>
      </c>
      <c r="K76" s="245">
        <v>0.11578947368421053</v>
      </c>
      <c r="L76" s="245">
        <v>0.4192982456140351</v>
      </c>
      <c r="M76" s="245">
        <v>0.41403508771929826</v>
      </c>
      <c r="N76" s="251">
        <f t="shared" si="4"/>
        <v>0.9964912280701754</v>
      </c>
      <c r="O76" s="95" t="s">
        <v>20</v>
      </c>
      <c r="P76" s="245">
        <v>0.1677282267165365</v>
      </c>
      <c r="Q76" s="245">
        <v>0.31283418275525693</v>
      </c>
      <c r="R76" s="245">
        <v>0.23062718115378797</v>
      </c>
      <c r="S76" s="245">
        <v>0.2854927081866189</v>
      </c>
      <c r="T76" s="252">
        <f t="shared" si="5"/>
        <v>0.9966822988122004</v>
      </c>
    </row>
    <row r="77" spans="1:20" s="142" customFormat="1" ht="15">
      <c r="A77" s="150" t="s">
        <v>193</v>
      </c>
      <c r="B77" s="151" t="s">
        <v>194</v>
      </c>
      <c r="C77" s="94" t="s">
        <v>20</v>
      </c>
      <c r="D77" s="95">
        <v>1</v>
      </c>
      <c r="E77" s="95" t="s">
        <v>20</v>
      </c>
      <c r="F77" s="96">
        <v>14</v>
      </c>
      <c r="G77" s="96">
        <v>14</v>
      </c>
      <c r="H77" s="149">
        <f t="shared" si="3"/>
        <v>29</v>
      </c>
      <c r="I77" s="95" t="s">
        <v>20</v>
      </c>
      <c r="J77" s="245">
        <v>0.051630434782608696</v>
      </c>
      <c r="K77" s="95" t="s">
        <v>20</v>
      </c>
      <c r="L77" s="245">
        <v>0.49728260869565216</v>
      </c>
      <c r="M77" s="245">
        <v>0.4483695652173913</v>
      </c>
      <c r="N77" s="251">
        <f t="shared" si="4"/>
        <v>0.9972826086956521</v>
      </c>
      <c r="O77" s="95" t="s">
        <v>20</v>
      </c>
      <c r="P77" s="245">
        <v>0.36071743051815375</v>
      </c>
      <c r="Q77" s="95" t="s">
        <v>20</v>
      </c>
      <c r="R77" s="245">
        <v>0.36295042445692594</v>
      </c>
      <c r="S77" s="245">
        <v>0.27240645277115233</v>
      </c>
      <c r="T77" s="252">
        <f t="shared" si="5"/>
        <v>0.996074307746232</v>
      </c>
    </row>
    <row r="78" spans="1:20" s="152" customFormat="1" ht="15">
      <c r="A78" s="150" t="s">
        <v>195</v>
      </c>
      <c r="B78" s="151" t="s">
        <v>196</v>
      </c>
      <c r="C78" s="94" t="s">
        <v>20</v>
      </c>
      <c r="D78" s="95" t="s">
        <v>20</v>
      </c>
      <c r="E78" s="96">
        <v>2</v>
      </c>
      <c r="F78" s="96">
        <v>9</v>
      </c>
      <c r="G78" s="96">
        <v>14</v>
      </c>
      <c r="H78" s="149">
        <f t="shared" si="3"/>
        <v>25</v>
      </c>
      <c r="I78" s="95" t="s">
        <v>20</v>
      </c>
      <c r="J78" s="95" t="s">
        <v>20</v>
      </c>
      <c r="K78" s="245">
        <v>0.1404109589041096</v>
      </c>
      <c r="L78" s="245">
        <v>0.4726027397260274</v>
      </c>
      <c r="M78" s="245">
        <v>0.386986301369863</v>
      </c>
      <c r="N78" s="251">
        <f t="shared" si="4"/>
        <v>1</v>
      </c>
      <c r="O78" s="95" t="s">
        <v>20</v>
      </c>
      <c r="P78" s="95" t="s">
        <v>20</v>
      </c>
      <c r="Q78" s="245">
        <v>0.43438110135528585</v>
      </c>
      <c r="R78" s="245">
        <v>0.3408880718860966</v>
      </c>
      <c r="S78" s="245">
        <v>0.22473082675861755</v>
      </c>
      <c r="T78" s="252">
        <f t="shared" si="5"/>
        <v>1</v>
      </c>
    </row>
    <row r="79" spans="1:20" s="142" customFormat="1" ht="15">
      <c r="A79" s="150" t="s">
        <v>197</v>
      </c>
      <c r="B79" s="151" t="s">
        <v>198</v>
      </c>
      <c r="C79" s="94" t="s">
        <v>20</v>
      </c>
      <c r="D79" s="95" t="s">
        <v>20</v>
      </c>
      <c r="E79" s="96">
        <v>2</v>
      </c>
      <c r="F79" s="96">
        <v>13</v>
      </c>
      <c r="G79" s="96">
        <v>14</v>
      </c>
      <c r="H79" s="149">
        <f t="shared" si="3"/>
        <v>29</v>
      </c>
      <c r="I79" s="95" t="s">
        <v>20</v>
      </c>
      <c r="J79" s="95" t="s">
        <v>20</v>
      </c>
      <c r="K79" s="245">
        <v>0.08275862068965517</v>
      </c>
      <c r="L79" s="245">
        <v>0.4517241379310345</v>
      </c>
      <c r="M79" s="245">
        <v>0.46206896551724136</v>
      </c>
      <c r="N79" s="251">
        <f t="shared" si="4"/>
        <v>0.9965517241379311</v>
      </c>
      <c r="O79" s="95" t="s">
        <v>20</v>
      </c>
      <c r="P79" s="95" t="s">
        <v>20</v>
      </c>
      <c r="Q79" s="245">
        <v>0.29800766882378593</v>
      </c>
      <c r="R79" s="245">
        <v>0.3939070413516491</v>
      </c>
      <c r="S79" s="245">
        <v>0.2629256991310179</v>
      </c>
      <c r="T79" s="252">
        <f t="shared" si="5"/>
        <v>0.9548404093064529</v>
      </c>
    </row>
    <row r="80" spans="1:20" s="152" customFormat="1" ht="15">
      <c r="A80" s="150" t="s">
        <v>199</v>
      </c>
      <c r="B80" s="151" t="s">
        <v>200</v>
      </c>
      <c r="C80" s="94">
        <v>1</v>
      </c>
      <c r="D80" s="95" t="s">
        <v>20</v>
      </c>
      <c r="E80" s="95" t="s">
        <v>20</v>
      </c>
      <c r="F80" s="95" t="s">
        <v>20</v>
      </c>
      <c r="G80" s="95" t="s">
        <v>20</v>
      </c>
      <c r="H80" s="149">
        <f t="shared" si="3"/>
        <v>1</v>
      </c>
      <c r="I80" s="246">
        <v>1</v>
      </c>
      <c r="J80" s="95" t="s">
        <v>20</v>
      </c>
      <c r="K80" s="95" t="s">
        <v>20</v>
      </c>
      <c r="L80" s="95" t="s">
        <v>20</v>
      </c>
      <c r="M80" s="95" t="s">
        <v>20</v>
      </c>
      <c r="N80" s="251">
        <f t="shared" si="4"/>
        <v>1</v>
      </c>
      <c r="O80" s="271">
        <v>1</v>
      </c>
      <c r="P80" s="95" t="s">
        <v>20</v>
      </c>
      <c r="Q80" s="95" t="s">
        <v>20</v>
      </c>
      <c r="R80" s="95" t="s">
        <v>20</v>
      </c>
      <c r="S80" s="95" t="s">
        <v>20</v>
      </c>
      <c r="T80" s="252">
        <f t="shared" si="5"/>
        <v>1</v>
      </c>
    </row>
    <row r="81" spans="1:20" s="142" customFormat="1" ht="15">
      <c r="A81" s="150" t="s">
        <v>201</v>
      </c>
      <c r="B81" s="151" t="s">
        <v>202</v>
      </c>
      <c r="C81" s="94">
        <v>1</v>
      </c>
      <c r="D81" s="95" t="s">
        <v>20</v>
      </c>
      <c r="E81" s="96">
        <v>4</v>
      </c>
      <c r="F81" s="96">
        <v>6</v>
      </c>
      <c r="G81" s="96">
        <v>24</v>
      </c>
      <c r="H81" s="149">
        <f t="shared" si="3"/>
        <v>35</v>
      </c>
      <c r="I81" s="246">
        <v>0.0988857938718663</v>
      </c>
      <c r="J81" s="95" t="s">
        <v>20</v>
      </c>
      <c r="K81" s="245">
        <v>0.12116991643454039</v>
      </c>
      <c r="L81" s="245">
        <v>0.16991643454038996</v>
      </c>
      <c r="M81" s="245">
        <v>0.6086350974930362</v>
      </c>
      <c r="N81" s="251">
        <f t="shared" si="4"/>
        <v>0.9986072423398329</v>
      </c>
      <c r="O81" s="246">
        <v>0.38928780624956066</v>
      </c>
      <c r="P81" s="95" t="s">
        <v>20</v>
      </c>
      <c r="Q81" s="245">
        <v>0.30364961223358145</v>
      </c>
      <c r="R81" s="245">
        <v>0.06880374255121406</v>
      </c>
      <c r="S81" s="245">
        <v>0.23095414749962903</v>
      </c>
      <c r="T81" s="252">
        <f t="shared" si="5"/>
        <v>0.9926953085339851</v>
      </c>
    </row>
    <row r="82" spans="1:20" s="152" customFormat="1" ht="15">
      <c r="A82" s="150" t="s">
        <v>203</v>
      </c>
      <c r="B82" s="151" t="s">
        <v>204</v>
      </c>
      <c r="C82" s="94" t="s">
        <v>20</v>
      </c>
      <c r="D82" s="95" t="s">
        <v>20</v>
      </c>
      <c r="E82" s="96">
        <v>5</v>
      </c>
      <c r="F82" s="96">
        <v>20</v>
      </c>
      <c r="G82" s="96">
        <v>11</v>
      </c>
      <c r="H82" s="149">
        <f t="shared" si="3"/>
        <v>36</v>
      </c>
      <c r="I82" s="95" t="s">
        <v>20</v>
      </c>
      <c r="J82" s="95" t="s">
        <v>20</v>
      </c>
      <c r="K82" s="245">
        <v>0.18395303326810175</v>
      </c>
      <c r="L82" s="245">
        <v>0.512720156555773</v>
      </c>
      <c r="M82" s="245">
        <v>0.30332681017612523</v>
      </c>
      <c r="N82" s="251">
        <f t="shared" si="4"/>
        <v>1</v>
      </c>
      <c r="O82" s="95" t="s">
        <v>20</v>
      </c>
      <c r="P82" s="95" t="s">
        <v>20</v>
      </c>
      <c r="Q82" s="245">
        <v>0.5537068661147259</v>
      </c>
      <c r="R82" s="245">
        <v>0.32220444867166725</v>
      </c>
      <c r="S82" s="245">
        <v>0.12408868521360686</v>
      </c>
      <c r="T82" s="252">
        <f t="shared" si="5"/>
        <v>0.9999999999999999</v>
      </c>
    </row>
    <row r="83" spans="1:20" s="142" customFormat="1" ht="15">
      <c r="A83" s="150" t="s">
        <v>205</v>
      </c>
      <c r="B83" s="151" t="s">
        <v>206</v>
      </c>
      <c r="C83" s="94" t="s">
        <v>20</v>
      </c>
      <c r="D83" s="95">
        <v>1</v>
      </c>
      <c r="E83" s="96">
        <v>4</v>
      </c>
      <c r="F83" s="96">
        <v>7</v>
      </c>
      <c r="G83" s="96">
        <v>1</v>
      </c>
      <c r="H83" s="149">
        <f t="shared" si="3"/>
        <v>13</v>
      </c>
      <c r="I83" s="95" t="s">
        <v>20</v>
      </c>
      <c r="J83" s="245">
        <v>0.2786259541984733</v>
      </c>
      <c r="K83" s="245">
        <v>0.2862595419847328</v>
      </c>
      <c r="L83" s="245">
        <v>0.3969465648854962</v>
      </c>
      <c r="M83" s="245">
        <v>0.03816793893129771</v>
      </c>
      <c r="N83" s="251">
        <f t="shared" si="4"/>
        <v>1</v>
      </c>
      <c r="O83" s="95" t="s">
        <v>20</v>
      </c>
      <c r="P83" s="245">
        <v>0.28317203680285086</v>
      </c>
      <c r="Q83" s="245">
        <v>0.6010242681156965</v>
      </c>
      <c r="R83" s="245">
        <v>0.09801348405345775</v>
      </c>
      <c r="S83" s="245">
        <v>0.017790211027994864</v>
      </c>
      <c r="T83" s="252">
        <f t="shared" si="5"/>
        <v>1</v>
      </c>
    </row>
    <row r="84" spans="1:20" s="152" customFormat="1" ht="15">
      <c r="A84" s="150" t="s">
        <v>207</v>
      </c>
      <c r="B84" s="151" t="s">
        <v>208</v>
      </c>
      <c r="C84" s="94" t="s">
        <v>20</v>
      </c>
      <c r="D84" s="95" t="s">
        <v>20</v>
      </c>
      <c r="E84" s="96">
        <v>2</v>
      </c>
      <c r="F84" s="96">
        <v>9</v>
      </c>
      <c r="G84" s="96">
        <v>2</v>
      </c>
      <c r="H84" s="149">
        <f t="shared" si="3"/>
        <v>13</v>
      </c>
      <c r="I84" s="95" t="s">
        <v>20</v>
      </c>
      <c r="J84" s="95" t="s">
        <v>20</v>
      </c>
      <c r="K84" s="245">
        <v>0.27946127946127947</v>
      </c>
      <c r="L84" s="245">
        <v>0.6026936026936027</v>
      </c>
      <c r="M84" s="245">
        <v>0.11784511784511785</v>
      </c>
      <c r="N84" s="251">
        <f t="shared" si="4"/>
        <v>1</v>
      </c>
      <c r="O84" s="95" t="s">
        <v>20</v>
      </c>
      <c r="P84" s="95" t="s">
        <v>20</v>
      </c>
      <c r="Q84" s="245">
        <v>0.5152618650461132</v>
      </c>
      <c r="R84" s="245">
        <v>0.4164780632715445</v>
      </c>
      <c r="S84" s="245">
        <v>0.06826007168234229</v>
      </c>
      <c r="T84" s="252">
        <f t="shared" si="5"/>
        <v>1</v>
      </c>
    </row>
    <row r="85" spans="1:20" s="142" customFormat="1" ht="15">
      <c r="A85" s="150" t="s">
        <v>209</v>
      </c>
      <c r="B85" s="151" t="s">
        <v>210</v>
      </c>
      <c r="C85" s="94" t="s">
        <v>20</v>
      </c>
      <c r="D85" s="95" t="s">
        <v>20</v>
      </c>
      <c r="E85" s="96">
        <v>1</v>
      </c>
      <c r="F85" s="96">
        <v>8</v>
      </c>
      <c r="G85" s="96">
        <v>19</v>
      </c>
      <c r="H85" s="149">
        <f t="shared" si="3"/>
        <v>28</v>
      </c>
      <c r="I85" s="95" t="s">
        <v>20</v>
      </c>
      <c r="J85" s="95" t="s">
        <v>20</v>
      </c>
      <c r="K85" s="245">
        <v>0.04219948849104859</v>
      </c>
      <c r="L85" s="245">
        <v>0.2864450127877238</v>
      </c>
      <c r="M85" s="245">
        <v>0.6713554987212276</v>
      </c>
      <c r="N85" s="251">
        <f t="shared" si="4"/>
        <v>1</v>
      </c>
      <c r="O85" s="95" t="s">
        <v>20</v>
      </c>
      <c r="P85" s="95" t="s">
        <v>20</v>
      </c>
      <c r="Q85" s="245">
        <v>0.3065866233926297</v>
      </c>
      <c r="R85" s="245">
        <v>0.27246894813962724</v>
      </c>
      <c r="S85" s="245">
        <v>0.42094442846774305</v>
      </c>
      <c r="T85" s="252">
        <f t="shared" si="5"/>
        <v>1</v>
      </c>
    </row>
    <row r="86" spans="1:20" s="152" customFormat="1" ht="15">
      <c r="A86" s="150" t="s">
        <v>211</v>
      </c>
      <c r="B86" s="151" t="s">
        <v>212</v>
      </c>
      <c r="C86" s="94" t="s">
        <v>20</v>
      </c>
      <c r="D86" s="95" t="s">
        <v>20</v>
      </c>
      <c r="E86" s="96">
        <v>2</v>
      </c>
      <c r="F86" s="96">
        <v>12</v>
      </c>
      <c r="G86" s="96">
        <v>3</v>
      </c>
      <c r="H86" s="149">
        <f t="shared" si="3"/>
        <v>17</v>
      </c>
      <c r="I86" s="95" t="s">
        <v>20</v>
      </c>
      <c r="J86" s="95" t="s">
        <v>20</v>
      </c>
      <c r="K86" s="245">
        <v>0.103125</v>
      </c>
      <c r="L86" s="245">
        <v>0.6875</v>
      </c>
      <c r="M86" s="245">
        <v>0.209375</v>
      </c>
      <c r="N86" s="251">
        <f t="shared" si="4"/>
        <v>1</v>
      </c>
      <c r="O86" s="95" t="s">
        <v>20</v>
      </c>
      <c r="P86" s="95" t="s">
        <v>20</v>
      </c>
      <c r="Q86" s="245">
        <v>0.42128887952330296</v>
      </c>
      <c r="R86" s="245">
        <v>0.494882920302531</v>
      </c>
      <c r="S86" s="245">
        <v>0.08382820017416605</v>
      </c>
      <c r="T86" s="252">
        <f t="shared" si="5"/>
        <v>1</v>
      </c>
    </row>
    <row r="87" spans="1:20" s="142" customFormat="1" ht="15">
      <c r="A87" s="150" t="s">
        <v>213</v>
      </c>
      <c r="B87" s="151" t="s">
        <v>214</v>
      </c>
      <c r="C87" s="94" t="s">
        <v>20</v>
      </c>
      <c r="D87" s="95" t="s">
        <v>20</v>
      </c>
      <c r="E87" s="96">
        <v>1</v>
      </c>
      <c r="F87" s="96">
        <v>4</v>
      </c>
      <c r="G87" s="96">
        <v>10</v>
      </c>
      <c r="H87" s="149">
        <f t="shared" si="3"/>
        <v>15</v>
      </c>
      <c r="I87" s="95" t="s">
        <v>20</v>
      </c>
      <c r="J87" s="95" t="s">
        <v>20</v>
      </c>
      <c r="K87" s="245">
        <v>0.041025641025641026</v>
      </c>
      <c r="L87" s="245">
        <v>0.2923076923076923</v>
      </c>
      <c r="M87" s="245">
        <v>0.6666666666666666</v>
      </c>
      <c r="N87" s="251">
        <f t="shared" si="4"/>
        <v>1</v>
      </c>
      <c r="O87" s="95" t="s">
        <v>20</v>
      </c>
      <c r="P87" s="95" t="s">
        <v>20</v>
      </c>
      <c r="Q87" s="245">
        <v>0.28483612141692005</v>
      </c>
      <c r="R87" s="245">
        <v>0.21726418730315689</v>
      </c>
      <c r="S87" s="245">
        <v>0.49789969127992306</v>
      </c>
      <c r="T87" s="252">
        <f t="shared" si="5"/>
        <v>1</v>
      </c>
    </row>
    <row r="88" spans="1:20" s="152" customFormat="1" ht="15">
      <c r="A88" s="150" t="s">
        <v>215</v>
      </c>
      <c r="B88" s="151" t="s">
        <v>216</v>
      </c>
      <c r="C88" s="94" t="s">
        <v>20</v>
      </c>
      <c r="D88" s="95" t="s">
        <v>20</v>
      </c>
      <c r="E88" s="96">
        <v>4</v>
      </c>
      <c r="F88" s="96">
        <v>8</v>
      </c>
      <c r="G88" s="96">
        <v>3</v>
      </c>
      <c r="H88" s="149">
        <f t="shared" si="3"/>
        <v>15</v>
      </c>
      <c r="I88" s="246">
        <v>0.006535947712418301</v>
      </c>
      <c r="J88" s="95" t="s">
        <v>20</v>
      </c>
      <c r="K88" s="245">
        <v>0.3006535947712418</v>
      </c>
      <c r="L88" s="245">
        <v>0.49673202614379086</v>
      </c>
      <c r="M88" s="245">
        <v>0.19607843137254902</v>
      </c>
      <c r="N88" s="251">
        <f t="shared" si="4"/>
        <v>1</v>
      </c>
      <c r="O88" s="255">
        <v>0.004943871338926129</v>
      </c>
      <c r="P88" s="95" t="s">
        <v>20</v>
      </c>
      <c r="Q88" s="245">
        <v>0.6839143075044011</v>
      </c>
      <c r="R88" s="245">
        <v>0.22858977814222065</v>
      </c>
      <c r="S88" s="245">
        <v>0.0825520430144522</v>
      </c>
      <c r="T88" s="252">
        <f t="shared" si="5"/>
        <v>1</v>
      </c>
    </row>
    <row r="89" spans="1:20" s="142" customFormat="1" ht="15">
      <c r="A89" s="150" t="s">
        <v>217</v>
      </c>
      <c r="B89" s="151" t="s">
        <v>218</v>
      </c>
      <c r="C89" s="94" t="s">
        <v>20</v>
      </c>
      <c r="D89" s="95" t="s">
        <v>20</v>
      </c>
      <c r="E89" s="96">
        <v>2</v>
      </c>
      <c r="F89" s="96">
        <v>11</v>
      </c>
      <c r="G89" s="96">
        <v>1</v>
      </c>
      <c r="H89" s="149">
        <f t="shared" si="3"/>
        <v>14</v>
      </c>
      <c r="I89" s="246">
        <v>0.006622516556291391</v>
      </c>
      <c r="J89" s="95" t="s">
        <v>20</v>
      </c>
      <c r="K89" s="245">
        <v>0.2251655629139073</v>
      </c>
      <c r="L89" s="245">
        <v>0.7218543046357616</v>
      </c>
      <c r="M89" s="245">
        <v>0.046357615894039736</v>
      </c>
      <c r="N89" s="251">
        <f t="shared" si="4"/>
        <v>1</v>
      </c>
      <c r="O89" s="255">
        <v>0.035402149206586346</v>
      </c>
      <c r="P89" s="95" t="s">
        <v>20</v>
      </c>
      <c r="Q89" s="245">
        <v>0.394035435941763</v>
      </c>
      <c r="R89" s="245">
        <v>0.5471050450508134</v>
      </c>
      <c r="S89" s="245">
        <v>0.023457369800837343</v>
      </c>
      <c r="T89" s="252">
        <f t="shared" si="5"/>
        <v>1</v>
      </c>
    </row>
    <row r="90" spans="1:20" s="152" customFormat="1" ht="15">
      <c r="A90" s="150" t="s">
        <v>219</v>
      </c>
      <c r="B90" s="151" t="s">
        <v>220</v>
      </c>
      <c r="C90" s="94" t="s">
        <v>20</v>
      </c>
      <c r="D90" s="95" t="s">
        <v>20</v>
      </c>
      <c r="E90" s="96">
        <v>1</v>
      </c>
      <c r="F90" s="96">
        <v>22</v>
      </c>
      <c r="G90" s="96">
        <v>6</v>
      </c>
      <c r="H90" s="149">
        <f t="shared" si="3"/>
        <v>29</v>
      </c>
      <c r="I90" s="95" t="s">
        <v>20</v>
      </c>
      <c r="J90" s="95" t="s">
        <v>20</v>
      </c>
      <c r="K90" s="245">
        <v>0.048327137546468404</v>
      </c>
      <c r="L90" s="245">
        <v>0.8178438661710037</v>
      </c>
      <c r="M90" s="245">
        <v>0.13011152416356878</v>
      </c>
      <c r="N90" s="251">
        <f t="shared" si="4"/>
        <v>0.9962825278810409</v>
      </c>
      <c r="O90" s="95" t="s">
        <v>20</v>
      </c>
      <c r="P90" s="95" t="s">
        <v>20</v>
      </c>
      <c r="Q90" s="245">
        <v>0.14467661367162438</v>
      </c>
      <c r="R90" s="245">
        <v>0.734573819392066</v>
      </c>
      <c r="S90" s="245">
        <v>0.11372867466951572</v>
      </c>
      <c r="T90" s="252">
        <f t="shared" si="5"/>
        <v>0.9929791077332061</v>
      </c>
    </row>
    <row r="91" spans="1:20" s="142" customFormat="1" ht="15">
      <c r="A91" s="150" t="s">
        <v>221</v>
      </c>
      <c r="B91" s="151" t="s">
        <v>222</v>
      </c>
      <c r="C91" s="94" t="s">
        <v>20</v>
      </c>
      <c r="D91" s="95" t="s">
        <v>20</v>
      </c>
      <c r="E91" s="96">
        <v>2</v>
      </c>
      <c r="F91" s="96">
        <v>10</v>
      </c>
      <c r="G91" s="96">
        <v>7</v>
      </c>
      <c r="H91" s="149">
        <f t="shared" si="3"/>
        <v>19</v>
      </c>
      <c r="I91" s="95" t="s">
        <v>20</v>
      </c>
      <c r="J91" s="95" t="s">
        <v>20</v>
      </c>
      <c r="K91" s="245">
        <v>0.08928571428571429</v>
      </c>
      <c r="L91" s="245">
        <v>0.55</v>
      </c>
      <c r="M91" s="245">
        <v>0.3607142857142857</v>
      </c>
      <c r="N91" s="251">
        <f t="shared" si="4"/>
        <v>1</v>
      </c>
      <c r="O91" s="95" t="s">
        <v>20</v>
      </c>
      <c r="P91" s="95" t="s">
        <v>20</v>
      </c>
      <c r="Q91" s="245">
        <v>0.4460668268970128</v>
      </c>
      <c r="R91" s="245">
        <v>0.35267316623597234</v>
      </c>
      <c r="S91" s="245">
        <v>0.20126000686701484</v>
      </c>
      <c r="T91" s="252">
        <f t="shared" si="5"/>
        <v>1</v>
      </c>
    </row>
    <row r="92" spans="1:20" s="152" customFormat="1" ht="15">
      <c r="A92" s="150" t="s">
        <v>223</v>
      </c>
      <c r="B92" s="151" t="s">
        <v>224</v>
      </c>
      <c r="C92" s="94" t="s">
        <v>20</v>
      </c>
      <c r="D92" s="95" t="s">
        <v>20</v>
      </c>
      <c r="E92" s="96">
        <v>1</v>
      </c>
      <c r="F92" s="96">
        <v>16</v>
      </c>
      <c r="G92" s="96">
        <v>2</v>
      </c>
      <c r="H92" s="149">
        <f t="shared" si="3"/>
        <v>19</v>
      </c>
      <c r="I92" s="95" t="s">
        <v>20</v>
      </c>
      <c r="J92" s="95" t="s">
        <v>20</v>
      </c>
      <c r="K92" s="245">
        <v>0.095</v>
      </c>
      <c r="L92" s="245">
        <v>0.825</v>
      </c>
      <c r="M92" s="245">
        <v>0.08</v>
      </c>
      <c r="N92" s="251">
        <f t="shared" si="4"/>
        <v>0.9999999999999999</v>
      </c>
      <c r="O92" s="95" t="s">
        <v>20</v>
      </c>
      <c r="P92" s="95" t="s">
        <v>20</v>
      </c>
      <c r="Q92" s="245">
        <v>0.5476794368527436</v>
      </c>
      <c r="R92" s="245">
        <v>0.3972545010418536</v>
      </c>
      <c r="S92" s="245">
        <v>0.05506606210540281</v>
      </c>
      <c r="T92" s="252">
        <f t="shared" si="5"/>
        <v>0.9999999999999999</v>
      </c>
    </row>
    <row r="93" spans="1:20" s="142" customFormat="1" ht="15">
      <c r="A93" s="150" t="s">
        <v>225</v>
      </c>
      <c r="B93" s="151" t="s">
        <v>226</v>
      </c>
      <c r="C93" s="94" t="s">
        <v>20</v>
      </c>
      <c r="D93" s="95" t="s">
        <v>20</v>
      </c>
      <c r="E93" s="96">
        <v>1</v>
      </c>
      <c r="F93" s="96">
        <v>8</v>
      </c>
      <c r="G93" s="96">
        <v>18</v>
      </c>
      <c r="H93" s="149">
        <f t="shared" si="3"/>
        <v>27</v>
      </c>
      <c r="I93" s="95" t="s">
        <v>20</v>
      </c>
      <c r="J93" s="95" t="s">
        <v>20</v>
      </c>
      <c r="K93" s="245">
        <v>0.07058823529411765</v>
      </c>
      <c r="L93" s="245">
        <v>0.32941176470588235</v>
      </c>
      <c r="M93" s="245">
        <v>0.6</v>
      </c>
      <c r="N93" s="251">
        <f t="shared" si="4"/>
        <v>1</v>
      </c>
      <c r="O93" s="95" t="s">
        <v>20</v>
      </c>
      <c r="P93" s="95" t="s">
        <v>20</v>
      </c>
      <c r="Q93" s="245">
        <v>0.20991066809762424</v>
      </c>
      <c r="R93" s="245">
        <v>0.27625717087332163</v>
      </c>
      <c r="S93" s="245">
        <v>0.513832161029054</v>
      </c>
      <c r="T93" s="252">
        <f t="shared" si="5"/>
        <v>0.9999999999999999</v>
      </c>
    </row>
    <row r="94" spans="1:20" s="152" customFormat="1" ht="15">
      <c r="A94" s="150" t="s">
        <v>227</v>
      </c>
      <c r="B94" s="151" t="s">
        <v>228</v>
      </c>
      <c r="C94" s="94" t="s">
        <v>20</v>
      </c>
      <c r="D94" s="95" t="s">
        <v>20</v>
      </c>
      <c r="E94" s="96">
        <v>2</v>
      </c>
      <c r="F94" s="96">
        <v>5</v>
      </c>
      <c r="G94" s="96">
        <v>12</v>
      </c>
      <c r="H94" s="149">
        <f t="shared" si="3"/>
        <v>19</v>
      </c>
      <c r="I94" s="95" t="s">
        <v>20</v>
      </c>
      <c r="J94" s="95" t="s">
        <v>20</v>
      </c>
      <c r="K94" s="245">
        <v>0.11059907834101383</v>
      </c>
      <c r="L94" s="245">
        <v>0.28110599078341014</v>
      </c>
      <c r="M94" s="245">
        <v>0.6059907834101382</v>
      </c>
      <c r="N94" s="251">
        <f t="shared" si="4"/>
        <v>0.9976958525345623</v>
      </c>
      <c r="O94" s="95" t="s">
        <v>20</v>
      </c>
      <c r="P94" s="95" t="s">
        <v>20</v>
      </c>
      <c r="Q94" s="245">
        <v>0.3567104508464374</v>
      </c>
      <c r="R94" s="245">
        <v>0.1982100164119688</v>
      </c>
      <c r="S94" s="245">
        <v>0.4301696282035993</v>
      </c>
      <c r="T94" s="252">
        <f t="shared" si="5"/>
        <v>0.9850900954620054</v>
      </c>
    </row>
    <row r="95" spans="1:20" s="142" customFormat="1" ht="15">
      <c r="A95" s="150" t="s">
        <v>229</v>
      </c>
      <c r="B95" s="151" t="s">
        <v>230</v>
      </c>
      <c r="C95" s="94" t="s">
        <v>20</v>
      </c>
      <c r="D95" s="95" t="s">
        <v>20</v>
      </c>
      <c r="E95" s="96">
        <v>1</v>
      </c>
      <c r="F95" s="96">
        <v>4</v>
      </c>
      <c r="G95" s="95" t="s">
        <v>20</v>
      </c>
      <c r="H95" s="149">
        <f t="shared" si="3"/>
        <v>5</v>
      </c>
      <c r="I95" s="95" t="s">
        <v>20</v>
      </c>
      <c r="J95" s="95" t="s">
        <v>20</v>
      </c>
      <c r="K95" s="245">
        <v>0.3235294117647059</v>
      </c>
      <c r="L95" s="245">
        <v>0.6764705882352942</v>
      </c>
      <c r="M95" s="95" t="s">
        <v>20</v>
      </c>
      <c r="N95" s="251">
        <f t="shared" si="4"/>
        <v>1</v>
      </c>
      <c r="O95" s="95" t="s">
        <v>20</v>
      </c>
      <c r="P95" s="95" t="s">
        <v>20</v>
      </c>
      <c r="Q95" s="245">
        <v>0.6730817380241851</v>
      </c>
      <c r="R95" s="245">
        <v>0.3269182619758149</v>
      </c>
      <c r="S95" s="95" t="s">
        <v>20</v>
      </c>
      <c r="T95" s="252">
        <f t="shared" si="5"/>
        <v>1</v>
      </c>
    </row>
    <row r="96" spans="1:20" s="152" customFormat="1" ht="15">
      <c r="A96" s="150" t="s">
        <v>231</v>
      </c>
      <c r="B96" s="151" t="s">
        <v>232</v>
      </c>
      <c r="C96" s="94" t="s">
        <v>20</v>
      </c>
      <c r="D96" s="95" t="s">
        <v>20</v>
      </c>
      <c r="E96" s="96">
        <v>5</v>
      </c>
      <c r="F96" s="96">
        <v>5</v>
      </c>
      <c r="G96" s="95" t="s">
        <v>20</v>
      </c>
      <c r="H96" s="149">
        <f t="shared" si="3"/>
        <v>10</v>
      </c>
      <c r="I96" s="246">
        <v>0.030612244897959183</v>
      </c>
      <c r="J96" s="95" t="s">
        <v>20</v>
      </c>
      <c r="K96" s="245">
        <v>0.5714285714285714</v>
      </c>
      <c r="L96" s="245">
        <v>0.3979591836734694</v>
      </c>
      <c r="M96" s="95" t="s">
        <v>20</v>
      </c>
      <c r="N96" s="251">
        <f t="shared" si="4"/>
        <v>1</v>
      </c>
      <c r="O96" s="255">
        <v>0.10632146669148537</v>
      </c>
      <c r="P96" s="95" t="s">
        <v>20</v>
      </c>
      <c r="Q96" s="245">
        <v>0.7663946818846197</v>
      </c>
      <c r="R96" s="245">
        <v>0.12728385142389492</v>
      </c>
      <c r="S96" s="95" t="s">
        <v>20</v>
      </c>
      <c r="T96" s="252">
        <f t="shared" si="5"/>
        <v>1</v>
      </c>
    </row>
    <row r="97" spans="1:20" s="142" customFormat="1" ht="15">
      <c r="A97" s="150" t="s">
        <v>233</v>
      </c>
      <c r="B97" s="151" t="s">
        <v>234</v>
      </c>
      <c r="C97" s="94" t="s">
        <v>20</v>
      </c>
      <c r="D97" s="95" t="s">
        <v>20</v>
      </c>
      <c r="E97" s="95" t="s">
        <v>20</v>
      </c>
      <c r="F97" s="95" t="s">
        <v>20</v>
      </c>
      <c r="G97" s="95" t="s">
        <v>20</v>
      </c>
      <c r="H97" s="149">
        <f t="shared" si="3"/>
        <v>0</v>
      </c>
      <c r="I97" s="246">
        <v>1</v>
      </c>
      <c r="J97" s="95" t="s">
        <v>20</v>
      </c>
      <c r="K97" s="95" t="s">
        <v>20</v>
      </c>
      <c r="L97" s="95" t="s">
        <v>20</v>
      </c>
      <c r="M97" s="95" t="s">
        <v>20</v>
      </c>
      <c r="N97" s="251">
        <f t="shared" si="4"/>
        <v>1</v>
      </c>
      <c r="O97" s="255">
        <v>1</v>
      </c>
      <c r="P97" s="95" t="s">
        <v>20</v>
      </c>
      <c r="Q97" s="95" t="s">
        <v>20</v>
      </c>
      <c r="R97" s="95" t="s">
        <v>20</v>
      </c>
      <c r="S97" s="95" t="s">
        <v>20</v>
      </c>
      <c r="T97" s="252">
        <f t="shared" si="5"/>
        <v>1</v>
      </c>
    </row>
    <row r="98" spans="1:20" s="152" customFormat="1" ht="15">
      <c r="A98" s="150" t="s">
        <v>235</v>
      </c>
      <c r="B98" s="151" t="s">
        <v>236</v>
      </c>
      <c r="C98" s="94" t="s">
        <v>20</v>
      </c>
      <c r="D98" s="95" t="s">
        <v>20</v>
      </c>
      <c r="E98" s="95" t="s">
        <v>20</v>
      </c>
      <c r="F98" s="95" t="s">
        <v>20</v>
      </c>
      <c r="G98" s="95" t="s">
        <v>20</v>
      </c>
      <c r="H98" s="149">
        <f t="shared" si="3"/>
        <v>0</v>
      </c>
      <c r="I98" s="246">
        <v>1</v>
      </c>
      <c r="J98" s="95" t="s">
        <v>20</v>
      </c>
      <c r="K98" s="95" t="s">
        <v>20</v>
      </c>
      <c r="L98" s="95" t="s">
        <v>20</v>
      </c>
      <c r="M98" s="95" t="s">
        <v>20</v>
      </c>
      <c r="N98" s="251">
        <f t="shared" si="4"/>
        <v>1</v>
      </c>
      <c r="O98" s="255">
        <v>1</v>
      </c>
      <c r="P98" s="95" t="s">
        <v>20</v>
      </c>
      <c r="Q98" s="95" t="s">
        <v>20</v>
      </c>
      <c r="R98" s="95" t="s">
        <v>20</v>
      </c>
      <c r="S98" s="95" t="s">
        <v>20</v>
      </c>
      <c r="T98" s="252">
        <f t="shared" si="5"/>
        <v>1</v>
      </c>
    </row>
    <row r="99" spans="1:20" s="142" customFormat="1" ht="15">
      <c r="A99" s="150" t="s">
        <v>237</v>
      </c>
      <c r="B99" s="151" t="s">
        <v>238</v>
      </c>
      <c r="C99" s="94" t="s">
        <v>20</v>
      </c>
      <c r="D99" s="95" t="s">
        <v>20</v>
      </c>
      <c r="E99" s="95" t="s">
        <v>20</v>
      </c>
      <c r="F99" s="95" t="s">
        <v>20</v>
      </c>
      <c r="G99" s="95" t="s">
        <v>20</v>
      </c>
      <c r="H99" s="149">
        <f t="shared" si="3"/>
        <v>0</v>
      </c>
      <c r="I99" s="246">
        <v>1</v>
      </c>
      <c r="J99" s="95" t="s">
        <v>20</v>
      </c>
      <c r="K99" s="95" t="s">
        <v>20</v>
      </c>
      <c r="L99" s="95" t="s">
        <v>20</v>
      </c>
      <c r="M99" s="95" t="s">
        <v>20</v>
      </c>
      <c r="N99" s="251">
        <f t="shared" si="4"/>
        <v>1</v>
      </c>
      <c r="O99" s="255">
        <v>1</v>
      </c>
      <c r="P99" s="95" t="s">
        <v>20</v>
      </c>
      <c r="Q99" s="95" t="s">
        <v>20</v>
      </c>
      <c r="R99" s="95" t="s">
        <v>20</v>
      </c>
      <c r="S99" s="95" t="s">
        <v>20</v>
      </c>
      <c r="T99" s="252">
        <f t="shared" si="5"/>
        <v>1</v>
      </c>
    </row>
    <row r="100" spans="1:20" s="152" customFormat="1" ht="15">
      <c r="A100" s="150" t="s">
        <v>239</v>
      </c>
      <c r="B100" s="151" t="s">
        <v>240</v>
      </c>
      <c r="C100" s="94" t="s">
        <v>20</v>
      </c>
      <c r="D100" s="95" t="s">
        <v>20</v>
      </c>
      <c r="E100" s="96">
        <v>4</v>
      </c>
      <c r="F100" s="96">
        <v>1</v>
      </c>
      <c r="G100" s="96">
        <v>6</v>
      </c>
      <c r="H100" s="149">
        <f t="shared" si="3"/>
        <v>11</v>
      </c>
      <c r="I100" s="246">
        <v>0.005405405405405406</v>
      </c>
      <c r="J100" s="95" t="s">
        <v>20</v>
      </c>
      <c r="K100" s="245">
        <v>0.3837837837837838</v>
      </c>
      <c r="L100" s="245">
        <v>0.08108108108108109</v>
      </c>
      <c r="M100" s="245">
        <v>0.5297297297297298</v>
      </c>
      <c r="N100" s="251">
        <f t="shared" si="4"/>
        <v>1</v>
      </c>
      <c r="O100" s="255">
        <v>0.08951415941040575</v>
      </c>
      <c r="P100" s="95" t="s">
        <v>20</v>
      </c>
      <c r="Q100" s="245">
        <v>0.7713935158503821</v>
      </c>
      <c r="R100" s="245">
        <v>0.016216153733100605</v>
      </c>
      <c r="S100" s="245">
        <v>0.1228761710061116</v>
      </c>
      <c r="T100" s="252">
        <f t="shared" si="5"/>
        <v>1</v>
      </c>
    </row>
    <row r="101" spans="1:20" s="142" customFormat="1" ht="15">
      <c r="A101" s="150" t="s">
        <v>241</v>
      </c>
      <c r="B101" s="151" t="s">
        <v>9</v>
      </c>
      <c r="C101" s="94" t="s">
        <v>20</v>
      </c>
      <c r="D101" s="95" t="s">
        <v>20</v>
      </c>
      <c r="E101" s="96">
        <v>5</v>
      </c>
      <c r="F101" s="96">
        <v>1</v>
      </c>
      <c r="G101" s="95" t="s">
        <v>20</v>
      </c>
      <c r="H101" s="149">
        <f t="shared" si="3"/>
        <v>6</v>
      </c>
      <c r="I101" s="95" t="s">
        <v>20</v>
      </c>
      <c r="J101" s="95" t="s">
        <v>20</v>
      </c>
      <c r="K101" s="245">
        <v>0.90625</v>
      </c>
      <c r="L101" s="245">
        <v>0.09375</v>
      </c>
      <c r="M101" s="95" t="s">
        <v>20</v>
      </c>
      <c r="N101" s="251">
        <f t="shared" si="4"/>
        <v>1</v>
      </c>
      <c r="O101" s="95" t="s">
        <v>20</v>
      </c>
      <c r="P101" s="95" t="s">
        <v>20</v>
      </c>
      <c r="Q101" s="245">
        <v>0.9718179706885383</v>
      </c>
      <c r="R101" s="245">
        <v>0.028182029311461784</v>
      </c>
      <c r="S101" s="95" t="s">
        <v>20</v>
      </c>
      <c r="T101" s="252">
        <f t="shared" si="5"/>
        <v>1</v>
      </c>
    </row>
    <row r="102" spans="1:20" s="152" customFormat="1" ht="15">
      <c r="A102" s="150" t="s">
        <v>242</v>
      </c>
      <c r="B102" s="151" t="s">
        <v>10</v>
      </c>
      <c r="C102" s="94" t="s">
        <v>20</v>
      </c>
      <c r="D102" s="95" t="s">
        <v>20</v>
      </c>
      <c r="E102" s="96">
        <v>3</v>
      </c>
      <c r="F102" s="95" t="s">
        <v>20</v>
      </c>
      <c r="G102" s="95" t="s">
        <v>20</v>
      </c>
      <c r="H102" s="149">
        <f t="shared" si="3"/>
        <v>3</v>
      </c>
      <c r="I102" s="95" t="s">
        <v>20</v>
      </c>
      <c r="J102" s="95" t="s">
        <v>20</v>
      </c>
      <c r="K102" s="245">
        <v>1</v>
      </c>
      <c r="L102" s="95" t="s">
        <v>20</v>
      </c>
      <c r="M102" s="95" t="s">
        <v>20</v>
      </c>
      <c r="N102" s="251">
        <f t="shared" si="4"/>
        <v>1</v>
      </c>
      <c r="O102" s="95" t="s">
        <v>20</v>
      </c>
      <c r="P102" s="95" t="s">
        <v>20</v>
      </c>
      <c r="Q102" s="245">
        <v>1</v>
      </c>
      <c r="R102" s="95" t="s">
        <v>20</v>
      </c>
      <c r="S102" s="95" t="s">
        <v>20</v>
      </c>
      <c r="T102" s="252">
        <f t="shared" si="5"/>
        <v>1</v>
      </c>
    </row>
    <row r="103" spans="1:20" s="142" customFormat="1" ht="15">
      <c r="A103" s="150" t="s">
        <v>243</v>
      </c>
      <c r="B103" s="151" t="s">
        <v>11</v>
      </c>
      <c r="C103" s="94" t="s">
        <v>20</v>
      </c>
      <c r="D103" s="95" t="s">
        <v>20</v>
      </c>
      <c r="E103" s="96">
        <v>1</v>
      </c>
      <c r="F103" s="96">
        <v>3</v>
      </c>
      <c r="G103" s="95" t="s">
        <v>20</v>
      </c>
      <c r="H103" s="149">
        <f t="shared" si="3"/>
        <v>4</v>
      </c>
      <c r="I103" s="95" t="s">
        <v>20</v>
      </c>
      <c r="J103" s="95" t="s">
        <v>20</v>
      </c>
      <c r="K103" s="245">
        <v>0.2727272727272727</v>
      </c>
      <c r="L103" s="245">
        <v>0.7272727272727273</v>
      </c>
      <c r="M103" s="95" t="s">
        <v>20</v>
      </c>
      <c r="N103" s="251">
        <f t="shared" si="4"/>
        <v>1</v>
      </c>
      <c r="O103" s="95" t="s">
        <v>20</v>
      </c>
      <c r="P103" s="95" t="s">
        <v>20</v>
      </c>
      <c r="Q103" s="245">
        <v>0.5047889106597379</v>
      </c>
      <c r="R103" s="245">
        <v>0.49521108934026214</v>
      </c>
      <c r="S103" s="95" t="s">
        <v>20</v>
      </c>
      <c r="T103" s="252">
        <f t="shared" si="5"/>
        <v>1</v>
      </c>
    </row>
    <row r="104" spans="1:20" s="152" customFormat="1" ht="15">
      <c r="A104" s="150" t="s">
        <v>244</v>
      </c>
      <c r="B104" s="151" t="s">
        <v>12</v>
      </c>
      <c r="C104" s="94" t="s">
        <v>20</v>
      </c>
      <c r="D104" s="95" t="s">
        <v>20</v>
      </c>
      <c r="E104" s="96">
        <v>5</v>
      </c>
      <c r="F104" s="95" t="s">
        <v>20</v>
      </c>
      <c r="G104" s="95" t="s">
        <v>20</v>
      </c>
      <c r="H104" s="149">
        <f t="shared" si="3"/>
        <v>5</v>
      </c>
      <c r="I104" s="95" t="s">
        <v>20</v>
      </c>
      <c r="J104" s="95" t="s">
        <v>20</v>
      </c>
      <c r="K104" s="245">
        <v>1</v>
      </c>
      <c r="L104" s="95" t="s">
        <v>20</v>
      </c>
      <c r="M104" s="95" t="s">
        <v>20</v>
      </c>
      <c r="N104" s="251">
        <f t="shared" si="4"/>
        <v>1</v>
      </c>
      <c r="O104" s="95" t="s">
        <v>20</v>
      </c>
      <c r="P104" s="95" t="s">
        <v>20</v>
      </c>
      <c r="Q104" s="245">
        <v>1</v>
      </c>
      <c r="R104" s="95" t="s">
        <v>20</v>
      </c>
      <c r="S104" s="95" t="s">
        <v>20</v>
      </c>
      <c r="T104" s="252">
        <f t="shared" si="5"/>
        <v>1</v>
      </c>
    </row>
    <row r="105" spans="1:20" s="152" customFormat="1" ht="15">
      <c r="A105" s="207" t="s">
        <v>265</v>
      </c>
      <c r="B105" s="205" t="s">
        <v>264</v>
      </c>
      <c r="C105" s="94" t="s">
        <v>20</v>
      </c>
      <c r="D105" s="95" t="s">
        <v>20</v>
      </c>
      <c r="E105" s="95">
        <v>1</v>
      </c>
      <c r="F105" s="95">
        <v>3</v>
      </c>
      <c r="G105" s="206">
        <v>1</v>
      </c>
      <c r="H105" s="149">
        <f t="shared" si="3"/>
        <v>5</v>
      </c>
      <c r="I105" s="95" t="s">
        <v>20</v>
      </c>
      <c r="J105" s="95" t="s">
        <v>20</v>
      </c>
      <c r="K105" s="270">
        <v>0.11764705882352941</v>
      </c>
      <c r="L105" s="269">
        <v>0.7647058823529411</v>
      </c>
      <c r="M105" s="254">
        <v>0.11764705882352941</v>
      </c>
      <c r="N105" s="251">
        <f t="shared" si="4"/>
        <v>1</v>
      </c>
      <c r="O105" s="95" t="s">
        <v>20</v>
      </c>
      <c r="P105" s="95" t="s">
        <v>20</v>
      </c>
      <c r="Q105" s="254">
        <v>0.319073568227149</v>
      </c>
      <c r="R105" s="254">
        <v>0.5662924764269361</v>
      </c>
      <c r="S105" s="254">
        <v>0.11463395534591485</v>
      </c>
      <c r="T105" s="252">
        <f t="shared" si="5"/>
        <v>1</v>
      </c>
    </row>
    <row r="106" spans="1:20" s="153" customFormat="1" ht="20.25" customHeight="1">
      <c r="A106" s="332" t="s">
        <v>292</v>
      </c>
      <c r="B106" s="333"/>
      <c r="C106" s="261">
        <v>13</v>
      </c>
      <c r="D106" s="260" t="s">
        <v>69</v>
      </c>
      <c r="E106" s="260" t="s">
        <v>306</v>
      </c>
      <c r="F106" s="260" t="s">
        <v>347</v>
      </c>
      <c r="G106" s="261">
        <v>752</v>
      </c>
      <c r="H106" s="261">
        <f>C106+D106+E106+F106+G106</f>
        <v>2062</v>
      </c>
      <c r="I106" s="247">
        <v>0.01883795457712136</v>
      </c>
      <c r="J106" s="248">
        <v>0.010004180019506757</v>
      </c>
      <c r="K106" s="249">
        <v>0.12846593284101993</v>
      </c>
      <c r="L106" s="248">
        <v>0.5010450048766895</v>
      </c>
      <c r="M106" s="244">
        <v>0.3392503831684548</v>
      </c>
      <c r="N106" s="250" t="s">
        <v>308</v>
      </c>
      <c r="O106" s="248">
        <v>0.22711548418382438</v>
      </c>
      <c r="P106" s="244">
        <v>0.03768557825648887</v>
      </c>
      <c r="Q106" s="244">
        <v>0.3243217433565069</v>
      </c>
      <c r="R106" s="244">
        <v>0.2756012771787645</v>
      </c>
      <c r="S106" s="244">
        <v>0.11162533837601162</v>
      </c>
      <c r="T106" s="250" t="s">
        <v>309</v>
      </c>
    </row>
    <row r="107" spans="1:20" ht="15">
      <c r="A107" s="154" t="s">
        <v>328</v>
      </c>
      <c r="B107" s="154"/>
      <c r="C107" s="154"/>
      <c r="D107" s="154"/>
      <c r="E107" s="154"/>
      <c r="F107" s="154"/>
      <c r="G107" s="154"/>
      <c r="H107" s="155"/>
      <c r="I107" s="154"/>
      <c r="T107" s="125" t="s">
        <v>25</v>
      </c>
    </row>
    <row r="108" spans="1:20" ht="15">
      <c r="A108" s="158" t="s">
        <v>34</v>
      </c>
      <c r="B108" s="154"/>
      <c r="C108" s="154"/>
      <c r="D108" s="154"/>
      <c r="E108" s="154"/>
      <c r="F108" s="154"/>
      <c r="G108" s="154"/>
      <c r="H108" s="155"/>
      <c r="I108" s="154"/>
      <c r="O108" s="157"/>
      <c r="P108" s="157"/>
      <c r="Q108" s="157"/>
      <c r="R108" s="157"/>
      <c r="S108" s="157"/>
      <c r="T108" s="157"/>
    </row>
    <row r="109" spans="1:20" ht="12.75" customHeight="1">
      <c r="A109" s="328" t="s">
        <v>303</v>
      </c>
      <c r="B109" s="329"/>
      <c r="C109" s="329"/>
      <c r="D109" s="329"/>
      <c r="E109" s="329"/>
      <c r="F109" s="329"/>
      <c r="G109" s="329"/>
      <c r="H109" s="329"/>
      <c r="I109" s="329"/>
      <c r="J109" s="329"/>
      <c r="N109" s="159"/>
      <c r="O109" s="157"/>
      <c r="P109" s="157"/>
      <c r="Q109" s="157"/>
      <c r="R109" s="157"/>
      <c r="S109" s="157"/>
      <c r="T109" s="157"/>
    </row>
    <row r="110" spans="1:20" s="221" customFormat="1" ht="15">
      <c r="A110" s="216" t="s">
        <v>268</v>
      </c>
      <c r="B110" s="216"/>
      <c r="C110" s="216"/>
      <c r="D110" s="216"/>
      <c r="E110" s="216"/>
      <c r="F110" s="154"/>
      <c r="G110" s="154"/>
      <c r="H110" s="154"/>
      <c r="I110" s="154"/>
      <c r="J110" s="154"/>
      <c r="O110" s="222"/>
      <c r="P110" s="222"/>
      <c r="Q110" s="222"/>
      <c r="R110" s="222"/>
      <c r="S110" s="222"/>
      <c r="T110" s="222"/>
    </row>
    <row r="111" spans="1:20" ht="15">
      <c r="A111" s="156" t="s">
        <v>249</v>
      </c>
      <c r="O111" s="157"/>
      <c r="P111" s="157"/>
      <c r="Q111" s="157"/>
      <c r="R111" s="157"/>
      <c r="S111" s="157"/>
      <c r="T111" s="157"/>
    </row>
    <row r="112" spans="15:20" ht="15">
      <c r="O112" s="157"/>
      <c r="P112" s="157"/>
      <c r="Q112" s="157"/>
      <c r="R112" s="157"/>
      <c r="S112" s="157"/>
      <c r="T112" s="157"/>
    </row>
    <row r="113" spans="15:20" ht="15">
      <c r="O113" s="157"/>
      <c r="P113" s="157"/>
      <c r="Q113" s="157"/>
      <c r="R113" s="157"/>
      <c r="S113" s="157"/>
      <c r="T113" s="157"/>
    </row>
    <row r="114" spans="15:20" ht="15">
      <c r="O114" s="157"/>
      <c r="P114" s="157"/>
      <c r="Q114" s="157"/>
      <c r="R114" s="157"/>
      <c r="S114" s="157"/>
      <c r="T114" s="157"/>
    </row>
    <row r="115" spans="15:20" ht="15">
      <c r="O115" s="157"/>
      <c r="P115" s="157"/>
      <c r="Q115" s="157"/>
      <c r="R115" s="157"/>
      <c r="S115" s="157"/>
      <c r="T115" s="157"/>
    </row>
    <row r="116" spans="15:20" ht="15">
      <c r="O116" s="157"/>
      <c r="P116" s="157"/>
      <c r="Q116" s="157"/>
      <c r="R116" s="157"/>
      <c r="S116" s="157"/>
      <c r="T116" s="157"/>
    </row>
    <row r="117" spans="15:20" ht="15">
      <c r="O117" s="157"/>
      <c r="P117" s="157"/>
      <c r="Q117" s="157"/>
      <c r="R117" s="157"/>
      <c r="S117" s="157"/>
      <c r="T117" s="157"/>
    </row>
    <row r="118" spans="15:20" ht="15">
      <c r="O118" s="157"/>
      <c r="P118" s="157"/>
      <c r="Q118" s="157"/>
      <c r="R118" s="157"/>
      <c r="S118" s="157"/>
      <c r="T118" s="157"/>
    </row>
    <row r="119" spans="15:20" ht="15">
      <c r="O119" s="157"/>
      <c r="P119" s="157"/>
      <c r="Q119" s="157"/>
      <c r="R119" s="157"/>
      <c r="S119" s="157"/>
      <c r="T119" s="157"/>
    </row>
    <row r="120" spans="15:20" ht="15">
      <c r="O120" s="157"/>
      <c r="P120" s="157"/>
      <c r="Q120" s="157"/>
      <c r="R120" s="157"/>
      <c r="S120" s="157"/>
      <c r="T120" s="157"/>
    </row>
    <row r="121" spans="15:20" ht="15">
      <c r="O121" s="157"/>
      <c r="P121" s="157"/>
      <c r="Q121" s="157"/>
      <c r="R121" s="157"/>
      <c r="S121" s="157"/>
      <c r="T121" s="157"/>
    </row>
    <row r="122" spans="15:20" ht="15">
      <c r="O122" s="157"/>
      <c r="P122" s="157"/>
      <c r="Q122" s="157"/>
      <c r="R122" s="157"/>
      <c r="S122" s="157"/>
      <c r="T122" s="157"/>
    </row>
    <row r="123" spans="15:20" ht="15">
      <c r="O123" s="157"/>
      <c r="P123" s="157"/>
      <c r="Q123" s="157"/>
      <c r="R123" s="157"/>
      <c r="S123" s="157"/>
      <c r="T123" s="157"/>
    </row>
    <row r="124" spans="15:20" ht="15">
      <c r="O124" s="157"/>
      <c r="P124" s="157"/>
      <c r="Q124" s="157"/>
      <c r="R124" s="157"/>
      <c r="S124" s="157"/>
      <c r="T124" s="157"/>
    </row>
    <row r="125" spans="15:20" ht="15">
      <c r="O125" s="157"/>
      <c r="P125" s="157"/>
      <c r="Q125" s="157"/>
      <c r="R125" s="157"/>
      <c r="S125" s="157"/>
      <c r="T125" s="157"/>
    </row>
    <row r="126" spans="15:20" ht="15">
      <c r="O126" s="157"/>
      <c r="P126" s="157"/>
      <c r="Q126" s="157"/>
      <c r="R126" s="157"/>
      <c r="S126" s="157"/>
      <c r="T126" s="157"/>
    </row>
    <row r="127" spans="15:20" ht="15">
      <c r="O127" s="157"/>
      <c r="P127" s="157"/>
      <c r="Q127" s="157"/>
      <c r="R127" s="157"/>
      <c r="S127" s="157"/>
      <c r="T127" s="157"/>
    </row>
    <row r="128" spans="15:20" ht="15">
      <c r="O128" s="157"/>
      <c r="P128" s="157"/>
      <c r="Q128" s="157"/>
      <c r="R128" s="157"/>
      <c r="S128" s="157"/>
      <c r="T128" s="157"/>
    </row>
    <row r="129" spans="15:20" ht="15">
      <c r="O129" s="157"/>
      <c r="P129" s="157"/>
      <c r="Q129" s="157"/>
      <c r="R129" s="157"/>
      <c r="S129" s="157"/>
      <c r="T129" s="157"/>
    </row>
    <row r="130" spans="15:20" ht="15">
      <c r="O130" s="157"/>
      <c r="P130" s="157"/>
      <c r="Q130" s="157"/>
      <c r="R130" s="157"/>
      <c r="S130" s="157"/>
      <c r="T130" s="157"/>
    </row>
    <row r="131" spans="15:20" ht="15">
      <c r="O131" s="157"/>
      <c r="P131" s="157"/>
      <c r="Q131" s="157"/>
      <c r="R131" s="157"/>
      <c r="S131" s="157"/>
      <c r="T131" s="157"/>
    </row>
    <row r="132" spans="15:20" ht="15">
      <c r="O132" s="157"/>
      <c r="P132" s="157"/>
      <c r="Q132" s="157"/>
      <c r="R132" s="157"/>
      <c r="S132" s="157"/>
      <c r="T132" s="157"/>
    </row>
    <row r="133" spans="15:20" ht="15">
      <c r="O133" s="157"/>
      <c r="P133" s="157"/>
      <c r="Q133" s="157"/>
      <c r="R133" s="157"/>
      <c r="S133" s="157"/>
      <c r="T133" s="157"/>
    </row>
    <row r="134" spans="15:20" ht="15">
      <c r="O134" s="157"/>
      <c r="P134" s="157"/>
      <c r="Q134" s="157"/>
      <c r="R134" s="157"/>
      <c r="S134" s="157"/>
      <c r="T134" s="157"/>
    </row>
    <row r="135" spans="15:20" ht="15">
      <c r="O135" s="157"/>
      <c r="P135" s="157"/>
      <c r="Q135" s="157"/>
      <c r="R135" s="157"/>
      <c r="S135" s="157"/>
      <c r="T135" s="157"/>
    </row>
    <row r="136" spans="15:20" ht="15">
      <c r="O136" s="157"/>
      <c r="P136" s="157"/>
      <c r="Q136" s="157"/>
      <c r="R136" s="157"/>
      <c r="S136" s="157"/>
      <c r="T136" s="157"/>
    </row>
    <row r="137" spans="15:20" ht="15">
      <c r="O137" s="157"/>
      <c r="P137" s="157"/>
      <c r="Q137" s="157"/>
      <c r="R137" s="157"/>
      <c r="S137" s="157"/>
      <c r="T137" s="157"/>
    </row>
    <row r="138" spans="15:20" ht="15">
      <c r="O138" s="157"/>
      <c r="P138" s="157"/>
      <c r="Q138" s="157"/>
      <c r="R138" s="157"/>
      <c r="S138" s="157"/>
      <c r="T138" s="157"/>
    </row>
    <row r="139" spans="15:20" ht="15">
      <c r="O139" s="157"/>
      <c r="P139" s="157"/>
      <c r="Q139" s="157"/>
      <c r="R139" s="157"/>
      <c r="S139" s="157"/>
      <c r="T139" s="157"/>
    </row>
    <row r="140" spans="15:20" ht="15">
      <c r="O140" s="157"/>
      <c r="P140" s="157"/>
      <c r="Q140" s="157"/>
      <c r="R140" s="157"/>
      <c r="S140" s="157"/>
      <c r="T140" s="157"/>
    </row>
    <row r="141" spans="15:20" ht="15">
      <c r="O141" s="157"/>
      <c r="P141" s="157"/>
      <c r="Q141" s="157"/>
      <c r="R141" s="157"/>
      <c r="S141" s="157"/>
      <c r="T141" s="157"/>
    </row>
    <row r="142" spans="15:20" ht="15">
      <c r="O142" s="157"/>
      <c r="P142" s="157"/>
      <c r="Q142" s="157"/>
      <c r="R142" s="157"/>
      <c r="S142" s="157"/>
      <c r="T142" s="157"/>
    </row>
    <row r="143" spans="15:20" ht="15">
      <c r="O143" s="157"/>
      <c r="P143" s="157"/>
      <c r="Q143" s="157"/>
      <c r="R143" s="157"/>
      <c r="S143" s="157"/>
      <c r="T143" s="157"/>
    </row>
    <row r="144" spans="15:20" ht="15">
      <c r="O144" s="157"/>
      <c r="P144" s="157"/>
      <c r="Q144" s="157"/>
      <c r="R144" s="157"/>
      <c r="S144" s="157"/>
      <c r="T144" s="157"/>
    </row>
    <row r="145" spans="15:20" ht="15">
      <c r="O145" s="157"/>
      <c r="P145" s="157"/>
      <c r="Q145" s="157"/>
      <c r="R145" s="157"/>
      <c r="S145" s="157"/>
      <c r="T145" s="157"/>
    </row>
    <row r="146" spans="15:20" ht="15">
      <c r="O146" s="157"/>
      <c r="P146" s="157"/>
      <c r="Q146" s="157"/>
      <c r="R146" s="157"/>
      <c r="S146" s="157"/>
      <c r="T146" s="157"/>
    </row>
    <row r="147" spans="15:20" ht="15">
      <c r="O147" s="157"/>
      <c r="P147" s="157"/>
      <c r="Q147" s="157"/>
      <c r="R147" s="157"/>
      <c r="S147" s="157"/>
      <c r="T147" s="157"/>
    </row>
    <row r="148" spans="15:20" ht="15">
      <c r="O148" s="157"/>
      <c r="P148" s="157"/>
      <c r="Q148" s="157"/>
      <c r="R148" s="157"/>
      <c r="S148" s="157"/>
      <c r="T148" s="157"/>
    </row>
    <row r="149" spans="15:20" ht="15">
      <c r="O149" s="157"/>
      <c r="P149" s="157"/>
      <c r="Q149" s="157"/>
      <c r="R149" s="157"/>
      <c r="S149" s="157"/>
      <c r="T149" s="157"/>
    </row>
    <row r="150" spans="15:20" ht="15">
      <c r="O150" s="157"/>
      <c r="P150" s="157"/>
      <c r="Q150" s="157"/>
      <c r="R150" s="157"/>
      <c r="S150" s="157"/>
      <c r="T150" s="157"/>
    </row>
    <row r="151" spans="15:20" ht="15">
      <c r="O151" s="157"/>
      <c r="P151" s="157"/>
      <c r="Q151" s="157"/>
      <c r="R151" s="157"/>
      <c r="S151" s="157"/>
      <c r="T151" s="157"/>
    </row>
    <row r="152" spans="15:20" ht="15">
      <c r="O152" s="157"/>
      <c r="P152" s="157"/>
      <c r="Q152" s="157"/>
      <c r="R152" s="157"/>
      <c r="S152" s="157"/>
      <c r="T152" s="157"/>
    </row>
    <row r="153" spans="15:20" ht="15">
      <c r="O153" s="157"/>
      <c r="P153" s="157"/>
      <c r="Q153" s="157"/>
      <c r="R153" s="157"/>
      <c r="S153" s="157"/>
      <c r="T153" s="157"/>
    </row>
    <row r="154" spans="15:20" ht="15">
      <c r="O154" s="157"/>
      <c r="P154" s="157"/>
      <c r="Q154" s="157"/>
      <c r="R154" s="157"/>
      <c r="S154" s="157"/>
      <c r="T154" s="157"/>
    </row>
    <row r="155" spans="15:20" ht="15">
      <c r="O155" s="157"/>
      <c r="P155" s="157"/>
      <c r="Q155" s="157"/>
      <c r="R155" s="157"/>
      <c r="S155" s="157"/>
      <c r="T155" s="157"/>
    </row>
    <row r="156" spans="15:20" ht="15">
      <c r="O156" s="157"/>
      <c r="P156" s="157"/>
      <c r="Q156" s="157"/>
      <c r="R156" s="157"/>
      <c r="S156" s="157"/>
      <c r="T156" s="157"/>
    </row>
    <row r="157" spans="15:20" ht="15">
      <c r="O157" s="157"/>
      <c r="P157" s="157"/>
      <c r="Q157" s="157"/>
      <c r="R157" s="157"/>
      <c r="S157" s="157"/>
      <c r="T157" s="157"/>
    </row>
    <row r="158" spans="15:20" ht="15">
      <c r="O158" s="157"/>
      <c r="P158" s="157"/>
      <c r="Q158" s="157"/>
      <c r="R158" s="157"/>
      <c r="S158" s="157"/>
      <c r="T158" s="157"/>
    </row>
    <row r="159" spans="15:20" ht="15">
      <c r="O159" s="157"/>
      <c r="P159" s="157"/>
      <c r="Q159" s="157"/>
      <c r="R159" s="157"/>
      <c r="S159" s="157"/>
      <c r="T159" s="157"/>
    </row>
    <row r="160" spans="15:20" ht="15">
      <c r="O160" s="157"/>
      <c r="P160" s="157"/>
      <c r="Q160" s="157"/>
      <c r="R160" s="157"/>
      <c r="S160" s="157"/>
      <c r="T160" s="157"/>
    </row>
    <row r="161" spans="15:20" ht="15">
      <c r="O161" s="157"/>
      <c r="P161" s="157"/>
      <c r="Q161" s="157"/>
      <c r="R161" s="157"/>
      <c r="S161" s="157"/>
      <c r="T161" s="157"/>
    </row>
    <row r="162" spans="15:20" ht="15">
      <c r="O162" s="157"/>
      <c r="P162" s="157"/>
      <c r="Q162" s="157"/>
      <c r="R162" s="157"/>
      <c r="S162" s="157"/>
      <c r="T162" s="157"/>
    </row>
    <row r="163" spans="15:20" ht="15">
      <c r="O163" s="157"/>
      <c r="P163" s="157"/>
      <c r="Q163" s="157"/>
      <c r="R163" s="157"/>
      <c r="S163" s="157"/>
      <c r="T163" s="157"/>
    </row>
    <row r="164" spans="15:20" ht="15">
      <c r="O164" s="157"/>
      <c r="P164" s="157"/>
      <c r="Q164" s="157"/>
      <c r="R164" s="157"/>
      <c r="S164" s="157"/>
      <c r="T164" s="157"/>
    </row>
    <row r="165" spans="15:20" ht="15">
      <c r="O165" s="157"/>
      <c r="P165" s="157"/>
      <c r="Q165" s="157"/>
      <c r="R165" s="157"/>
      <c r="S165" s="157"/>
      <c r="T165" s="157"/>
    </row>
    <row r="166" spans="15:20" ht="15">
      <c r="O166" s="157"/>
      <c r="P166" s="157"/>
      <c r="Q166" s="157"/>
      <c r="R166" s="157"/>
      <c r="S166" s="157"/>
      <c r="T166" s="157"/>
    </row>
    <row r="167" spans="15:20" ht="15">
      <c r="O167" s="157"/>
      <c r="P167" s="157"/>
      <c r="Q167" s="157"/>
      <c r="R167" s="157"/>
      <c r="S167" s="157"/>
      <c r="T167" s="157"/>
    </row>
    <row r="168" spans="15:20" ht="15">
      <c r="O168" s="157"/>
      <c r="P168" s="157"/>
      <c r="Q168" s="157"/>
      <c r="R168" s="157"/>
      <c r="S168" s="157"/>
      <c r="T168" s="157"/>
    </row>
    <row r="169" spans="15:20" ht="15">
      <c r="O169" s="157"/>
      <c r="P169" s="157"/>
      <c r="Q169" s="157"/>
      <c r="R169" s="157"/>
      <c r="S169" s="157"/>
      <c r="T169" s="157"/>
    </row>
    <row r="170" spans="15:20" ht="15">
      <c r="O170" s="157"/>
      <c r="P170" s="157"/>
      <c r="Q170" s="157"/>
      <c r="R170" s="157"/>
      <c r="S170" s="157"/>
      <c r="T170" s="157"/>
    </row>
    <row r="171" spans="15:20" ht="15">
      <c r="O171" s="157"/>
      <c r="P171" s="157"/>
      <c r="Q171" s="157"/>
      <c r="R171" s="157"/>
      <c r="S171" s="157"/>
      <c r="T171" s="157"/>
    </row>
    <row r="172" spans="15:20" ht="15">
      <c r="O172" s="157"/>
      <c r="P172" s="157"/>
      <c r="Q172" s="157"/>
      <c r="R172" s="157"/>
      <c r="S172" s="157"/>
      <c r="T172" s="157"/>
    </row>
    <row r="173" spans="15:20" ht="15">
      <c r="O173" s="157"/>
      <c r="P173" s="157"/>
      <c r="Q173" s="157"/>
      <c r="R173" s="157"/>
      <c r="S173" s="157"/>
      <c r="T173" s="157"/>
    </row>
    <row r="174" spans="15:20" ht="15">
      <c r="O174" s="157"/>
      <c r="P174" s="157"/>
      <c r="Q174" s="157"/>
      <c r="R174" s="157"/>
      <c r="S174" s="157"/>
      <c r="T174" s="157"/>
    </row>
    <row r="175" spans="15:20" ht="15">
      <c r="O175" s="157"/>
      <c r="P175" s="157"/>
      <c r="Q175" s="157"/>
      <c r="R175" s="157"/>
      <c r="S175" s="157"/>
      <c r="T175" s="157"/>
    </row>
    <row r="176" spans="15:20" ht="15">
      <c r="O176" s="157"/>
      <c r="P176" s="157"/>
      <c r="Q176" s="157"/>
      <c r="R176" s="157"/>
      <c r="S176" s="157"/>
      <c r="T176" s="157"/>
    </row>
    <row r="177" spans="15:20" ht="15">
      <c r="O177" s="157"/>
      <c r="P177" s="157"/>
      <c r="Q177" s="157"/>
      <c r="R177" s="157"/>
      <c r="S177" s="157"/>
      <c r="T177" s="157"/>
    </row>
    <row r="178" spans="15:20" ht="15">
      <c r="O178" s="157"/>
      <c r="P178" s="157"/>
      <c r="Q178" s="157"/>
      <c r="R178" s="157"/>
      <c r="S178" s="157"/>
      <c r="T178" s="157"/>
    </row>
    <row r="179" spans="15:20" ht="15">
      <c r="O179" s="157"/>
      <c r="P179" s="157"/>
      <c r="Q179" s="157"/>
      <c r="R179" s="157"/>
      <c r="S179" s="157"/>
      <c r="T179" s="157"/>
    </row>
    <row r="180" spans="15:20" ht="15">
      <c r="O180" s="157"/>
      <c r="P180" s="157"/>
      <c r="Q180" s="157"/>
      <c r="R180" s="157"/>
      <c r="S180" s="157"/>
      <c r="T180" s="157"/>
    </row>
    <row r="181" spans="15:20" ht="15">
      <c r="O181" s="157"/>
      <c r="P181" s="157"/>
      <c r="Q181" s="157"/>
      <c r="R181" s="157"/>
      <c r="S181" s="157"/>
      <c r="T181" s="157"/>
    </row>
    <row r="182" spans="15:20" ht="15">
      <c r="O182" s="157"/>
      <c r="P182" s="157"/>
      <c r="Q182" s="157"/>
      <c r="R182" s="157"/>
      <c r="S182" s="157"/>
      <c r="T182" s="157"/>
    </row>
    <row r="183" spans="15:20" ht="15">
      <c r="O183" s="157"/>
      <c r="P183" s="157"/>
      <c r="Q183" s="157"/>
      <c r="R183" s="157"/>
      <c r="S183" s="157"/>
      <c r="T183" s="157"/>
    </row>
    <row r="184" spans="15:20" ht="15">
      <c r="O184" s="157"/>
      <c r="P184" s="157"/>
      <c r="Q184" s="157"/>
      <c r="R184" s="157"/>
      <c r="S184" s="157"/>
      <c r="T184" s="157"/>
    </row>
    <row r="185" spans="15:20" ht="15">
      <c r="O185" s="157"/>
      <c r="P185" s="157"/>
      <c r="Q185" s="157"/>
      <c r="R185" s="157"/>
      <c r="S185" s="157"/>
      <c r="T185" s="157"/>
    </row>
    <row r="186" spans="15:20" ht="15">
      <c r="O186" s="157"/>
      <c r="P186" s="157"/>
      <c r="Q186" s="157"/>
      <c r="R186" s="157"/>
      <c r="S186" s="157"/>
      <c r="T186" s="157"/>
    </row>
    <row r="187" spans="15:20" ht="15">
      <c r="O187" s="157"/>
      <c r="P187" s="157"/>
      <c r="Q187" s="157"/>
      <c r="R187" s="157"/>
      <c r="S187" s="157"/>
      <c r="T187" s="157"/>
    </row>
    <row r="188" spans="15:20" ht="15">
      <c r="O188" s="157"/>
      <c r="P188" s="157"/>
      <c r="Q188" s="157"/>
      <c r="R188" s="157"/>
      <c r="S188" s="157"/>
      <c r="T188" s="157"/>
    </row>
    <row r="189" spans="15:20" ht="15">
      <c r="O189" s="157"/>
      <c r="P189" s="157"/>
      <c r="Q189" s="157"/>
      <c r="R189" s="157"/>
      <c r="S189" s="157"/>
      <c r="T189" s="157"/>
    </row>
    <row r="190" spans="15:20" ht="15">
      <c r="O190" s="157"/>
      <c r="P190" s="157"/>
      <c r="Q190" s="157"/>
      <c r="R190" s="157"/>
      <c r="S190" s="157"/>
      <c r="T190" s="157"/>
    </row>
    <row r="191" spans="15:20" ht="15">
      <c r="O191" s="157"/>
      <c r="P191" s="157"/>
      <c r="Q191" s="157"/>
      <c r="R191" s="157"/>
      <c r="S191" s="157"/>
      <c r="T191" s="157"/>
    </row>
    <row r="192" spans="15:19" ht="15">
      <c r="O192" s="157"/>
      <c r="P192" s="157"/>
      <c r="Q192" s="157"/>
      <c r="R192" s="157"/>
      <c r="S192" s="157"/>
    </row>
  </sheetData>
  <sheetProtection/>
  <mergeCells count="7">
    <mergeCell ref="A109:J109"/>
    <mergeCell ref="A1:T1"/>
    <mergeCell ref="A3:B3"/>
    <mergeCell ref="C3:H3"/>
    <mergeCell ref="I3:N3"/>
    <mergeCell ref="O3:T3"/>
    <mergeCell ref="A106:B106"/>
  </mergeCells>
  <printOptions/>
  <pageMargins left="0.7086614173228347" right="0.7086614173228347" top="0.7480314960629921" bottom="0.7480314960629921" header="0.31496062992125984" footer="0.31496062992125984"/>
  <pageSetup horizontalDpi="600" verticalDpi="600" orientation="portrait" paperSize="9" scale="45" r:id="rId1"/>
  <headerFooter>
    <oddHeader>&amp;LDGCL/DESL &amp;D</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E126"/>
  <sheetViews>
    <sheetView zoomScale="115" zoomScaleNormal="115" zoomScalePageLayoutView="0" workbookViewId="0" topLeftCell="A1">
      <selection activeCell="M14" sqref="M14"/>
    </sheetView>
  </sheetViews>
  <sheetFormatPr defaultColWidth="11.421875" defaultRowHeight="15"/>
  <cols>
    <col min="1" max="1" width="28.140625" style="0" customWidth="1"/>
    <col min="2" max="2" width="7.28125" style="0" customWidth="1"/>
    <col min="3" max="3" width="10.8515625" style="0" customWidth="1"/>
    <col min="4" max="4" width="9.8515625" style="0" customWidth="1"/>
    <col min="5" max="5" width="10.28125" style="0" customWidth="1"/>
    <col min="6" max="6" width="9.57421875" style="0" customWidth="1"/>
    <col min="7" max="8" width="13.00390625" style="0" customWidth="1"/>
    <col min="10" max="10" width="13.28125" style="0" customWidth="1"/>
    <col min="11" max="11" width="20.421875" style="0" customWidth="1"/>
    <col min="12" max="12" width="26.140625" style="0" customWidth="1"/>
    <col min="13" max="13" width="18.57421875" style="0" bestFit="1" customWidth="1"/>
    <col min="14" max="14" width="21.7109375" style="0" bestFit="1" customWidth="1"/>
    <col min="24" max="25" width="11.421875" style="5" customWidth="1"/>
    <col min="26" max="26" width="10.140625" style="0" customWidth="1"/>
    <col min="27" max="27" width="9.140625" style="0" customWidth="1"/>
  </cols>
  <sheetData>
    <row r="1" spans="1:8" ht="24" customHeight="1">
      <c r="A1" s="336" t="s">
        <v>344</v>
      </c>
      <c r="B1" s="336"/>
      <c r="C1" s="336"/>
      <c r="D1" s="336"/>
      <c r="E1" s="336"/>
      <c r="F1" s="336"/>
      <c r="G1" s="336"/>
      <c r="H1" s="336"/>
    </row>
    <row r="2" ht="15" hidden="1"/>
    <row r="3" ht="18" customHeight="1"/>
    <row r="4" spans="1:8" ht="28.5" customHeight="1">
      <c r="A4" s="334" t="s">
        <v>248</v>
      </c>
      <c r="B4" s="301" t="s">
        <v>14</v>
      </c>
      <c r="C4" s="302"/>
      <c r="D4" s="302"/>
      <c r="E4" s="302"/>
      <c r="F4" s="302"/>
      <c r="G4" s="331" t="s">
        <v>16</v>
      </c>
      <c r="H4" s="337"/>
    </row>
    <row r="5" spans="1:31" ht="15">
      <c r="A5" s="335"/>
      <c r="B5" s="8" t="s">
        <v>3</v>
      </c>
      <c r="C5" s="8" t="s">
        <v>2</v>
      </c>
      <c r="D5" s="146" t="s">
        <v>0</v>
      </c>
      <c r="E5" s="8" t="s">
        <v>1</v>
      </c>
      <c r="F5" s="145" t="s">
        <v>13</v>
      </c>
      <c r="G5" s="274" t="s">
        <v>17</v>
      </c>
      <c r="H5" s="263" t="s">
        <v>295</v>
      </c>
      <c r="Z5" s="211"/>
      <c r="AA5" s="211"/>
      <c r="AB5" s="211"/>
      <c r="AC5" s="211"/>
      <c r="AD5" s="211"/>
      <c r="AE5" s="211"/>
    </row>
    <row r="6" spans="1:31" ht="15" customHeight="1">
      <c r="A6" s="9" t="s">
        <v>310</v>
      </c>
      <c r="B6" s="10">
        <v>1</v>
      </c>
      <c r="C6" s="10">
        <v>1</v>
      </c>
      <c r="D6" s="99">
        <v>17</v>
      </c>
      <c r="E6" s="10">
        <v>229</v>
      </c>
      <c r="F6" s="175">
        <f aca="true" t="shared" si="0" ref="F6:F23">SUM(B6:E6)</f>
        <v>248</v>
      </c>
      <c r="G6" s="272">
        <v>0.9992236024844721</v>
      </c>
      <c r="H6" s="275">
        <v>0.999804925353137</v>
      </c>
      <c r="L6" s="5"/>
      <c r="T6" s="211"/>
      <c r="U6" s="211"/>
      <c r="V6" s="211"/>
      <c r="W6" s="211"/>
      <c r="Z6" s="3"/>
      <c r="AA6" s="3"/>
      <c r="AB6" s="3"/>
      <c r="AC6" s="3"/>
      <c r="AD6" s="211"/>
      <c r="AE6" s="211"/>
    </row>
    <row r="7" spans="1:31" ht="15">
      <c r="A7" s="11" t="s">
        <v>311</v>
      </c>
      <c r="B7" s="10">
        <v>1</v>
      </c>
      <c r="C7" s="10" t="s">
        <v>20</v>
      </c>
      <c r="D7" s="99">
        <v>25</v>
      </c>
      <c r="E7" s="10">
        <v>225</v>
      </c>
      <c r="F7" s="149">
        <f t="shared" si="0"/>
        <v>251</v>
      </c>
      <c r="G7" s="272">
        <v>1</v>
      </c>
      <c r="H7" s="275">
        <v>1</v>
      </c>
      <c r="L7" s="5"/>
      <c r="T7" s="211"/>
      <c r="U7" s="6"/>
      <c r="V7" s="211"/>
      <c r="W7" s="211"/>
      <c r="X7"/>
      <c r="Z7" s="226"/>
      <c r="AA7" s="6"/>
      <c r="AB7" s="6"/>
      <c r="AC7" s="6"/>
      <c r="AD7" s="4"/>
      <c r="AE7" s="211"/>
    </row>
    <row r="8" spans="1:31" ht="15">
      <c r="A8" s="11" t="s">
        <v>312</v>
      </c>
      <c r="B8" s="10">
        <v>1</v>
      </c>
      <c r="C8" s="10">
        <v>1</v>
      </c>
      <c r="D8" s="99">
        <v>22</v>
      </c>
      <c r="E8" s="10">
        <v>259</v>
      </c>
      <c r="F8" s="149">
        <f t="shared" si="0"/>
        <v>283</v>
      </c>
      <c r="G8" s="272">
        <v>0.9997580450036293</v>
      </c>
      <c r="H8" s="275">
        <v>0.9954972934997492</v>
      </c>
      <c r="L8" s="5"/>
      <c r="T8" s="211"/>
      <c r="U8" s="6"/>
      <c r="V8" s="211"/>
      <c r="W8" s="211"/>
      <c r="X8"/>
      <c r="Z8" s="226"/>
      <c r="AA8" s="6"/>
      <c r="AB8" s="6"/>
      <c r="AC8" s="6"/>
      <c r="AD8" s="4"/>
      <c r="AE8" s="211"/>
    </row>
    <row r="9" spans="1:31" ht="15">
      <c r="A9" s="11" t="s">
        <v>313</v>
      </c>
      <c r="B9" s="10" t="s">
        <v>20</v>
      </c>
      <c r="C9" s="10">
        <v>2</v>
      </c>
      <c r="D9" s="99">
        <v>12</v>
      </c>
      <c r="E9" s="10">
        <v>170</v>
      </c>
      <c r="F9" s="149">
        <f t="shared" si="0"/>
        <v>184</v>
      </c>
      <c r="G9" s="272">
        <v>0.9989409584326184</v>
      </c>
      <c r="H9" s="275">
        <v>0.9969956458535854</v>
      </c>
      <c r="L9" s="5"/>
      <c r="T9" s="211"/>
      <c r="U9" s="6"/>
      <c r="V9" s="211"/>
      <c r="W9" s="211"/>
      <c r="X9"/>
      <c r="Z9" s="226"/>
      <c r="AA9" s="6"/>
      <c r="AB9" s="6"/>
      <c r="AC9" s="6"/>
      <c r="AD9" s="4"/>
      <c r="AE9" s="211"/>
    </row>
    <row r="10" spans="1:31" ht="15">
      <c r="A10" s="11" t="s">
        <v>6</v>
      </c>
      <c r="B10" s="10">
        <v>2</v>
      </c>
      <c r="C10" s="10" t="s">
        <v>20</v>
      </c>
      <c r="D10" s="99">
        <v>10</v>
      </c>
      <c r="E10" s="10">
        <v>88</v>
      </c>
      <c r="F10" s="149">
        <f t="shared" si="0"/>
        <v>100</v>
      </c>
      <c r="G10" s="272">
        <v>0.9968</v>
      </c>
      <c r="H10" s="275">
        <v>0.9975879786856804</v>
      </c>
      <c r="L10" s="5"/>
      <c r="T10" s="211"/>
      <c r="U10" s="6"/>
      <c r="V10" s="211"/>
      <c r="W10" s="211"/>
      <c r="X10"/>
      <c r="Z10" s="226"/>
      <c r="AA10" s="6"/>
      <c r="AB10" s="6"/>
      <c r="AC10" s="6"/>
      <c r="AD10" s="4"/>
      <c r="AE10" s="211"/>
    </row>
    <row r="11" spans="1:31" ht="15">
      <c r="A11" s="11" t="s">
        <v>314</v>
      </c>
      <c r="B11" s="10" t="s">
        <v>20</v>
      </c>
      <c r="C11" s="10" t="s">
        <v>20</v>
      </c>
      <c r="D11" s="99">
        <v>8</v>
      </c>
      <c r="E11" s="10">
        <v>115</v>
      </c>
      <c r="F11" s="149">
        <f t="shared" si="0"/>
        <v>123</v>
      </c>
      <c r="G11" s="272">
        <v>0.9994478188845941</v>
      </c>
      <c r="H11" s="275">
        <v>0.9968683167316009</v>
      </c>
      <c r="L11" s="5"/>
      <c r="T11" s="211"/>
      <c r="U11" s="6"/>
      <c r="V11" s="211"/>
      <c r="W11" s="211"/>
      <c r="X11"/>
      <c r="Z11" s="226"/>
      <c r="AA11" s="6"/>
      <c r="AB11" s="6"/>
      <c r="AC11" s="6"/>
      <c r="AD11" s="4"/>
      <c r="AE11" s="211"/>
    </row>
    <row r="12" spans="1:31" ht="15">
      <c r="A12" s="11" t="s">
        <v>5</v>
      </c>
      <c r="B12" s="10" t="s">
        <v>20</v>
      </c>
      <c r="C12" s="10" t="s">
        <v>20</v>
      </c>
      <c r="D12" s="99">
        <v>2</v>
      </c>
      <c r="E12" s="10">
        <v>28</v>
      </c>
      <c r="F12" s="149">
        <f t="shared" si="0"/>
        <v>30</v>
      </c>
      <c r="G12" s="272">
        <v>1</v>
      </c>
      <c r="H12" s="275">
        <v>1</v>
      </c>
      <c r="L12" s="5"/>
      <c r="T12" s="211"/>
      <c r="U12" s="6"/>
      <c r="V12" s="211"/>
      <c r="W12" s="211"/>
      <c r="X12"/>
      <c r="Z12" s="226"/>
      <c r="AA12" s="6"/>
      <c r="AB12" s="6"/>
      <c r="AC12" s="6"/>
      <c r="AD12" s="4"/>
      <c r="AE12" s="211"/>
    </row>
    <row r="13" spans="1:31" ht="15">
      <c r="A13" s="11" t="s">
        <v>8</v>
      </c>
      <c r="B13" s="10">
        <v>1</v>
      </c>
      <c r="C13" s="10">
        <v>1</v>
      </c>
      <c r="D13" s="99">
        <v>18</v>
      </c>
      <c r="E13" s="10">
        <v>51</v>
      </c>
      <c r="F13" s="149">
        <f t="shared" si="0"/>
        <v>71</v>
      </c>
      <c r="G13" s="272">
        <v>1</v>
      </c>
      <c r="H13" s="275">
        <v>1</v>
      </c>
      <c r="L13" s="5"/>
      <c r="T13" s="211"/>
      <c r="U13" s="6"/>
      <c r="V13" s="211"/>
      <c r="W13" s="211"/>
      <c r="X13"/>
      <c r="Z13" s="226"/>
      <c r="AA13" s="6"/>
      <c r="AB13" s="6"/>
      <c r="AC13" s="6"/>
      <c r="AD13" s="4"/>
      <c r="AE13" s="211"/>
    </row>
    <row r="14" spans="1:31" ht="15">
      <c r="A14" s="11" t="s">
        <v>315</v>
      </c>
      <c r="B14" s="10">
        <v>2</v>
      </c>
      <c r="C14" s="10">
        <v>1</v>
      </c>
      <c r="D14" s="99">
        <v>18</v>
      </c>
      <c r="E14" s="10">
        <v>243</v>
      </c>
      <c r="F14" s="149">
        <f t="shared" si="0"/>
        <v>264</v>
      </c>
      <c r="G14" s="272">
        <v>0.9991142604074402</v>
      </c>
      <c r="H14" s="275">
        <v>0.9986612046378397</v>
      </c>
      <c r="L14" s="5"/>
      <c r="T14" s="211"/>
      <c r="U14" s="6"/>
      <c r="V14" s="211"/>
      <c r="W14" s="211"/>
      <c r="X14"/>
      <c r="Z14" s="226"/>
      <c r="AA14" s="6"/>
      <c r="AB14" s="6"/>
      <c r="AC14" s="6"/>
      <c r="AD14" s="4"/>
      <c r="AE14" s="211"/>
    </row>
    <row r="15" spans="1:31" ht="15">
      <c r="A15" s="11" t="s">
        <v>316</v>
      </c>
      <c r="B15" s="10">
        <v>1</v>
      </c>
      <c r="C15" s="10">
        <v>2</v>
      </c>
      <c r="D15" s="99">
        <v>18</v>
      </c>
      <c r="E15" s="10">
        <v>114</v>
      </c>
      <c r="F15" s="149">
        <f t="shared" si="0"/>
        <v>135</v>
      </c>
      <c r="G15" s="272">
        <v>1</v>
      </c>
      <c r="H15" s="275">
        <v>1</v>
      </c>
      <c r="L15" s="5"/>
      <c r="T15" s="211"/>
      <c r="U15" s="6"/>
      <c r="V15" s="211"/>
      <c r="W15" s="211"/>
      <c r="X15"/>
      <c r="Z15" s="226"/>
      <c r="AA15" s="6"/>
      <c r="AB15" s="6"/>
      <c r="AC15" s="6"/>
      <c r="AD15" s="4"/>
      <c r="AE15" s="211"/>
    </row>
    <row r="16" spans="1:31" ht="15">
      <c r="A16" s="11" t="s">
        <v>317</v>
      </c>
      <c r="B16" s="10">
        <v>1</v>
      </c>
      <c r="C16" s="10">
        <v>1</v>
      </c>
      <c r="D16" s="99">
        <v>10</v>
      </c>
      <c r="E16" s="10">
        <v>145</v>
      </c>
      <c r="F16" s="149">
        <f t="shared" si="0"/>
        <v>157</v>
      </c>
      <c r="G16" s="272">
        <v>0.9982668977469671</v>
      </c>
      <c r="H16" s="275">
        <v>0.962816600437624</v>
      </c>
      <c r="L16" s="5"/>
      <c r="T16" s="211"/>
      <c r="U16" s="6"/>
      <c r="V16" s="211"/>
      <c r="W16" s="211"/>
      <c r="X16"/>
      <c r="Z16" s="226"/>
      <c r="AA16" s="6"/>
      <c r="AB16" s="6"/>
      <c r="AC16" s="6"/>
      <c r="AD16" s="4"/>
      <c r="AE16" s="211"/>
    </row>
    <row r="17" spans="1:31" ht="15">
      <c r="A17" s="11" t="s">
        <v>7</v>
      </c>
      <c r="B17" s="10">
        <v>1</v>
      </c>
      <c r="C17" s="10">
        <v>2</v>
      </c>
      <c r="D17" s="99">
        <v>7</v>
      </c>
      <c r="E17" s="10">
        <v>103</v>
      </c>
      <c r="F17" s="149">
        <f t="shared" si="0"/>
        <v>113</v>
      </c>
      <c r="G17" s="272">
        <v>0.9970523212969786</v>
      </c>
      <c r="H17" s="275">
        <v>0.9906460828264471</v>
      </c>
      <c r="L17" s="5"/>
      <c r="T17" s="211"/>
      <c r="U17" s="6"/>
      <c r="V17" s="211"/>
      <c r="W17" s="211"/>
      <c r="X17"/>
      <c r="Z17" s="226"/>
      <c r="AA17" s="6"/>
      <c r="AB17" s="6"/>
      <c r="AC17" s="6"/>
      <c r="AD17" s="4"/>
      <c r="AE17" s="211"/>
    </row>
    <row r="18" spans="1:31" ht="15">
      <c r="A18" s="11" t="s">
        <v>4</v>
      </c>
      <c r="B18" s="10">
        <v>2</v>
      </c>
      <c r="C18" s="10" t="s">
        <v>20</v>
      </c>
      <c r="D18" s="99">
        <v>14</v>
      </c>
      <c r="E18" s="10">
        <v>64</v>
      </c>
      <c r="F18" s="149">
        <f t="shared" si="0"/>
        <v>80</v>
      </c>
      <c r="G18" s="272">
        <v>1</v>
      </c>
      <c r="H18" s="275">
        <v>1</v>
      </c>
      <c r="L18" s="5"/>
      <c r="T18" s="211"/>
      <c r="U18" s="6"/>
      <c r="V18" s="211"/>
      <c r="W18" s="211"/>
      <c r="X18"/>
      <c r="Z18" s="226"/>
      <c r="AA18" s="6"/>
      <c r="AB18" s="6"/>
      <c r="AC18" s="6"/>
      <c r="AD18" s="4"/>
      <c r="AE18" s="211"/>
    </row>
    <row r="19" spans="1:31" ht="15">
      <c r="A19" s="11" t="s">
        <v>9</v>
      </c>
      <c r="B19" s="10" t="s">
        <v>20</v>
      </c>
      <c r="C19" s="10" t="s">
        <v>20</v>
      </c>
      <c r="D19" s="99">
        <v>5</v>
      </c>
      <c r="E19" s="10">
        <v>1</v>
      </c>
      <c r="F19" s="149">
        <f t="shared" si="0"/>
        <v>6</v>
      </c>
      <c r="G19" s="272">
        <v>1</v>
      </c>
      <c r="H19" s="275">
        <v>1</v>
      </c>
      <c r="L19" s="5"/>
      <c r="T19" s="211"/>
      <c r="U19" s="6"/>
      <c r="V19" s="211"/>
      <c r="W19" s="211"/>
      <c r="X19"/>
      <c r="Z19" s="226"/>
      <c r="AA19" s="6"/>
      <c r="AB19" s="6"/>
      <c r="AC19" s="6"/>
      <c r="AD19" s="4"/>
      <c r="AE19" s="211"/>
    </row>
    <row r="20" spans="1:31" ht="15">
      <c r="A20" s="11" t="s">
        <v>10</v>
      </c>
      <c r="B20" s="10" t="s">
        <v>20</v>
      </c>
      <c r="C20" s="10" t="s">
        <v>20</v>
      </c>
      <c r="D20" s="99">
        <v>3</v>
      </c>
      <c r="E20" s="10" t="s">
        <v>20</v>
      </c>
      <c r="F20" s="149">
        <f t="shared" si="0"/>
        <v>3</v>
      </c>
      <c r="G20" s="272">
        <v>1</v>
      </c>
      <c r="H20" s="275">
        <v>1</v>
      </c>
      <c r="L20" s="5"/>
      <c r="T20" s="211"/>
      <c r="U20" s="6"/>
      <c r="V20" s="211"/>
      <c r="W20" s="211"/>
      <c r="X20"/>
      <c r="Z20" s="226"/>
      <c r="AA20" s="6"/>
      <c r="AB20" s="6"/>
      <c r="AC20" s="6"/>
      <c r="AD20" s="4"/>
      <c r="AE20" s="211"/>
    </row>
    <row r="21" spans="1:31" ht="15">
      <c r="A21" s="11" t="s">
        <v>11</v>
      </c>
      <c r="B21" s="10" t="s">
        <v>20</v>
      </c>
      <c r="C21" s="10" t="s">
        <v>20</v>
      </c>
      <c r="D21" s="99">
        <v>1</v>
      </c>
      <c r="E21" s="10">
        <v>3</v>
      </c>
      <c r="F21" s="149">
        <f t="shared" si="0"/>
        <v>4</v>
      </c>
      <c r="G21" s="272">
        <v>1</v>
      </c>
      <c r="H21" s="275">
        <v>1</v>
      </c>
      <c r="L21" s="5"/>
      <c r="T21" s="211"/>
      <c r="U21" s="6"/>
      <c r="V21" s="211"/>
      <c r="W21" s="211"/>
      <c r="X21"/>
      <c r="Z21" s="226"/>
      <c r="AA21" s="6"/>
      <c r="AB21" s="6"/>
      <c r="AC21" s="6"/>
      <c r="AD21" s="4"/>
      <c r="AE21" s="211"/>
    </row>
    <row r="22" spans="1:31" ht="15">
      <c r="A22" s="12" t="s">
        <v>12</v>
      </c>
      <c r="B22" s="10" t="s">
        <v>20</v>
      </c>
      <c r="C22" s="10" t="s">
        <v>20</v>
      </c>
      <c r="D22" s="99">
        <v>5</v>
      </c>
      <c r="E22" s="10" t="s">
        <v>20</v>
      </c>
      <c r="F22" s="149">
        <f t="shared" si="0"/>
        <v>5</v>
      </c>
      <c r="G22" s="272">
        <v>1</v>
      </c>
      <c r="H22" s="275">
        <v>1</v>
      </c>
      <c r="L22" s="5"/>
      <c r="T22" s="211"/>
      <c r="U22" s="6"/>
      <c r="V22" s="211"/>
      <c r="W22" s="211"/>
      <c r="X22"/>
      <c r="Z22" s="226"/>
      <c r="AA22" s="6"/>
      <c r="AB22" s="6"/>
      <c r="AC22" s="6"/>
      <c r="AD22" s="4"/>
      <c r="AE22" s="211"/>
    </row>
    <row r="23" spans="1:31" ht="15">
      <c r="A23" s="208" t="s">
        <v>264</v>
      </c>
      <c r="B23" s="10" t="s">
        <v>20</v>
      </c>
      <c r="C23" s="10" t="s">
        <v>20</v>
      </c>
      <c r="D23" s="10">
        <v>1</v>
      </c>
      <c r="E23" s="209">
        <v>4</v>
      </c>
      <c r="F23" s="176">
        <f t="shared" si="0"/>
        <v>5</v>
      </c>
      <c r="G23" s="273">
        <v>1</v>
      </c>
      <c r="H23" s="276">
        <v>1</v>
      </c>
      <c r="L23" s="5"/>
      <c r="T23" s="211"/>
      <c r="U23" s="6"/>
      <c r="V23" s="211"/>
      <c r="W23" s="211"/>
      <c r="X23"/>
      <c r="Z23" s="226"/>
      <c r="AA23" s="6"/>
      <c r="AB23" s="6"/>
      <c r="AC23" s="6"/>
      <c r="AD23" s="4"/>
      <c r="AE23" s="211"/>
    </row>
    <row r="24" spans="1:31" ht="17.25">
      <c r="A24" s="210" t="s">
        <v>266</v>
      </c>
      <c r="B24" s="13">
        <v>13</v>
      </c>
      <c r="C24" s="14">
        <v>11</v>
      </c>
      <c r="D24" s="13">
        <v>196</v>
      </c>
      <c r="E24" s="14">
        <v>1842</v>
      </c>
      <c r="F24" s="15">
        <v>2062</v>
      </c>
      <c r="G24" s="13" t="s">
        <v>308</v>
      </c>
      <c r="H24" s="15" t="s">
        <v>309</v>
      </c>
      <c r="I24" s="1"/>
      <c r="T24" s="211"/>
      <c r="U24" s="6"/>
      <c r="V24" s="211"/>
      <c r="W24" s="211"/>
      <c r="X24"/>
      <c r="Z24" s="226"/>
      <c r="AA24" s="6"/>
      <c r="AB24" s="6"/>
      <c r="AC24" s="6"/>
      <c r="AD24" s="4"/>
      <c r="AE24" s="211"/>
    </row>
    <row r="25" spans="1:31" ht="15">
      <c r="A25" s="174" t="s">
        <v>330</v>
      </c>
      <c r="B25" s="154"/>
      <c r="C25" s="154"/>
      <c r="D25" s="154"/>
      <c r="E25" s="154"/>
      <c r="F25" s="154"/>
      <c r="G25" s="154"/>
      <c r="H25" s="125" t="s">
        <v>25</v>
      </c>
      <c r="I25" s="6"/>
      <c r="T25" s="211"/>
      <c r="U25" s="211"/>
      <c r="V25" s="211"/>
      <c r="W25" s="211"/>
      <c r="Z25" s="211"/>
      <c r="AA25" s="211"/>
      <c r="AB25" s="211"/>
      <c r="AC25" s="211"/>
      <c r="AD25" s="211"/>
      <c r="AE25" s="211"/>
    </row>
    <row r="26" spans="1:31" ht="15" customHeight="1">
      <c r="A26" s="173" t="s">
        <v>318</v>
      </c>
      <c r="B26" s="174"/>
      <c r="C26" s="174"/>
      <c r="D26" s="174"/>
      <c r="E26" s="174"/>
      <c r="F26" s="174"/>
      <c r="G26" s="174"/>
      <c r="H26" s="174"/>
      <c r="I26" s="6"/>
      <c r="Z26" s="211"/>
      <c r="AA26" s="211"/>
      <c r="AB26" s="211"/>
      <c r="AC26" s="211"/>
      <c r="AD26" s="211"/>
      <c r="AE26" s="211"/>
    </row>
    <row r="27" spans="1:31" ht="15">
      <c r="A27" s="259" t="s">
        <v>268</v>
      </c>
      <c r="B27" s="259"/>
      <c r="C27" s="259"/>
      <c r="D27" s="259"/>
      <c r="E27" s="259"/>
      <c r="F27" s="259"/>
      <c r="G27" s="259"/>
      <c r="H27" s="164"/>
      <c r="I27" s="6"/>
      <c r="Z27" s="211"/>
      <c r="AA27" s="211"/>
      <c r="AB27" s="211"/>
      <c r="AC27" s="211"/>
      <c r="AD27" s="211"/>
      <c r="AE27" s="211"/>
    </row>
    <row r="28" spans="1:25" s="162" customFormat="1" ht="15">
      <c r="A28"/>
      <c r="B28"/>
      <c r="C28"/>
      <c r="D28"/>
      <c r="E28"/>
      <c r="F28"/>
      <c r="G28"/>
      <c r="H28" s="164"/>
      <c r="I28" s="6"/>
      <c r="J28"/>
      <c r="K28"/>
      <c r="L28"/>
      <c r="X28" s="163"/>
      <c r="Y28" s="163"/>
    </row>
    <row r="29" spans="8:9" ht="15">
      <c r="H29" s="164"/>
      <c r="I29" s="6"/>
    </row>
    <row r="30" spans="8:14" ht="15">
      <c r="H30" s="164"/>
      <c r="I30" s="6"/>
      <c r="M30" s="2"/>
      <c r="N30" s="2"/>
    </row>
    <row r="31" spans="8:14" ht="15">
      <c r="H31" s="164"/>
      <c r="I31" s="6"/>
      <c r="M31" s="2"/>
      <c r="N31" s="2"/>
    </row>
    <row r="32" spans="8:14" ht="15">
      <c r="H32" s="164"/>
      <c r="I32" s="6"/>
      <c r="M32" s="2"/>
      <c r="N32" s="2"/>
    </row>
    <row r="33" spans="8:14" ht="15">
      <c r="H33" s="164"/>
      <c r="I33" s="6"/>
      <c r="M33" s="2"/>
      <c r="N33" s="2"/>
    </row>
    <row r="34" spans="8:14" ht="15">
      <c r="H34" s="164"/>
      <c r="I34" s="6"/>
      <c r="M34" s="2"/>
      <c r="N34" s="2"/>
    </row>
    <row r="35" spans="8:14" ht="15">
      <c r="H35" s="164"/>
      <c r="I35" s="6"/>
      <c r="M35" s="2"/>
      <c r="N35" s="2"/>
    </row>
    <row r="36" spans="8:14" ht="15">
      <c r="H36" s="164"/>
      <c r="I36" s="6"/>
      <c r="J36" s="2"/>
      <c r="L36" s="161"/>
      <c r="M36" s="2"/>
      <c r="N36" s="2"/>
    </row>
    <row r="37" spans="8:14" ht="15">
      <c r="H37" s="164"/>
      <c r="I37" s="6"/>
      <c r="J37" s="2"/>
      <c r="L37" s="161"/>
      <c r="M37" s="2"/>
      <c r="N37" s="2"/>
    </row>
    <row r="38" spans="8:14" ht="15">
      <c r="H38" s="164"/>
      <c r="I38" s="6"/>
      <c r="J38" s="2"/>
      <c r="L38" s="161"/>
      <c r="M38" s="2"/>
      <c r="N38" s="2"/>
    </row>
    <row r="39" spans="8:14" ht="15">
      <c r="H39" s="164"/>
      <c r="I39" s="6"/>
      <c r="J39" s="2"/>
      <c r="L39" s="161"/>
      <c r="M39" s="2"/>
      <c r="N39" s="2"/>
    </row>
    <row r="40" spans="8:14" ht="15">
      <c r="H40" s="164"/>
      <c r="I40" s="6"/>
      <c r="J40" s="2"/>
      <c r="L40" s="161"/>
      <c r="M40" s="2"/>
      <c r="N40" s="2"/>
    </row>
    <row r="41" spans="8:14" ht="15">
      <c r="H41" s="164"/>
      <c r="I41" s="6"/>
      <c r="J41" s="2"/>
      <c r="L41" s="161"/>
      <c r="M41" s="2"/>
      <c r="N41" s="2"/>
    </row>
    <row r="42" spans="8:14" ht="15">
      <c r="H42" s="164"/>
      <c r="I42" s="6"/>
      <c r="J42" s="2"/>
      <c r="L42" s="161"/>
      <c r="M42" s="2"/>
      <c r="N42" s="2"/>
    </row>
    <row r="43" spans="8:14" ht="15">
      <c r="H43" s="164"/>
      <c r="I43" s="6"/>
      <c r="J43" s="2"/>
      <c r="L43" s="161"/>
      <c r="M43" s="2"/>
      <c r="N43" s="2"/>
    </row>
    <row r="44" spans="8:14" ht="15">
      <c r="H44" s="164"/>
      <c r="I44" s="6"/>
      <c r="J44" s="2"/>
      <c r="L44" s="161"/>
      <c r="M44" s="2"/>
      <c r="N44" s="2"/>
    </row>
    <row r="45" spans="8:14" ht="15">
      <c r="H45" s="164"/>
      <c r="I45" s="6"/>
      <c r="J45" s="2"/>
      <c r="L45" s="161"/>
      <c r="M45" s="2"/>
      <c r="N45" s="2"/>
    </row>
    <row r="46" spans="8:14" ht="15">
      <c r="H46" s="164"/>
      <c r="I46" s="6"/>
      <c r="J46" s="2"/>
      <c r="L46" s="161"/>
      <c r="M46" s="2"/>
      <c r="N46" s="2"/>
    </row>
    <row r="47" spans="8:14" ht="15">
      <c r="H47" s="164"/>
      <c r="I47" s="6"/>
      <c r="J47" s="2"/>
      <c r="L47" s="161"/>
      <c r="M47" s="2"/>
      <c r="N47" s="2"/>
    </row>
    <row r="48" spans="8:14" ht="15">
      <c r="H48" s="164"/>
      <c r="I48" s="6"/>
      <c r="J48" s="2"/>
      <c r="L48" s="161"/>
      <c r="M48" s="2"/>
      <c r="N48" s="2"/>
    </row>
    <row r="49" spans="8:14" ht="15">
      <c r="H49" s="164"/>
      <c r="I49" s="6"/>
      <c r="J49" s="2"/>
      <c r="L49" s="161"/>
      <c r="M49" s="2"/>
      <c r="N49" s="2"/>
    </row>
    <row r="50" spans="8:14" ht="15">
      <c r="H50" s="164"/>
      <c r="I50" s="6"/>
      <c r="J50" s="2"/>
      <c r="L50" s="161"/>
      <c r="M50" s="2"/>
      <c r="N50" s="2"/>
    </row>
    <row r="51" spans="8:14" ht="15">
      <c r="H51" s="164"/>
      <c r="I51" s="6"/>
      <c r="J51" s="2"/>
      <c r="L51" s="161"/>
      <c r="M51" s="2"/>
      <c r="N51" s="2"/>
    </row>
    <row r="52" spans="8:14" ht="15">
      <c r="H52" s="164"/>
      <c r="I52" s="6"/>
      <c r="J52" s="2"/>
      <c r="L52" s="161"/>
      <c r="M52" s="2"/>
      <c r="N52" s="2"/>
    </row>
    <row r="53" spans="8:14" ht="15">
      <c r="H53" s="164"/>
      <c r="I53" s="6"/>
      <c r="J53" s="2"/>
      <c r="L53" s="161"/>
      <c r="M53" s="2"/>
      <c r="N53" s="2"/>
    </row>
    <row r="54" spans="8:14" ht="15">
      <c r="H54" s="164"/>
      <c r="I54" s="6"/>
      <c r="J54" s="2"/>
      <c r="L54" s="161"/>
      <c r="M54" s="2"/>
      <c r="N54" s="2"/>
    </row>
    <row r="55" spans="8:14" ht="15">
      <c r="H55" s="164"/>
      <c r="I55" s="6"/>
      <c r="J55" s="2"/>
      <c r="L55" s="161"/>
      <c r="M55" s="2"/>
      <c r="N55" s="2"/>
    </row>
    <row r="56" spans="8:14" ht="15">
      <c r="H56" s="164"/>
      <c r="I56" s="6"/>
      <c r="J56" s="2"/>
      <c r="L56" s="161"/>
      <c r="M56" s="2"/>
      <c r="N56" s="2"/>
    </row>
    <row r="57" spans="8:10" ht="15">
      <c r="H57" s="164"/>
      <c r="I57" s="6"/>
      <c r="J57" s="2"/>
    </row>
    <row r="58" spans="8:10" ht="15">
      <c r="H58" s="164"/>
      <c r="I58" s="6"/>
      <c r="J58" s="2"/>
    </row>
    <row r="59" spans="8:10" ht="15">
      <c r="H59" s="164"/>
      <c r="I59" s="6"/>
      <c r="J59" s="2"/>
    </row>
    <row r="60" spans="8:10" ht="15">
      <c r="H60" s="164"/>
      <c r="I60" s="6"/>
      <c r="J60" s="2"/>
    </row>
    <row r="61" spans="8:10" ht="15">
      <c r="H61" s="164"/>
      <c r="I61" s="6"/>
      <c r="J61" s="2"/>
    </row>
    <row r="62" spans="8:10" ht="15">
      <c r="H62" s="164"/>
      <c r="I62" s="6"/>
      <c r="J62" s="2"/>
    </row>
    <row r="63" spans="8:10" ht="15">
      <c r="H63" s="164"/>
      <c r="I63" s="6"/>
      <c r="J63" s="2"/>
    </row>
    <row r="64" spans="8:10" ht="15">
      <c r="H64" s="164"/>
      <c r="I64" s="6"/>
      <c r="J64" s="2"/>
    </row>
    <row r="65" spans="8:10" ht="15">
      <c r="H65" s="164"/>
      <c r="I65" s="6"/>
      <c r="J65" s="2"/>
    </row>
    <row r="66" spans="8:10" ht="15">
      <c r="H66" s="164"/>
      <c r="I66" s="6"/>
      <c r="J66" s="2"/>
    </row>
    <row r="67" spans="8:10" ht="15">
      <c r="H67" s="164"/>
      <c r="I67" s="6"/>
      <c r="J67" s="2"/>
    </row>
    <row r="68" spans="8:10" ht="15">
      <c r="H68" s="164"/>
      <c r="I68" s="6"/>
      <c r="J68" s="2"/>
    </row>
    <row r="69" spans="8:10" ht="15">
      <c r="H69" s="164"/>
      <c r="I69" s="6"/>
      <c r="J69" s="2"/>
    </row>
    <row r="70" spans="8:10" ht="15">
      <c r="H70" s="164"/>
      <c r="I70" s="6"/>
      <c r="J70" s="2"/>
    </row>
    <row r="71" spans="8:10" ht="15">
      <c r="H71" s="164"/>
      <c r="I71" s="6"/>
      <c r="J71" s="2"/>
    </row>
    <row r="72" spans="8:10" ht="15">
      <c r="H72" s="164"/>
      <c r="I72" s="6"/>
      <c r="J72" s="2"/>
    </row>
    <row r="73" spans="8:10" ht="15">
      <c r="H73" s="164"/>
      <c r="I73" s="6"/>
      <c r="J73" s="2"/>
    </row>
    <row r="74" spans="8:10" ht="15">
      <c r="H74" s="164"/>
      <c r="I74" s="6"/>
      <c r="J74" s="2"/>
    </row>
    <row r="75" spans="8:10" ht="15">
      <c r="H75" s="164"/>
      <c r="I75" s="6"/>
      <c r="J75" s="2"/>
    </row>
    <row r="76" spans="8:10" ht="15">
      <c r="H76" s="164"/>
      <c r="I76" s="6"/>
      <c r="J76" s="2"/>
    </row>
    <row r="77" spans="8:10" ht="15">
      <c r="H77" s="164"/>
      <c r="I77" s="6"/>
      <c r="J77" s="2"/>
    </row>
    <row r="78" spans="8:10" ht="15">
      <c r="H78" s="164"/>
      <c r="I78" s="6"/>
      <c r="J78" s="2"/>
    </row>
    <row r="79" spans="8:10" ht="15">
      <c r="H79" s="164"/>
      <c r="I79" s="6"/>
      <c r="J79" s="2"/>
    </row>
    <row r="80" spans="8:10" ht="15">
      <c r="H80" s="164"/>
      <c r="I80" s="6"/>
      <c r="J80" s="2"/>
    </row>
    <row r="81" spans="8:10" ht="15">
      <c r="H81" s="164"/>
      <c r="I81" s="6"/>
      <c r="J81" s="2"/>
    </row>
    <row r="82" spans="8:10" ht="15">
      <c r="H82" s="164"/>
      <c r="I82" s="6"/>
      <c r="J82" s="2"/>
    </row>
    <row r="83" spans="8:10" ht="15">
      <c r="H83" s="164"/>
      <c r="I83" s="6"/>
      <c r="J83" s="2"/>
    </row>
    <row r="84" spans="8:10" ht="15">
      <c r="H84" s="164"/>
      <c r="I84" s="6"/>
      <c r="J84" s="2"/>
    </row>
    <row r="85" spans="8:10" ht="15">
      <c r="H85" s="164"/>
      <c r="I85" s="6"/>
      <c r="J85" s="2"/>
    </row>
    <row r="86" spans="8:10" ht="15">
      <c r="H86" s="164"/>
      <c r="I86" s="6"/>
      <c r="J86" s="2"/>
    </row>
    <row r="87" spans="8:10" ht="15">
      <c r="H87" s="164"/>
      <c r="I87" s="6"/>
      <c r="J87" s="2"/>
    </row>
    <row r="88" spans="8:10" ht="15">
      <c r="H88" s="164"/>
      <c r="I88" s="6"/>
      <c r="J88" s="2"/>
    </row>
    <row r="89" spans="8:10" ht="15">
      <c r="H89" s="164"/>
      <c r="I89" s="6"/>
      <c r="J89" s="2"/>
    </row>
    <row r="90" spans="8:10" ht="15">
      <c r="H90" s="164"/>
      <c r="I90" s="6"/>
      <c r="J90" s="2"/>
    </row>
    <row r="91" spans="8:10" ht="15">
      <c r="H91" s="164"/>
      <c r="I91" s="6"/>
      <c r="J91" s="2"/>
    </row>
    <row r="92" spans="8:10" ht="15">
      <c r="H92" s="164"/>
      <c r="I92" s="6"/>
      <c r="J92" s="2"/>
    </row>
    <row r="93" spans="8:10" ht="15">
      <c r="H93" s="164"/>
      <c r="I93" s="6"/>
      <c r="J93" s="2"/>
    </row>
    <row r="94" spans="8:10" ht="15">
      <c r="H94" s="164"/>
      <c r="I94" s="6"/>
      <c r="J94" s="2"/>
    </row>
    <row r="95" spans="8:10" ht="15">
      <c r="H95" s="164"/>
      <c r="I95" s="6"/>
      <c r="J95" s="2"/>
    </row>
    <row r="96" spans="8:10" ht="15">
      <c r="H96" s="164"/>
      <c r="I96" s="6"/>
      <c r="J96" s="2"/>
    </row>
    <row r="97" spans="8:10" ht="15">
      <c r="H97" s="164"/>
      <c r="I97" s="6"/>
      <c r="J97" s="2"/>
    </row>
    <row r="98" spans="8:10" ht="15">
      <c r="H98" s="164"/>
      <c r="I98" s="6"/>
      <c r="J98" s="2"/>
    </row>
    <row r="99" spans="8:10" ht="15">
      <c r="H99" s="164"/>
      <c r="I99" s="6"/>
      <c r="J99" s="2"/>
    </row>
    <row r="100" spans="8:10" ht="15">
      <c r="H100" s="164"/>
      <c r="I100" s="6"/>
      <c r="J100" s="2"/>
    </row>
    <row r="101" spans="8:10" ht="15">
      <c r="H101" s="164"/>
      <c r="I101" s="6"/>
      <c r="J101" s="2"/>
    </row>
    <row r="102" spans="8:10" ht="15">
      <c r="H102" s="164"/>
      <c r="I102" s="6"/>
      <c r="J102" s="2"/>
    </row>
    <row r="103" spans="8:10" ht="15">
      <c r="H103" s="164"/>
      <c r="I103" s="6"/>
      <c r="J103" s="2"/>
    </row>
    <row r="104" spans="8:10" ht="15">
      <c r="H104" s="164"/>
      <c r="I104" s="6"/>
      <c r="J104" s="2"/>
    </row>
    <row r="105" spans="8:10" ht="15">
      <c r="H105" s="164"/>
      <c r="I105" s="6"/>
      <c r="J105" s="2"/>
    </row>
    <row r="106" spans="8:10" ht="15">
      <c r="H106" s="164"/>
      <c r="I106" s="6"/>
      <c r="J106" s="2"/>
    </row>
    <row r="107" spans="8:10" ht="15">
      <c r="H107" s="164"/>
      <c r="I107" s="6"/>
      <c r="J107" s="2"/>
    </row>
    <row r="108" spans="8:10" ht="15">
      <c r="H108" s="164"/>
      <c r="I108" s="6"/>
      <c r="J108" s="2"/>
    </row>
    <row r="109" spans="8:10" ht="15">
      <c r="H109" s="164"/>
      <c r="I109" s="6"/>
      <c r="J109" s="2"/>
    </row>
    <row r="110" spans="8:10" ht="15">
      <c r="H110" s="164"/>
      <c r="I110" s="6"/>
      <c r="J110" s="2"/>
    </row>
    <row r="111" spans="8:10" ht="15">
      <c r="H111" s="164"/>
      <c r="I111" s="6"/>
      <c r="J111" s="2"/>
    </row>
    <row r="112" spans="8:10" ht="15">
      <c r="H112" s="164"/>
      <c r="I112" s="6"/>
      <c r="J112" s="2"/>
    </row>
    <row r="113" spans="8:10" ht="15">
      <c r="H113" s="164"/>
      <c r="I113" s="6"/>
      <c r="J113" s="2"/>
    </row>
    <row r="114" spans="8:10" ht="15">
      <c r="H114" s="164"/>
      <c r="I114" s="6"/>
      <c r="J114" s="2"/>
    </row>
    <row r="115" spans="8:10" ht="15">
      <c r="H115" s="164"/>
      <c r="I115" s="6"/>
      <c r="J115" s="2"/>
    </row>
    <row r="116" spans="8:10" ht="15">
      <c r="H116" s="164"/>
      <c r="I116" s="6"/>
      <c r="J116" s="2"/>
    </row>
    <row r="117" spans="8:10" ht="15">
      <c r="H117" s="164"/>
      <c r="I117" s="6"/>
      <c r="J117" s="2"/>
    </row>
    <row r="118" spans="8:10" ht="15">
      <c r="H118" s="164"/>
      <c r="J118" s="2"/>
    </row>
    <row r="119" ht="15">
      <c r="J119" s="2"/>
    </row>
    <row r="120" ht="15">
      <c r="J120" s="2"/>
    </row>
    <row r="121" ht="15">
      <c r="J121" s="2"/>
    </row>
    <row r="122" ht="15">
      <c r="J122" s="2"/>
    </row>
    <row r="123" ht="15">
      <c r="J123" s="2"/>
    </row>
    <row r="124" ht="15">
      <c r="J124" s="2"/>
    </row>
    <row r="125" ht="15">
      <c r="J125" s="2"/>
    </row>
    <row r="126" ht="15">
      <c r="J126" s="2"/>
    </row>
  </sheetData>
  <sheetProtection/>
  <mergeCells count="4">
    <mergeCell ref="B4:F4"/>
    <mergeCell ref="A4:A5"/>
    <mergeCell ref="A1:H1"/>
    <mergeCell ref="G4:H4"/>
  </mergeCells>
  <conditionalFormatting sqref="H6:H23">
    <cfRule type="cellIs" priority="2" dxfId="0" operator="equal">
      <formula>#REF!</formula>
    </cfRule>
  </conditionalFormatting>
  <printOptions/>
  <pageMargins left="0.7086614173228347" right="0.7086614173228347" top="0.35433070866141736" bottom="0.35433070866141736" header="0.31496062992125984" footer="0.31496062992125984"/>
  <pageSetup fitToHeight="1" fitToWidth="1" horizontalDpi="600" verticalDpi="600" orientation="landscape" paperSize="9" r:id="rId1"/>
  <headerFooter>
    <oddHeader>&amp;LDGCL/DESL &amp;D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PLANTEVIGNES Sylvie</cp:lastModifiedBy>
  <cp:lastPrinted>2016-01-29T08:14:06Z</cp:lastPrinted>
  <dcterms:created xsi:type="dcterms:W3CDTF">2014-01-17T08:44:41Z</dcterms:created>
  <dcterms:modified xsi:type="dcterms:W3CDTF">2016-06-02T10:36:21Z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