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50" yWindow="-225" windowWidth="14760" windowHeight="14700"/>
  </bookViews>
  <sheets>
    <sheet name="2A1-Com" sheetId="5" r:id="rId1"/>
  </sheets>
  <definedNames>
    <definedName name="_BQ4.1" hidden="1">#REF!</definedName>
    <definedName name="RATIOS_STRATES">#REF!</definedName>
    <definedName name="_xlnm.Print_Area" localSheetId="0">'2A1-Com'!$A$1:$K$51</definedName>
  </definedNames>
  <calcPr calcId="125725"/>
</workbook>
</file>

<file path=xl/calcChain.xml><?xml version="1.0" encoding="utf-8"?>
<calcChain xmlns="http://schemas.openxmlformats.org/spreadsheetml/2006/main">
  <c r="F25" i="5"/>
  <c r="E25" s="1"/>
  <c r="D25"/>
  <c r="B25"/>
  <c r="C25" l="1"/>
  <c r="F48" l="1"/>
  <c r="F47"/>
  <c r="F46"/>
  <c r="F45"/>
  <c r="D48"/>
  <c r="D47"/>
  <c r="D46"/>
  <c r="D45"/>
  <c r="B48"/>
  <c r="B47"/>
  <c r="B46"/>
  <c r="B45"/>
  <c r="F42"/>
  <c r="F36"/>
  <c r="F33"/>
  <c r="F29" l="1"/>
  <c r="F23"/>
  <c r="F11" l="1"/>
  <c r="E48"/>
  <c r="C48"/>
  <c r="E47" l="1"/>
  <c r="E46"/>
  <c r="E45"/>
  <c r="C47"/>
  <c r="C46"/>
  <c r="C45"/>
</calcChain>
</file>

<file path=xl/sharedStrings.xml><?xml version="1.0" encoding="utf-8"?>
<sst xmlns="http://schemas.openxmlformats.org/spreadsheetml/2006/main" count="58" uniqueCount="54">
  <si>
    <t>(en milliards d'euros)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</si>
  <si>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</si>
  <si>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</si>
  <si>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</si>
  <si>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</si>
  <si>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</si>
  <si>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</si>
  <si>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</si>
  <si>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</si>
  <si>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</si>
  <si>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</si>
  <si>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Autres recettes de fonctionnement</t>
  </si>
  <si>
    <t>Épargne brute (3) = (2)-(1)</t>
  </si>
  <si>
    <t>Dépenses d'équipement</t>
  </si>
  <si>
    <t>Autres depenses d'investissement</t>
  </si>
  <si>
    <t>RECETTES D'INVESTISSEMENT hors emprunts (5)</t>
  </si>
  <si>
    <t>FCTVA</t>
  </si>
  <si>
    <t>Autres recettes d'investissement</t>
  </si>
  <si>
    <t>RECETTES TOTALES hors emprunts (7) = (2)+(5)</t>
  </si>
  <si>
    <t>Capacité ou besoin de financement = (7)-(6)</t>
  </si>
  <si>
    <t>Remboursements de dette (8)</t>
  </si>
  <si>
    <t>Emprunts (9)</t>
  </si>
  <si>
    <t>DÉPENSES TOTALES (10)=(6)+(8)</t>
  </si>
  <si>
    <t>RECETTES TOTALES (11)=(7)+(9)</t>
  </si>
  <si>
    <t>Variation du fonds de roulement = (11)-(10)</t>
  </si>
  <si>
    <t>Flux net de dette = (9)-(8)</t>
  </si>
  <si>
    <t>Ratios</t>
  </si>
  <si>
    <t xml:space="preserve">Taux d'épargne nette = [(3)-(8)] / (2) </t>
  </si>
  <si>
    <t>Capacité de désendettement = (12) / (3)</t>
  </si>
  <si>
    <t>Taux d'épargne brute = (3) / (2)</t>
  </si>
  <si>
    <t>Taux d'endettement = (12) / (2)</t>
  </si>
  <si>
    <t>Ventes de biens et services</t>
  </si>
  <si>
    <t>- Autres impôts et taxes</t>
  </si>
  <si>
    <t>- Impôts locaux</t>
  </si>
  <si>
    <t>- Autres dotations</t>
  </si>
  <si>
    <t>(dont : fiscalité reversée)</t>
  </si>
  <si>
    <t>Subventions d'équipement versées</t>
  </si>
  <si>
    <t>Épargne nette = (3)-(8)</t>
  </si>
  <si>
    <t>2014 / 2013</t>
  </si>
  <si>
    <t>2015 / 2014</t>
  </si>
  <si>
    <t>DÉPENSES TOTALES hors remboursements (6) = (1)+(4)</t>
  </si>
  <si>
    <t>DÉPENSES D'INVESTISSEMENT hors remboursements (4)</t>
  </si>
  <si>
    <t>Fiches financières</t>
  </si>
  <si>
    <t>2016 / 2015</t>
  </si>
  <si>
    <t>- DGF</t>
  </si>
  <si>
    <t>Source : DGFiP-Comptes de gestion ; budgets principaux - opérations réelles. Calculs DGCL. Montants calculés hors gestion active de la dette.</t>
  </si>
  <si>
    <t>(a)</t>
  </si>
  <si>
    <t>(b) La dette de l'année N n'est pas exactement égale à la dette de l'année N-1 augmentée du flux net de dette de l'année N, du fait de certaines différences conceptuelles entre le stock et les flux reportés ici.</t>
  </si>
  <si>
    <t>- Péréquation et compensations fiscales</t>
  </si>
  <si>
    <t>Autres dotations et Subventions d'équipement</t>
  </si>
  <si>
    <t>(a) Évolution calculée à périmètre constant, c'est-à-dire hors communes concernées par la métropole du grand Paris (cf. présentation de l'annexe 2).</t>
  </si>
  <si>
    <r>
      <t>A1. Communes</t>
    </r>
    <r>
      <rPr>
        <sz val="12"/>
        <rFont val="Bookman Old Style"/>
        <family val="1"/>
      </rPr>
      <t xml:space="preserve"> - Opérations réelles</t>
    </r>
  </si>
  <si>
    <r>
      <t>Dette au 31 décembre (12)</t>
    </r>
    <r>
      <rPr>
        <b/>
        <vertAlign val="superscript"/>
        <sz val="11"/>
        <rFont val="Bookman Old Style"/>
        <family val="1"/>
      </rPr>
      <t xml:space="preserve"> (b)</t>
    </r>
  </si>
  <si>
    <t>2017 / 2016</t>
  </si>
</sst>
</file>

<file path=xl/styles.xml><?xml version="1.0" encoding="utf-8"?>
<styleSheet xmlns="http://schemas.openxmlformats.org/spreadsheetml/2006/main">
  <numFmts count="6">
    <numFmt numFmtId="164" formatCode="0.0%"/>
    <numFmt numFmtId="165" formatCode="\+0.00;\-0.00"/>
    <numFmt numFmtId="166" formatCode="\+0.0%;\-0.0%"/>
    <numFmt numFmtId="168" formatCode="\+0.0&quot; pt&quot;;\-0.0&quot; pt&quot;"/>
    <numFmt numFmtId="171" formatCode="0.0&quot; ans&quot;"/>
    <numFmt numFmtId="172" formatCode="\+&quot; &quot;0.0&quot; an&quot;;\-&quot; &quot;0.0&quot; an&quot;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vertAlign val="superscript"/>
      <sz val="11"/>
      <name val="Bookman Old Style"/>
      <family val="1"/>
    </font>
    <font>
      <i/>
      <sz val="9"/>
      <name val="Bookman Old Style"/>
      <family val="1"/>
    </font>
    <font>
      <i/>
      <sz val="8"/>
      <name val="Bookman Old Style"/>
      <family val="1"/>
    </font>
    <font>
      <i/>
      <sz val="10"/>
      <color theme="1"/>
      <name val="Bookman Old Style"/>
      <family val="1"/>
    </font>
    <font>
      <b/>
      <sz val="14"/>
      <name val="Bookman Old Style"/>
      <family val="1"/>
    </font>
    <font>
      <sz val="10"/>
      <color rgb="FFFF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4" applyFont="1"/>
    <xf numFmtId="0" fontId="4" fillId="0" borderId="0" xfId="4" applyFont="1"/>
    <xf numFmtId="0" fontId="5" fillId="0" borderId="0" xfId="4" applyFont="1"/>
    <xf numFmtId="2" fontId="1" fillId="0" borderId="0" xfId="4" applyNumberFormat="1" applyFont="1"/>
    <xf numFmtId="0" fontId="10" fillId="3" borderId="0" xfId="4" applyFont="1" applyFill="1"/>
    <xf numFmtId="0" fontId="11" fillId="3" borderId="0" xfId="5" applyFont="1" applyFill="1"/>
    <xf numFmtId="0" fontId="10" fillId="3" borderId="0" xfId="5" applyFont="1" applyFill="1"/>
    <xf numFmtId="0" fontId="12" fillId="3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/>
    <xf numFmtId="2" fontId="12" fillId="2" borderId="3" xfId="0" applyNumberFormat="1" applyFont="1" applyFill="1" applyBorder="1"/>
    <xf numFmtId="166" fontId="12" fillId="3" borderId="3" xfId="0" applyNumberFormat="1" applyFont="1" applyFill="1" applyBorder="1"/>
    <xf numFmtId="0" fontId="10" fillId="3" borderId="0" xfId="0" applyFont="1" applyFill="1" applyBorder="1"/>
    <xf numFmtId="2" fontId="10" fillId="2" borderId="0" xfId="0" applyNumberFormat="1" applyFont="1" applyFill="1" applyBorder="1"/>
    <xf numFmtId="166" fontId="10" fillId="3" borderId="0" xfId="0" applyNumberFormat="1" applyFont="1" applyFill="1" applyBorder="1"/>
    <xf numFmtId="0" fontId="12" fillId="3" borderId="0" xfId="0" applyFont="1" applyFill="1" applyBorder="1"/>
    <xf numFmtId="2" fontId="12" fillId="2" borderId="0" xfId="0" applyNumberFormat="1" applyFont="1" applyFill="1" applyBorder="1"/>
    <xf numFmtId="166" fontId="12" fillId="3" borderId="0" xfId="0" applyNumberFormat="1" applyFont="1" applyFill="1" applyBorder="1"/>
    <xf numFmtId="0" fontId="10" fillId="3" borderId="0" xfId="0" quotePrefix="1" applyFont="1" applyFill="1" applyBorder="1" applyAlignment="1">
      <alignment horizontal="left" indent="2"/>
    </xf>
    <xf numFmtId="0" fontId="10" fillId="3" borderId="1" xfId="0" applyFont="1" applyFill="1" applyBorder="1"/>
    <xf numFmtId="2" fontId="10" fillId="2" borderId="1" xfId="0" applyNumberFormat="1" applyFont="1" applyFill="1" applyBorder="1"/>
    <xf numFmtId="166" fontId="10" fillId="3" borderId="1" xfId="0" applyNumberFormat="1" applyFont="1" applyFill="1" applyBorder="1"/>
    <xf numFmtId="0" fontId="12" fillId="3" borderId="3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2" fontId="12" fillId="2" borderId="1" xfId="0" applyNumberFormat="1" applyFont="1" applyFill="1" applyBorder="1"/>
    <xf numFmtId="166" fontId="12" fillId="3" borderId="1" xfId="0" applyNumberFormat="1" applyFont="1" applyFill="1" applyBorder="1"/>
    <xf numFmtId="165" fontId="12" fillId="2" borderId="1" xfId="0" applyNumberFormat="1" applyFont="1" applyFill="1" applyBorder="1"/>
    <xf numFmtId="0" fontId="10" fillId="3" borderId="4" xfId="0" applyFont="1" applyFill="1" applyBorder="1" applyAlignment="1">
      <alignment horizontal="left" vertical="top" wrapText="1"/>
    </xf>
    <xf numFmtId="2" fontId="10" fillId="2" borderId="3" xfId="0" applyNumberFormat="1" applyFont="1" applyFill="1" applyBorder="1"/>
    <xf numFmtId="166" fontId="10" fillId="3" borderId="3" xfId="0" applyNumberFormat="1" applyFont="1" applyFill="1" applyBorder="1"/>
    <xf numFmtId="0" fontId="13" fillId="3" borderId="0" xfId="0" applyFont="1" applyFill="1" applyBorder="1" applyAlignment="1">
      <alignment horizontal="left" vertical="top" wrapText="1"/>
    </xf>
    <xf numFmtId="165" fontId="13" fillId="2" borderId="1" xfId="0" applyNumberFormat="1" applyFont="1" applyFill="1" applyBorder="1"/>
    <xf numFmtId="166" fontId="13" fillId="3" borderId="1" xfId="0" applyNumberFormat="1" applyFont="1" applyFill="1" applyBorder="1"/>
    <xf numFmtId="2" fontId="13" fillId="2" borderId="1" xfId="0" applyNumberFormat="1" applyFont="1" applyFill="1" applyBorder="1"/>
    <xf numFmtId="0" fontId="14" fillId="3" borderId="2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/>
    <xf numFmtId="166" fontId="14" fillId="3" borderId="1" xfId="0" applyNumberFormat="1" applyFont="1" applyFill="1" applyBorder="1"/>
    <xf numFmtId="2" fontId="10" fillId="3" borderId="3" xfId="0" applyNumberFormat="1" applyFont="1" applyFill="1" applyBorder="1"/>
    <xf numFmtId="164" fontId="10" fillId="2" borderId="0" xfId="9" applyNumberFormat="1" applyFont="1" applyFill="1" applyBorder="1"/>
    <xf numFmtId="168" fontId="10" fillId="3" borderId="0" xfId="9" applyNumberFormat="1" applyFont="1" applyFill="1" applyBorder="1"/>
    <xf numFmtId="0" fontId="10" fillId="3" borderId="1" xfId="0" applyFont="1" applyFill="1" applyBorder="1" applyAlignment="1">
      <alignment horizontal="left" vertical="top" wrapText="1"/>
    </xf>
    <xf numFmtId="171" fontId="10" fillId="2" borderId="1" xfId="0" applyNumberFormat="1" applyFont="1" applyFill="1" applyBorder="1"/>
    <xf numFmtId="172" fontId="10" fillId="3" borderId="1" xfId="0" applyNumberFormat="1" applyFont="1" applyFill="1" applyBorder="1"/>
    <xf numFmtId="0" fontId="16" fillId="3" borderId="0" xfId="2" applyFont="1" applyFill="1" applyBorder="1"/>
    <xf numFmtId="0" fontId="16" fillId="3" borderId="0" xfId="4" applyFont="1" applyFill="1"/>
    <xf numFmtId="166" fontId="14" fillId="3" borderId="3" xfId="0" applyNumberFormat="1" applyFont="1" applyFill="1" applyBorder="1"/>
    <xf numFmtId="166" fontId="14" fillId="3" borderId="0" xfId="0" applyNumberFormat="1" applyFont="1" applyFill="1" applyBorder="1"/>
    <xf numFmtId="166" fontId="11" fillId="3" borderId="0" xfId="0" applyNumberFormat="1" applyFont="1" applyFill="1" applyBorder="1"/>
    <xf numFmtId="2" fontId="13" fillId="2" borderId="0" xfId="0" applyNumberFormat="1" applyFont="1" applyFill="1" applyBorder="1"/>
    <xf numFmtId="166" fontId="18" fillId="3" borderId="0" xfId="0" applyNumberFormat="1" applyFont="1" applyFill="1" applyBorder="1"/>
    <xf numFmtId="0" fontId="18" fillId="3" borderId="0" xfId="0" applyFont="1" applyFill="1" applyBorder="1" applyAlignment="1">
      <alignment horizontal="left" indent="4"/>
    </xf>
    <xf numFmtId="2" fontId="18" fillId="2" borderId="0" xfId="0" applyNumberFormat="1" applyFont="1" applyFill="1" applyBorder="1"/>
    <xf numFmtId="2" fontId="13" fillId="2" borderId="3" xfId="0" applyNumberFormat="1" applyFont="1" applyFill="1" applyBorder="1"/>
    <xf numFmtId="166" fontId="20" fillId="3" borderId="0" xfId="0" applyNumberFormat="1" applyFont="1" applyFill="1" applyBorder="1"/>
    <xf numFmtId="2" fontId="20" fillId="3" borderId="3" xfId="0" applyNumberFormat="1" applyFont="1" applyFill="1" applyBorder="1"/>
    <xf numFmtId="2" fontId="20" fillId="2" borderId="3" xfId="0" applyNumberFormat="1" applyFont="1" applyFill="1" applyBorder="1"/>
    <xf numFmtId="0" fontId="19" fillId="3" borderId="0" xfId="4" applyFont="1" applyFill="1" applyBorder="1"/>
    <xf numFmtId="0" fontId="8" fillId="3" borderId="0" xfId="5" applyFont="1" applyFill="1" applyBorder="1"/>
    <xf numFmtId="0" fontId="17" fillId="3" borderId="0" xfId="2" applyFont="1" applyFill="1" applyAlignment="1">
      <alignment wrapText="1"/>
    </xf>
    <xf numFmtId="0" fontId="16" fillId="3" borderId="0" xfId="3" applyFont="1" applyFill="1" applyAlignment="1">
      <alignment horizontal="left"/>
    </xf>
    <xf numFmtId="0" fontId="12" fillId="3" borderId="2" xfId="0" applyFont="1" applyFill="1" applyBorder="1" applyAlignment="1">
      <alignment horizontal="center" vertical="center" wrapText="1"/>
    </xf>
  </cellXfs>
  <cellStyles count="10">
    <cellStyle name="Motif" xfId="1"/>
    <cellStyle name="Normal" xfId="0" builtinId="0"/>
    <cellStyle name="Normal_Chapitre10 Séries longues intégralesAM 2" xfId="2"/>
    <cellStyle name="Normal_Chapitre10 Séries longues intégralesAM 2 2" xfId="3"/>
    <cellStyle name="Normal_Chapitre4 Les finances des collectivités locales-AM" xfId="4"/>
    <cellStyle name="Normal_Chapitre4 Les finances des collectivités locales-AM 2 2" xfId="5"/>
    <cellStyle name="Pourcentage" xfId="9" builtinId="5"/>
    <cellStyle name="Pourcentage 2" xfId="6"/>
    <cellStyle name="Pourcentage 2 2" xfId="7"/>
    <cellStyle name="Pourcentage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Normal="100" zoomScaleSheetLayoutView="100" workbookViewId="0">
      <selection activeCell="M3" sqref="M3"/>
    </sheetView>
  </sheetViews>
  <sheetFormatPr baseColWidth="10" defaultColWidth="11.42578125" defaultRowHeight="12.75"/>
  <cols>
    <col min="1" max="1" width="59.5703125" style="1" customWidth="1"/>
    <col min="2" max="2" width="11.42578125" style="1"/>
    <col min="3" max="3" width="11.85546875" style="1" customWidth="1"/>
    <col min="4" max="4" width="11.42578125" style="1"/>
    <col min="5" max="5" width="11.85546875" style="1" customWidth="1"/>
    <col min="6" max="7" width="11.42578125" style="1"/>
    <col min="8" max="8" width="4" style="1" customWidth="1"/>
    <col min="9" max="16384" width="11.42578125" style="1"/>
  </cols>
  <sheetData>
    <row r="1" spans="1:11" ht="18.75">
      <c r="A1" s="62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.5">
      <c r="A3" s="63" t="s">
        <v>51</v>
      </c>
      <c r="B3" s="7"/>
      <c r="C3" s="7"/>
      <c r="D3" s="7"/>
      <c r="E3" s="7"/>
      <c r="F3" s="7"/>
      <c r="G3" s="5"/>
      <c r="H3" s="5"/>
      <c r="I3" s="5"/>
      <c r="J3" s="5"/>
      <c r="K3" s="5"/>
    </row>
    <row r="4" spans="1:11" ht="15">
      <c r="A4" s="6" t="s">
        <v>0</v>
      </c>
      <c r="B4" s="7"/>
      <c r="C4" s="7"/>
      <c r="D4" s="7"/>
      <c r="E4" s="7"/>
      <c r="F4" s="7"/>
      <c r="G4" s="5"/>
      <c r="H4" s="5"/>
      <c r="I4" s="5"/>
      <c r="J4" s="5"/>
      <c r="K4" s="5"/>
    </row>
    <row r="5" spans="1:11" ht="30" customHeight="1">
      <c r="A5" s="8"/>
      <c r="B5" s="9">
        <v>2013</v>
      </c>
      <c r="C5" s="10" t="s">
        <v>38</v>
      </c>
      <c r="D5" s="9">
        <v>2014</v>
      </c>
      <c r="E5" s="10" t="s">
        <v>39</v>
      </c>
      <c r="F5" s="9">
        <v>2015</v>
      </c>
      <c r="G5" s="66" t="s">
        <v>43</v>
      </c>
      <c r="H5" s="66"/>
      <c r="I5" s="9">
        <v>2016</v>
      </c>
      <c r="J5" s="8" t="s">
        <v>53</v>
      </c>
      <c r="K5" s="9">
        <v>2017</v>
      </c>
    </row>
    <row r="6" spans="1:11" s="2" customFormat="1" ht="15" customHeight="1">
      <c r="A6" s="11" t="s">
        <v>1</v>
      </c>
      <c r="B6" s="12">
        <v>67.271829917999995</v>
      </c>
      <c r="C6" s="13">
        <v>1.8663336875634373E-2</v>
      </c>
      <c r="D6" s="12">
        <v>68.527346742000006</v>
      </c>
      <c r="E6" s="13">
        <v>2.5782351338534681E-3</v>
      </c>
      <c r="F6" s="12">
        <v>68.704028657769967</v>
      </c>
      <c r="G6" s="51">
        <v>-1.4644037669660936E-2</v>
      </c>
      <c r="H6" s="16"/>
      <c r="I6" s="12">
        <v>67.697922004999995</v>
      </c>
      <c r="J6" s="51">
        <v>3.3523184948458518E-3</v>
      </c>
      <c r="K6" s="12">
        <v>67.924867000999996</v>
      </c>
    </row>
    <row r="7" spans="1:11" s="2" customFormat="1" ht="15" customHeight="1">
      <c r="A7" s="14" t="s">
        <v>2</v>
      </c>
      <c r="B7" s="15">
        <v>17.302114743000001</v>
      </c>
      <c r="C7" s="16">
        <v>-1.7238258006621376E-2</v>
      </c>
      <c r="D7" s="15">
        <v>17.003856424999999</v>
      </c>
      <c r="E7" s="16">
        <v>-1.7746132962893291E-2</v>
      </c>
      <c r="F7" s="15">
        <v>16.702102317699993</v>
      </c>
      <c r="G7" s="16">
        <v>-2.0792371467422632E-2</v>
      </c>
      <c r="H7" s="16"/>
      <c r="I7" s="54">
        <v>16.354827383</v>
      </c>
      <c r="J7" s="16">
        <v>1.8475489402847156E-3</v>
      </c>
      <c r="K7" s="15">
        <v>16.385043726999999</v>
      </c>
    </row>
    <row r="8" spans="1:11" s="2" customFormat="1" ht="15" customHeight="1">
      <c r="A8" s="14" t="s">
        <v>3</v>
      </c>
      <c r="B8" s="15">
        <v>35.014060763000003</v>
      </c>
      <c r="C8" s="16">
        <v>4.0400965759870733E-2</v>
      </c>
      <c r="D8" s="15">
        <v>36.428662633000002</v>
      </c>
      <c r="E8" s="16">
        <v>1.3913075429260013E-2</v>
      </c>
      <c r="F8" s="15">
        <v>36.935499754890017</v>
      </c>
      <c r="G8" s="16">
        <v>-2.6025031977416901E-4</v>
      </c>
      <c r="H8" s="16"/>
      <c r="I8" s="54">
        <v>36.925884889000002</v>
      </c>
      <c r="J8" s="16">
        <v>1.865234940395899E-2</v>
      </c>
      <c r="K8" s="15">
        <v>37.614639396000001</v>
      </c>
    </row>
    <row r="9" spans="1:11" s="2" customFormat="1" ht="15" customHeight="1">
      <c r="A9" s="14" t="s">
        <v>4</v>
      </c>
      <c r="B9" s="15">
        <v>2.289869317</v>
      </c>
      <c r="C9" s="16">
        <v>-4.5300733640076807E-3</v>
      </c>
      <c r="D9" s="15">
        <v>2.2794960409999998</v>
      </c>
      <c r="E9" s="16">
        <v>1.6011751871255031E-2</v>
      </c>
      <c r="F9" s="15">
        <v>2.3159935884399983</v>
      </c>
      <c r="G9" s="16">
        <v>-8.9063934870740602E-2</v>
      </c>
      <c r="H9" s="16"/>
      <c r="I9" s="54">
        <v>2.1097231590000001</v>
      </c>
      <c r="J9" s="16">
        <v>-9.4106878503484204E-2</v>
      </c>
      <c r="K9" s="15">
        <v>1.9111836980000001</v>
      </c>
    </row>
    <row r="10" spans="1:11" ht="15" customHeight="1">
      <c r="A10" s="14" t="s">
        <v>5</v>
      </c>
      <c r="B10" s="15">
        <v>9.9215438230000004</v>
      </c>
      <c r="C10" s="16">
        <v>1.8052785352294265E-2</v>
      </c>
      <c r="D10" s="15">
        <v>10.100655324</v>
      </c>
      <c r="E10" s="16">
        <v>-1.9035947355132143E-2</v>
      </c>
      <c r="F10" s="15">
        <v>9.9083822810100077</v>
      </c>
      <c r="G10" s="16">
        <v>-4.315935757933187E-2</v>
      </c>
      <c r="H10" s="16"/>
      <c r="I10" s="54">
        <v>9.4807404749999993</v>
      </c>
      <c r="J10" s="16">
        <v>-3.4470466822898671E-2</v>
      </c>
      <c r="K10" s="15">
        <v>9.1539349249999997</v>
      </c>
    </row>
    <row r="11" spans="1:11" s="2" customFormat="1" ht="15" customHeight="1">
      <c r="A11" s="14" t="s">
        <v>6</v>
      </c>
      <c r="B11" s="15">
        <v>2.7442412709999999</v>
      </c>
      <c r="C11" s="16">
        <v>-1.0773452142284312E-2</v>
      </c>
      <c r="D11" s="15">
        <v>2.7146763190000001</v>
      </c>
      <c r="E11" s="16">
        <v>4.6920657210035577E-2</v>
      </c>
      <c r="F11" s="15">
        <f>+F6-F7-F8-F9-F10</f>
        <v>2.8420507157299486</v>
      </c>
      <c r="G11" s="16">
        <v>-5.3850608343614104E-3</v>
      </c>
      <c r="H11" s="16"/>
      <c r="I11" s="54">
        <v>2.8267460999999998</v>
      </c>
      <c r="J11" s="16">
        <v>1.1787106029791605E-2</v>
      </c>
      <c r="K11" s="15">
        <v>2.8600652559999999</v>
      </c>
    </row>
    <row r="12" spans="1:11" ht="15" customHeight="1">
      <c r="A12" s="17" t="s">
        <v>7</v>
      </c>
      <c r="B12" s="18">
        <v>78.877695352000003</v>
      </c>
      <c r="C12" s="19">
        <v>3.327958960116062E-3</v>
      </c>
      <c r="D12" s="18">
        <v>79.140197084999997</v>
      </c>
      <c r="E12" s="19">
        <v>8.8837267898749239E-3</v>
      </c>
      <c r="F12" s="18">
        <v>79.843228356170172</v>
      </c>
      <c r="G12" s="52">
        <v>-1.2432070454280519E-2</v>
      </c>
      <c r="H12" s="16"/>
      <c r="I12" s="18">
        <v>78.850639978000004</v>
      </c>
      <c r="J12" s="52">
        <v>4.7660558126711994E-3</v>
      </c>
      <c r="K12" s="18">
        <v>79.226446529</v>
      </c>
    </row>
    <row r="13" spans="1:11" ht="15" customHeight="1">
      <c r="A13" s="14" t="s">
        <v>8</v>
      </c>
      <c r="B13" s="15">
        <v>48.136639561999999</v>
      </c>
      <c r="C13" s="16">
        <v>9.5779502099677671E-3</v>
      </c>
      <c r="D13" s="15">
        <v>48.597689899000002</v>
      </c>
      <c r="E13" s="16">
        <v>3.2814232905190144E-2</v>
      </c>
      <c r="F13" s="15">
        <v>50.192365121330049</v>
      </c>
      <c r="G13" s="16">
        <v>5.7305797548954374E-3</v>
      </c>
      <c r="H13" s="16" t="s">
        <v>46</v>
      </c>
      <c r="I13" s="54">
        <v>51.116331991000003</v>
      </c>
      <c r="J13" s="16">
        <v>1.1324887711072984E-2</v>
      </c>
      <c r="K13" s="15">
        <v>51.695218711000003</v>
      </c>
    </row>
    <row r="14" spans="1:11" ht="15" customHeight="1">
      <c r="A14" s="20" t="s">
        <v>33</v>
      </c>
      <c r="B14" s="15">
        <v>41.914577491000003</v>
      </c>
      <c r="C14" s="16">
        <v>1.2332846349482729E-2</v>
      </c>
      <c r="D14" s="15">
        <v>42.431503534999997</v>
      </c>
      <c r="E14" s="16">
        <v>3.1898695031712831E-2</v>
      </c>
      <c r="F14" s="15">
        <v>43.785004149800017</v>
      </c>
      <c r="G14" s="16">
        <v>2.7729937196045995E-3</v>
      </c>
      <c r="H14" s="16" t="s">
        <v>46</v>
      </c>
      <c r="I14" s="54">
        <v>44.508860839999997</v>
      </c>
      <c r="J14" s="16">
        <v>9.9322809359054798E-3</v>
      </c>
      <c r="K14" s="15">
        <v>44.950935350000002</v>
      </c>
    </row>
    <row r="15" spans="1:11" s="2" customFormat="1" ht="15" customHeight="1">
      <c r="A15" s="56" t="s">
        <v>35</v>
      </c>
      <c r="B15" s="57">
        <v>9.4653437053800111</v>
      </c>
      <c r="C15" s="55">
        <v>4.4383783885333594E-2</v>
      </c>
      <c r="D15" s="57">
        <v>9.8854514748</v>
      </c>
      <c r="E15" s="55">
        <v>-6.1331149229294502E-3</v>
      </c>
      <c r="F15" s="57">
        <v>9.8248228648400033</v>
      </c>
      <c r="G15" s="53">
        <v>-2.3473986257289248E-2</v>
      </c>
      <c r="H15" s="16" t="s">
        <v>46</v>
      </c>
      <c r="I15" s="57">
        <v>10.788295164000001</v>
      </c>
      <c r="J15" s="53">
        <v>1.1221826262594714E-2</v>
      </c>
      <c r="K15" s="57">
        <v>10.909359538</v>
      </c>
    </row>
    <row r="16" spans="1:11" ht="15" customHeight="1">
      <c r="A16" s="20" t="s">
        <v>32</v>
      </c>
      <c r="B16" s="15">
        <v>6.2220620699999998</v>
      </c>
      <c r="C16" s="16">
        <v>-8.9802553191180579E-3</v>
      </c>
      <c r="D16" s="15">
        <v>6.1661863639999996</v>
      </c>
      <c r="E16" s="16">
        <v>3.9114342441564309E-2</v>
      </c>
      <c r="F16" s="15">
        <v>6.4073609715299948</v>
      </c>
      <c r="G16" s="16">
        <v>3.1229408950024684E-2</v>
      </c>
      <c r="H16" s="16"/>
      <c r="I16" s="54">
        <v>6.6074711510000004</v>
      </c>
      <c r="J16" s="16">
        <v>2.0705684046655959E-2</v>
      </c>
      <c r="K16" s="15">
        <v>6.7442833609999999</v>
      </c>
    </row>
    <row r="17" spans="1:11" ht="15" customHeight="1">
      <c r="A17" s="14" t="s">
        <v>9</v>
      </c>
      <c r="B17" s="15">
        <v>18.944270912</v>
      </c>
      <c r="C17" s="16">
        <v>-3.9349293697431786E-2</v>
      </c>
      <c r="D17" s="15">
        <v>18.198827231999999</v>
      </c>
      <c r="E17" s="16">
        <v>-7.3571517874828296E-2</v>
      </c>
      <c r="F17" s="15">
        <v>16.859906993519978</v>
      </c>
      <c r="G17" s="16">
        <v>-8.4957325238134263E-2</v>
      </c>
      <c r="H17" s="16" t="s">
        <v>46</v>
      </c>
      <c r="I17" s="54">
        <v>14.643139758</v>
      </c>
      <c r="J17" s="16">
        <v>-3.24531114811204E-2</v>
      </c>
      <c r="K17" s="15">
        <v>14.167924311</v>
      </c>
    </row>
    <row r="18" spans="1:11" ht="15" customHeight="1">
      <c r="A18" s="20" t="s">
        <v>44</v>
      </c>
      <c r="B18" s="15">
        <v>16.417830877</v>
      </c>
      <c r="C18" s="16">
        <v>-3.9720306286841311E-2</v>
      </c>
      <c r="D18" s="15">
        <v>15.765709606</v>
      </c>
      <c r="E18" s="16">
        <v>-8.354385542524112E-2</v>
      </c>
      <c r="F18" s="15">
        <v>14.448576546749997</v>
      </c>
      <c r="G18" s="16">
        <v>-8.4163129390677827E-2</v>
      </c>
      <c r="H18" s="16" t="s">
        <v>46</v>
      </c>
      <c r="I18" s="54">
        <v>12.430288512000001</v>
      </c>
      <c r="J18" s="16">
        <v>-5.6500513831355903E-2</v>
      </c>
      <c r="K18" s="15">
        <v>11.727970824</v>
      </c>
    </row>
    <row r="19" spans="1:11" s="3" customFormat="1" ht="15" customHeight="1">
      <c r="A19" s="20" t="s">
        <v>34</v>
      </c>
      <c r="B19" s="15">
        <v>0.19325065599999999</v>
      </c>
      <c r="C19" s="16">
        <v>-4.5939352464604566E-3</v>
      </c>
      <c r="D19" s="15">
        <v>0.19236287499999999</v>
      </c>
      <c r="E19" s="16">
        <v>-3.8499351810997839E-2</v>
      </c>
      <c r="F19" s="15">
        <v>0.184957029</v>
      </c>
      <c r="G19" s="16">
        <v>4.3040883836861443E-2</v>
      </c>
      <c r="H19" s="16"/>
      <c r="I19" s="54">
        <v>0.192917743</v>
      </c>
      <c r="J19" s="16">
        <v>0.27429592103407519</v>
      </c>
      <c r="K19" s="15">
        <v>0.24583429300000001</v>
      </c>
    </row>
    <row r="20" spans="1:11" ht="15" customHeight="1">
      <c r="A20" s="20" t="s">
        <v>48</v>
      </c>
      <c r="B20" s="15">
        <v>2.3331893789999998</v>
      </c>
      <c r="C20" s="16">
        <v>-3.9617285177089734E-2</v>
      </c>
      <c r="D20" s="15">
        <v>2.2407547499999998</v>
      </c>
      <c r="E20" s="16">
        <v>-6.4180749812087212E-3</v>
      </c>
      <c r="F20" s="15">
        <v>2.2263734180000001</v>
      </c>
      <c r="G20" s="16">
        <v>-9.2724747938038865E-2</v>
      </c>
      <c r="H20" s="16"/>
      <c r="I20" s="54">
        <v>2.0199335039999999</v>
      </c>
      <c r="J20" s="16">
        <v>8.623337879938453E-2</v>
      </c>
      <c r="K20" s="15">
        <v>2.1941191949999999</v>
      </c>
    </row>
    <row r="21" spans="1:11" ht="15" customHeight="1">
      <c r="A21" s="14" t="s">
        <v>10</v>
      </c>
      <c r="B21" s="15">
        <v>3.0334880380000002</v>
      </c>
      <c r="C21" s="16">
        <v>7.376987059014084E-2</v>
      </c>
      <c r="D21" s="15">
        <v>3.2572680580000002</v>
      </c>
      <c r="E21" s="16">
        <v>0.13242195125471001</v>
      </c>
      <c r="F21" s="15">
        <v>3.6886018501800049</v>
      </c>
      <c r="G21" s="16">
        <v>2.2871210944060083E-2</v>
      </c>
      <c r="H21" s="16"/>
      <c r="I21" s="54">
        <v>3.7729646410000002</v>
      </c>
      <c r="J21" s="16">
        <v>-1.4142118751968469E-2</v>
      </c>
      <c r="K21" s="15">
        <v>3.7196069270000001</v>
      </c>
    </row>
    <row r="22" spans="1:11" ht="15" customHeight="1">
      <c r="A22" s="14" t="s">
        <v>31</v>
      </c>
      <c r="B22" s="15">
        <v>5.210633648</v>
      </c>
      <c r="C22" s="16">
        <v>2.0051994067958434E-2</v>
      </c>
      <c r="D22" s="15">
        <v>5.3151172430000004</v>
      </c>
      <c r="E22" s="16">
        <v>4.5517107514160493E-2</v>
      </c>
      <c r="F22" s="15">
        <v>5.5570460063200002</v>
      </c>
      <c r="G22" s="16">
        <v>3.6221608707696529E-2</v>
      </c>
      <c r="H22" s="16"/>
      <c r="I22" s="54">
        <v>5.7583311520000002</v>
      </c>
      <c r="J22" s="16">
        <v>9.6522637432365777E-3</v>
      </c>
      <c r="K22" s="15">
        <v>5.813912083</v>
      </c>
    </row>
    <row r="23" spans="1:11" ht="15" customHeight="1">
      <c r="A23" s="21" t="s">
        <v>11</v>
      </c>
      <c r="B23" s="22">
        <v>3.5526631919999998</v>
      </c>
      <c r="C23" s="23">
        <v>6.1540159926311455E-2</v>
      </c>
      <c r="D23" s="22">
        <v>3.771294653</v>
      </c>
      <c r="E23" s="23">
        <v>-5.9921925967846179E-2</v>
      </c>
      <c r="F23" s="22">
        <f>+F12-F21-F22-F13-F17</f>
        <v>3.5453083848201317</v>
      </c>
      <c r="G23" s="23">
        <v>4.1071207292258105E-3</v>
      </c>
      <c r="H23" s="23"/>
      <c r="I23" s="39">
        <v>3.559872436</v>
      </c>
      <c r="J23" s="23">
        <v>7.5820711514956063E-2</v>
      </c>
      <c r="K23" s="22">
        <v>3.8297844969999999</v>
      </c>
    </row>
    <row r="24" spans="1:11" s="2" customFormat="1" ht="15" customHeight="1">
      <c r="A24" s="24" t="s">
        <v>12</v>
      </c>
      <c r="B24" s="12">
        <v>11.605865434</v>
      </c>
      <c r="C24" s="13">
        <v>-8.5561485840677576E-2</v>
      </c>
      <c r="D24" s="12">
        <v>10.612850343</v>
      </c>
      <c r="E24" s="13">
        <v>4.9598388650339276E-2</v>
      </c>
      <c r="F24" s="12">
        <v>11.139199698399993</v>
      </c>
      <c r="G24" s="51">
        <v>1.210797626991944E-3</v>
      </c>
      <c r="H24" s="51"/>
      <c r="I24" s="12">
        <v>11.152717973</v>
      </c>
      <c r="J24" s="51">
        <v>1.3347558537782911E-2</v>
      </c>
      <c r="K24" s="12">
        <v>11.301579529</v>
      </c>
    </row>
    <row r="25" spans="1:11" s="2" customFormat="1" ht="15" customHeight="1">
      <c r="A25" s="25" t="s">
        <v>37</v>
      </c>
      <c r="B25" s="18">
        <f>+B24-B37</f>
        <v>5.6077118820000003</v>
      </c>
      <c r="C25" s="19">
        <f t="shared" ref="C25" si="0">+D25/B25-1</f>
        <v>-0.16307066683209459</v>
      </c>
      <c r="D25" s="18">
        <f>+D24-D37</f>
        <v>4.6932585659999999</v>
      </c>
      <c r="E25" s="19">
        <f t="shared" ref="E25" si="1">+F25/D25-1</f>
        <v>6.6777411091394123E-2</v>
      </c>
      <c r="F25" s="30">
        <f>+F24-F37</f>
        <v>5.0066622226199886</v>
      </c>
      <c r="G25" s="52">
        <v>-1.8750085234706004E-2</v>
      </c>
      <c r="H25" s="52"/>
      <c r="I25" s="30">
        <v>4.9128141230000004</v>
      </c>
      <c r="J25" s="52">
        <v>4.9300968433972914E-2</v>
      </c>
      <c r="K25" s="18">
        <v>5.1550206169999999</v>
      </c>
    </row>
    <row r="26" spans="1:11" ht="15" customHeight="1">
      <c r="A26" s="26" t="s">
        <v>41</v>
      </c>
      <c r="B26" s="12">
        <v>25.651524803000001</v>
      </c>
      <c r="C26" s="13">
        <v>-0.13853321302694643</v>
      </c>
      <c r="D26" s="12">
        <v>22.097936653000001</v>
      </c>
      <c r="E26" s="13">
        <v>-0.1257684211264446</v>
      </c>
      <c r="F26" s="12">
        <v>19.318713156990011</v>
      </c>
      <c r="G26" s="51">
        <v>-1.4743924428033406E-3</v>
      </c>
      <c r="H26" s="51"/>
      <c r="I26" s="12">
        <v>19.290230684000001</v>
      </c>
      <c r="J26" s="51">
        <v>8.4875329840301106E-2</v>
      </c>
      <c r="K26" s="12">
        <v>20.927495376</v>
      </c>
    </row>
    <row r="27" spans="1:11" s="2" customFormat="1" ht="15" customHeight="1">
      <c r="A27" s="27" t="s">
        <v>13</v>
      </c>
      <c r="B27" s="15">
        <v>23.383835799</v>
      </c>
      <c r="C27" s="16">
        <v>-0.1497444839716906</v>
      </c>
      <c r="D27" s="15">
        <v>19.882235374</v>
      </c>
      <c r="E27" s="16">
        <v>-0.14214495567715535</v>
      </c>
      <c r="F27" s="15">
        <v>17.056075014320022</v>
      </c>
      <c r="G27" s="16">
        <v>5.6658621550031985E-3</v>
      </c>
      <c r="H27" s="16"/>
      <c r="I27" s="54">
        <v>17.152713283000001</v>
      </c>
      <c r="J27" s="16">
        <v>8.8237360004147947E-2</v>
      </c>
      <c r="K27" s="15">
        <v>18.666223420000001</v>
      </c>
    </row>
    <row r="28" spans="1:11" ht="15" customHeight="1">
      <c r="A28" s="27" t="s">
        <v>36</v>
      </c>
      <c r="B28" s="15">
        <v>1.368857923</v>
      </c>
      <c r="C28" s="16">
        <v>1.1844619319195893E-2</v>
      </c>
      <c r="D28" s="15">
        <v>1.385071524</v>
      </c>
      <c r="E28" s="16">
        <v>-0.18082251613744094</v>
      </c>
      <c r="F28" s="15">
        <v>1.1346194057000003</v>
      </c>
      <c r="G28" s="16">
        <v>3.1755111722458818E-2</v>
      </c>
      <c r="H28" s="16"/>
      <c r="I28" s="54">
        <v>1.170649372</v>
      </c>
      <c r="J28" s="16">
        <v>-1.806439272578364E-2</v>
      </c>
      <c r="K28" s="15">
        <v>1.1495023019999999</v>
      </c>
    </row>
    <row r="29" spans="1:11" ht="15" customHeight="1">
      <c r="A29" s="27" t="s">
        <v>14</v>
      </c>
      <c r="B29" s="15">
        <v>0.89883108099999998</v>
      </c>
      <c r="C29" s="16">
        <v>-7.5877801114890397E-2</v>
      </c>
      <c r="D29" s="15">
        <v>0.83062975500000003</v>
      </c>
      <c r="E29" s="16">
        <v>0.35802832755491654</v>
      </c>
      <c r="F29" s="15">
        <f>+F26-F27-F28</f>
        <v>1.1280187369699883</v>
      </c>
      <c r="G29" s="16">
        <v>-0.14286172978702927</v>
      </c>
      <c r="H29" s="16"/>
      <c r="I29" s="54">
        <v>0.96686802900000002</v>
      </c>
      <c r="J29" s="16">
        <v>0.14986701458095264</v>
      </c>
      <c r="K29" s="15">
        <v>1.1117696539999999</v>
      </c>
    </row>
    <row r="30" spans="1:11" s="2" customFormat="1" ht="15" customHeight="1">
      <c r="A30" s="25" t="s">
        <v>15</v>
      </c>
      <c r="B30" s="18">
        <v>11.378698139999999</v>
      </c>
      <c r="C30" s="19">
        <v>-3.3815541133600968E-2</v>
      </c>
      <c r="D30" s="18">
        <v>10.993921305000001</v>
      </c>
      <c r="E30" s="19">
        <v>9.5259247446468631E-3</v>
      </c>
      <c r="F30" s="18">
        <v>11.098642776850006</v>
      </c>
      <c r="G30" s="52">
        <v>-8.867180671733399E-2</v>
      </c>
      <c r="H30" s="52"/>
      <c r="I30" s="18">
        <v>10.114511351000001</v>
      </c>
      <c r="J30" s="52">
        <v>5.8288895977332E-3</v>
      </c>
      <c r="K30" s="18">
        <v>10.173467721</v>
      </c>
    </row>
    <row r="31" spans="1:11" ht="15" customHeight="1">
      <c r="A31" s="27" t="s">
        <v>16</v>
      </c>
      <c r="B31" s="15">
        <v>2.7356032959999999</v>
      </c>
      <c r="C31" s="16">
        <v>8.6101109888412797E-2</v>
      </c>
      <c r="D31" s="15">
        <v>2.9711417760000001</v>
      </c>
      <c r="E31" s="16">
        <v>-4.2722434528482789E-2</v>
      </c>
      <c r="F31" s="15">
        <v>2.84420736585</v>
      </c>
      <c r="G31" s="16">
        <v>-0.12121328357462668</v>
      </c>
      <c r="H31" s="16"/>
      <c r="I31" s="54">
        <v>2.4994516519999999</v>
      </c>
      <c r="J31" s="16">
        <v>-6.3464571468334174E-2</v>
      </c>
      <c r="K31" s="15">
        <v>2.3408250239999999</v>
      </c>
    </row>
    <row r="32" spans="1:11" ht="15" customHeight="1">
      <c r="A32" s="27" t="s">
        <v>49</v>
      </c>
      <c r="B32" s="15">
        <v>5.3565498050000002</v>
      </c>
      <c r="C32" s="16">
        <v>-5.7882878212125455E-3</v>
      </c>
      <c r="D32" s="15">
        <v>5.3255445530000003</v>
      </c>
      <c r="E32" s="16">
        <v>-5.5891714929382275E-2</v>
      </c>
      <c r="F32" s="15">
        <v>5.0278849401299972</v>
      </c>
      <c r="G32" s="16">
        <v>-6.2024692149560079E-2</v>
      </c>
      <c r="H32" s="16"/>
      <c r="I32" s="54">
        <v>4.7160373599999996</v>
      </c>
      <c r="J32" s="16">
        <v>4.6607226198904783E-3</v>
      </c>
      <c r="K32" s="15">
        <v>4.7380175019999999</v>
      </c>
    </row>
    <row r="33" spans="1:11" ht="15" customHeight="1">
      <c r="A33" s="28" t="s">
        <v>17</v>
      </c>
      <c r="B33" s="22">
        <v>3.2865450389999999</v>
      </c>
      <c r="C33" s="23">
        <v>-0.17930990021646254</v>
      </c>
      <c r="D33" s="22">
        <v>2.6972349759999998</v>
      </c>
      <c r="E33" s="23">
        <v>0.19624374580259052</v>
      </c>
      <c r="F33" s="22">
        <f>+F30-F31-F32</f>
        <v>3.2265504708700092</v>
      </c>
      <c r="G33" s="23">
        <v>-0.10151030797249228</v>
      </c>
      <c r="H33" s="23"/>
      <c r="I33" s="39">
        <v>2.8990223390000001</v>
      </c>
      <c r="J33" s="23">
        <v>6.7472006810224139E-2</v>
      </c>
      <c r="K33" s="22">
        <v>3.0946251939999998</v>
      </c>
    </row>
    <row r="34" spans="1:11" s="2" customFormat="1" ht="15" customHeight="1">
      <c r="A34" s="26" t="s">
        <v>40</v>
      </c>
      <c r="B34" s="12">
        <v>92.923354720000006</v>
      </c>
      <c r="C34" s="13">
        <v>-2.4730826086990065E-2</v>
      </c>
      <c r="D34" s="12">
        <v>90.625283394999997</v>
      </c>
      <c r="E34" s="13">
        <v>-2.871762594834093E-2</v>
      </c>
      <c r="F34" s="12">
        <v>88.022741814759854</v>
      </c>
      <c r="G34" s="51">
        <v>-1.1753641289055095E-2</v>
      </c>
      <c r="H34" s="16"/>
      <c r="I34" s="12">
        <v>86.988152689000003</v>
      </c>
      <c r="J34" s="51">
        <v>2.1430615898522687E-2</v>
      </c>
      <c r="K34" s="12">
        <v>88.852362377000006</v>
      </c>
    </row>
    <row r="35" spans="1:11" ht="15" customHeight="1">
      <c r="A35" s="25" t="s">
        <v>18</v>
      </c>
      <c r="B35" s="18">
        <v>90.256393492000001</v>
      </c>
      <c r="C35" s="19">
        <v>-1.3547528022027633E-3</v>
      </c>
      <c r="D35" s="18">
        <v>90.134118389999998</v>
      </c>
      <c r="E35" s="19">
        <v>8.9620575474516073E-3</v>
      </c>
      <c r="F35" s="18">
        <v>90.941871133020086</v>
      </c>
      <c r="G35" s="52">
        <v>-2.1736450376005467E-2</v>
      </c>
      <c r="H35" s="16"/>
      <c r="I35" s="18">
        <v>88.965151328999994</v>
      </c>
      <c r="J35" s="52">
        <v>4.8868901418737121E-3</v>
      </c>
      <c r="K35" s="18">
        <v>89.399914249999995</v>
      </c>
    </row>
    <row r="36" spans="1:11" s="2" customFormat="1" ht="15" customHeight="1">
      <c r="A36" s="29" t="s">
        <v>19</v>
      </c>
      <c r="B36" s="30">
        <v>-2.6669612279999999</v>
      </c>
      <c r="C36" s="31"/>
      <c r="D36" s="30">
        <v>-0.49116500499999999</v>
      </c>
      <c r="E36" s="31"/>
      <c r="F36" s="32">
        <f>+F35-F34</f>
        <v>2.9191293182602323</v>
      </c>
      <c r="G36" s="42"/>
      <c r="H36" s="42"/>
      <c r="I36" s="32">
        <v>1.9769986399999999</v>
      </c>
      <c r="J36" s="42"/>
      <c r="K36" s="32">
        <v>0.54755187299999997</v>
      </c>
    </row>
    <row r="37" spans="1:11" s="2" customFormat="1" ht="15" customHeight="1">
      <c r="A37" s="33" t="s">
        <v>20</v>
      </c>
      <c r="B37" s="34">
        <v>5.9981535519999998</v>
      </c>
      <c r="C37" s="35">
        <v>-1.3097659857974842E-2</v>
      </c>
      <c r="D37" s="34">
        <v>5.9195917769999999</v>
      </c>
      <c r="E37" s="35">
        <v>3.5973570986329362E-2</v>
      </c>
      <c r="F37" s="34">
        <v>6.1325374757800049</v>
      </c>
      <c r="G37" s="35">
        <v>1.7507135205883761E-2</v>
      </c>
      <c r="H37" s="35"/>
      <c r="I37" s="58">
        <v>6.2399038500000001</v>
      </c>
      <c r="J37" s="35">
        <v>-1.4959355183013057E-2</v>
      </c>
      <c r="K37" s="34">
        <v>6.1465589119999997</v>
      </c>
    </row>
    <row r="38" spans="1:11" ht="15" customHeight="1">
      <c r="A38" s="27" t="s">
        <v>21</v>
      </c>
      <c r="B38" s="15">
        <v>7.1598333900000002</v>
      </c>
      <c r="C38" s="16">
        <v>-0.13547820293622792</v>
      </c>
      <c r="D38" s="15">
        <v>6.1898320289999997</v>
      </c>
      <c r="E38" s="16">
        <v>-5.4545371896713712E-3</v>
      </c>
      <c r="F38" s="15">
        <v>6.1560693599800018</v>
      </c>
      <c r="G38" s="16">
        <v>-8.6941697810890117E-2</v>
      </c>
      <c r="H38" s="16"/>
      <c r="I38" s="54">
        <v>5.6208502380000001</v>
      </c>
      <c r="J38" s="16">
        <v>0.13407369100589084</v>
      </c>
      <c r="K38" s="15">
        <v>6.3744583759999998</v>
      </c>
    </row>
    <row r="39" spans="1:11" s="3" customFormat="1" ht="15" customHeight="1">
      <c r="A39" s="27" t="s">
        <v>25</v>
      </c>
      <c r="B39" s="15">
        <v>1.161679838</v>
      </c>
      <c r="C39" s="16"/>
      <c r="D39" s="15">
        <v>0.27024025200000001</v>
      </c>
      <c r="E39" s="16"/>
      <c r="F39" s="15">
        <v>2.3531884200000221E-2</v>
      </c>
      <c r="G39" s="59"/>
      <c r="H39" s="59"/>
      <c r="I39" s="54">
        <v>-0.61905361199999998</v>
      </c>
      <c r="J39" s="59"/>
      <c r="K39" s="15">
        <v>0.227899464</v>
      </c>
    </row>
    <row r="40" spans="1:11" ht="15" customHeight="1">
      <c r="A40" s="26" t="s">
        <v>22</v>
      </c>
      <c r="B40" s="12">
        <v>98.921508273000001</v>
      </c>
      <c r="C40" s="13">
        <v>-2.4025443429765092E-2</v>
      </c>
      <c r="D40" s="12">
        <v>96.544875172000005</v>
      </c>
      <c r="E40" s="13">
        <v>-2.4751123565521338E-2</v>
      </c>
      <c r="F40" s="12">
        <v>94.155279290539994</v>
      </c>
      <c r="G40" s="51">
        <v>-9.847822530906436E-3</v>
      </c>
      <c r="H40" s="35"/>
      <c r="I40" s="12">
        <v>93.228056538999994</v>
      </c>
      <c r="J40" s="51">
        <v>1.8994976574023159E-2</v>
      </c>
      <c r="K40" s="12">
        <v>94.998921288999995</v>
      </c>
    </row>
    <row r="41" spans="1:11" ht="15" customHeight="1">
      <c r="A41" s="25" t="s">
        <v>23</v>
      </c>
      <c r="B41" s="18">
        <v>97.416226882000004</v>
      </c>
      <c r="C41" s="19">
        <v>-1.1212469400227132E-2</v>
      </c>
      <c r="D41" s="18">
        <v>96.323950418999999</v>
      </c>
      <c r="E41" s="19">
        <v>8.0356389416451623E-3</v>
      </c>
      <c r="F41" s="18">
        <v>97.097940493000053</v>
      </c>
      <c r="G41" s="52">
        <v>-2.5870501835201343E-2</v>
      </c>
      <c r="H41" s="16"/>
      <c r="I41" s="18">
        <v>94.586001568</v>
      </c>
      <c r="J41" s="52">
        <v>1.2563921069711936E-2</v>
      </c>
      <c r="K41" s="18">
        <v>95.774372626000002</v>
      </c>
    </row>
    <row r="42" spans="1:11" ht="15" customHeight="1">
      <c r="A42" s="36" t="s">
        <v>24</v>
      </c>
      <c r="B42" s="39">
        <v>-1.505281391</v>
      </c>
      <c r="C42" s="38"/>
      <c r="D42" s="39">
        <v>-0.220924753</v>
      </c>
      <c r="E42" s="38"/>
      <c r="F42" s="37">
        <f>+F41-F40</f>
        <v>2.9426612024600587</v>
      </c>
      <c r="G42" s="23"/>
      <c r="H42" s="23"/>
      <c r="I42" s="37">
        <v>1.3579450280000001</v>
      </c>
      <c r="J42" s="23"/>
      <c r="K42" s="37">
        <v>0.77545133700000002</v>
      </c>
    </row>
    <row r="43" spans="1:11" ht="20.25" customHeight="1">
      <c r="A43" s="40" t="s">
        <v>52</v>
      </c>
      <c r="B43" s="41">
        <v>62.908648020999998</v>
      </c>
      <c r="C43" s="42">
        <v>9.8675572680051449E-3</v>
      </c>
      <c r="D43" s="41">
        <v>63.529402707999999</v>
      </c>
      <c r="E43" s="42">
        <v>1.1909941629353771E-2</v>
      </c>
      <c r="F43" s="41">
        <v>64.286037342239993</v>
      </c>
      <c r="G43" s="42">
        <v>6.9901833841519156E-3</v>
      </c>
      <c r="H43" s="42"/>
      <c r="I43" s="30">
        <v>64.735405353999994</v>
      </c>
      <c r="J43" s="42">
        <v>7.3493227917296178E-3</v>
      </c>
      <c r="K43" s="41">
        <v>65.211166743999996</v>
      </c>
    </row>
    <row r="44" spans="1:11" ht="15" customHeight="1">
      <c r="A44" s="24" t="s">
        <v>26</v>
      </c>
      <c r="B44" s="34"/>
      <c r="C44" s="43"/>
      <c r="D44" s="34"/>
      <c r="E44" s="43"/>
      <c r="F44" s="34"/>
      <c r="G44" s="60"/>
      <c r="H44" s="60"/>
      <c r="I44" s="61"/>
      <c r="J44" s="60"/>
      <c r="K44" s="34"/>
    </row>
    <row r="45" spans="1:11" ht="15" customHeight="1">
      <c r="A45" s="27" t="s">
        <v>29</v>
      </c>
      <c r="B45" s="44">
        <f>+B24/B12</f>
        <v>0.14713748141610383</v>
      </c>
      <c r="C45" s="45">
        <f>+D45*100-B45*100</f>
        <v>-1.3035587133463356</v>
      </c>
      <c r="D45" s="44">
        <f>+D24/D12</f>
        <v>0.13410189428264047</v>
      </c>
      <c r="E45" s="45">
        <f>+F45*100-D45*100</f>
        <v>0.5411498746878376</v>
      </c>
      <c r="F45" s="44">
        <f>+F24/F12</f>
        <v>0.13951339302951885</v>
      </c>
      <c r="G45" s="45">
        <v>0.19273280965670025</v>
      </c>
      <c r="H45" s="45"/>
      <c r="I45" s="44">
        <v>0.14144105838724585</v>
      </c>
      <c r="J45" s="45">
        <v>0.12080193403937045</v>
      </c>
      <c r="K45" s="44">
        <v>0.14264907772763954</v>
      </c>
    </row>
    <row r="46" spans="1:11" ht="15" customHeight="1">
      <c r="A46" s="27" t="s">
        <v>27</v>
      </c>
      <c r="B46" s="44">
        <f>+(B24-B37)/B12</f>
        <v>7.109375923035019E-2</v>
      </c>
      <c r="C46" s="45">
        <f t="shared" ref="C46:C47" si="2">+D46*100-B46*100</f>
        <v>-1.1790664989136248</v>
      </c>
      <c r="D46" s="44">
        <f>+(D24-D37)/D12</f>
        <v>5.9303094241213945E-2</v>
      </c>
      <c r="E46" s="45">
        <f t="shared" ref="E46:E47" si="3">+F46*100-D46*100</f>
        <v>0.34030653880776551</v>
      </c>
      <c r="F46" s="44">
        <f>+(F24-F37)/F12</f>
        <v>6.2706159629291602E-2</v>
      </c>
      <c r="G46" s="45">
        <v>-4.0116784527937988E-2</v>
      </c>
      <c r="H46" s="45"/>
      <c r="I46" s="44">
        <v>6.2305317044613923E-2</v>
      </c>
      <c r="J46" s="45">
        <v>0.27615999111157397</v>
      </c>
      <c r="K46" s="44">
        <v>6.5066916955729664E-2</v>
      </c>
    </row>
    <row r="47" spans="1:11" ht="15" customHeight="1">
      <c r="A47" s="27" t="s">
        <v>30</v>
      </c>
      <c r="B47" s="44">
        <f>+B43/B12</f>
        <v>0.79754673029255663</v>
      </c>
      <c r="C47" s="45">
        <f t="shared" si="2"/>
        <v>0.5198335401008336</v>
      </c>
      <c r="D47" s="44">
        <f>+D43/D12</f>
        <v>0.80274506569356496</v>
      </c>
      <c r="E47" s="45">
        <f t="shared" si="3"/>
        <v>0.24082161285129189</v>
      </c>
      <c r="F47" s="44">
        <f>+F43/F12</f>
        <v>0.80515328182207779</v>
      </c>
      <c r="G47" s="45">
        <v>1.5834743694851454</v>
      </c>
      <c r="H47" s="45"/>
      <c r="I47" s="44">
        <v>0.82098769739930733</v>
      </c>
      <c r="J47" s="45">
        <v>0.21107703595633609</v>
      </c>
      <c r="K47" s="44">
        <v>0.82309846775887063</v>
      </c>
    </row>
    <row r="48" spans="1:11" ht="15" customHeight="1">
      <c r="A48" s="46" t="s">
        <v>28</v>
      </c>
      <c r="B48" s="47">
        <f>+B43/B24</f>
        <v>5.4204185270583762</v>
      </c>
      <c r="C48" s="48">
        <f>+D48-B48</f>
        <v>0.56566444356436296</v>
      </c>
      <c r="D48" s="47">
        <f>+D43/D24</f>
        <v>5.9860829706227392</v>
      </c>
      <c r="E48" s="48">
        <f>+F48-D48</f>
        <v>-0.21492893058215401</v>
      </c>
      <c r="F48" s="47">
        <f>+F43/F24</f>
        <v>5.7711540400405852</v>
      </c>
      <c r="G48" s="48">
        <v>3.3313295580353675E-2</v>
      </c>
      <c r="H48" s="48"/>
      <c r="I48" s="47">
        <v>5.8044510325393484</v>
      </c>
      <c r="J48" s="48">
        <v>-3.4357871962342301E-2</v>
      </c>
      <c r="K48" s="47">
        <v>5.7700931605770061</v>
      </c>
    </row>
    <row r="49" spans="1:9" ht="13.5" customHeight="1">
      <c r="A49" s="49" t="s">
        <v>45</v>
      </c>
      <c r="B49" s="64"/>
      <c r="C49" s="64"/>
      <c r="D49" s="64"/>
      <c r="E49" s="64"/>
      <c r="F49" s="7"/>
      <c r="G49" s="5"/>
      <c r="H49" s="5"/>
      <c r="I49" s="5"/>
    </row>
    <row r="50" spans="1:9" ht="13.5" customHeight="1">
      <c r="A50" s="50" t="s">
        <v>50</v>
      </c>
      <c r="B50" s="64"/>
      <c r="C50" s="64"/>
      <c r="D50" s="64"/>
      <c r="E50" s="64"/>
      <c r="F50" s="7"/>
      <c r="G50" s="5"/>
      <c r="H50" s="5"/>
      <c r="I50" s="5"/>
    </row>
    <row r="51" spans="1:9" ht="15">
      <c r="A51" s="65" t="s">
        <v>47</v>
      </c>
      <c r="B51" s="5"/>
      <c r="C51" s="5"/>
      <c r="D51" s="5"/>
      <c r="E51" s="5"/>
      <c r="F51" s="5"/>
      <c r="G51" s="5"/>
      <c r="H51" s="5"/>
      <c r="I51" s="5"/>
    </row>
    <row r="56" spans="1:9">
      <c r="I56" s="4"/>
    </row>
  </sheetData>
  <mergeCells count="1">
    <mergeCell ref="G5:H5"/>
  </mergeCells>
  <phoneticPr fontId="3" type="noConversion"/>
  <pageMargins left="0.25" right="0.25" top="0.75" bottom="0.75" header="0.3" footer="0.3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2A1-Com</vt:lpstr>
      <vt:lpstr>'2A1-Com'!Zone_d_impression</vt:lpstr>
    </vt:vector>
  </TitlesOfParts>
  <Company>Ministère de l'Intérieur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SOGUETKA</dc:creator>
  <cp:lastModifiedBy>COSTIERGH</cp:lastModifiedBy>
  <cp:lastPrinted>2018-05-28T11:36:37Z</cp:lastPrinted>
  <dcterms:created xsi:type="dcterms:W3CDTF">2009-12-23T15:21:16Z</dcterms:created>
  <dcterms:modified xsi:type="dcterms:W3CDTF">2018-06-18T12:03:19Z</dcterms:modified>
</cp:coreProperties>
</file>