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36" windowWidth="12900" windowHeight="13548" activeTab="1"/>
  </bookViews>
  <sheets>
    <sheet name="couv" sheetId="68" r:id="rId1"/>
    <sheet name="Index" sheetId="36" r:id="rId2"/>
    <sheet name="T 1.1" sheetId="2" r:id="rId3"/>
    <sheet name="T 1.2" sheetId="1" r:id="rId4"/>
    <sheet name="T 1.3" sheetId="3" r:id="rId5"/>
    <sheet name="T 2.1" sheetId="7" r:id="rId6"/>
    <sheet name="T 2.2" sheetId="8" r:id="rId7"/>
    <sheet name="T 2.3" sheetId="10" r:id="rId8"/>
    <sheet name="T 2.4" sheetId="55" r:id="rId9"/>
    <sheet name="T 2.5" sheetId="65" r:id="rId10"/>
    <sheet name="T 2.6" sheetId="64" r:id="rId11"/>
    <sheet name="T 2.7" sheetId="63" r:id="rId12"/>
    <sheet name="T 2.8" sheetId="62" r:id="rId13"/>
    <sheet name="T 2.9" sheetId="61" r:id="rId14"/>
    <sheet name="T 3.1" sheetId="23" r:id="rId15"/>
    <sheet name="T 3.1.c" sheetId="43" r:id="rId16"/>
    <sheet name="T 3.2" sheetId="67" r:id="rId17"/>
    <sheet name="T 3.2.c" sheetId="66" r:id="rId18"/>
    <sheet name="T 4.1" sheetId="25" r:id="rId19"/>
    <sheet name="T 4.2" sheetId="26" r:id="rId20"/>
    <sheet name="T 4.3" sheetId="27" r:id="rId21"/>
    <sheet name="T 4.4" sheetId="28" r:id="rId22"/>
    <sheet name="T 4.5" sheetId="29" r:id="rId23"/>
    <sheet name="T 4.6" sheetId="39" r:id="rId24"/>
    <sheet name="T 5.1" sheetId="45" r:id="rId25"/>
    <sheet name="T 5.2" sheetId="52" r:id="rId26"/>
    <sheet name="T 5.3" sheetId="51" r:id="rId27"/>
    <sheet name="T 5.4" sheetId="50" r:id="rId28"/>
    <sheet name="T 5.5" sheetId="49" r:id="rId29"/>
    <sheet name="T 5.6" sheetId="53" r:id="rId30"/>
    <sheet name="T 5.7" sheetId="44" r:id="rId31"/>
    <sheet name="T 5.8" sheetId="47" r:id="rId32"/>
    <sheet name="T 5.9" sheetId="46" r:id="rId33"/>
    <sheet name="Annexe 1" sheetId="32" r:id="rId34"/>
    <sheet name="Annexe 2" sheetId="40" r:id="rId35"/>
    <sheet name="Annexe 3" sheetId="41" r:id="rId36"/>
  </sheets>
  <definedNames>
    <definedName name="_xlnm.Print_Area" localSheetId="33">'Annexe 1'!$A$1:$I$58</definedName>
    <definedName name="_xlnm.Print_Area" localSheetId="1">Index!$A$1:$G$47</definedName>
    <definedName name="_xlnm.Print_Area" localSheetId="2">'T 1.1'!$A$1:$J$53</definedName>
    <definedName name="_xlnm.Print_Area" localSheetId="3">'T 1.2'!$A$1:$J$96</definedName>
    <definedName name="_xlnm.Print_Area" localSheetId="4">'T 1.3'!$A$1:$J$52</definedName>
    <definedName name="_xlnm.Print_Area" localSheetId="5">'T 2.1'!$A$1:$J$90</definedName>
    <definedName name="_xlnm.Print_Area" localSheetId="6">'T 2.2'!$A$1:$J$55</definedName>
    <definedName name="_xlnm.Print_Area" localSheetId="7">'T 2.3'!$A$2:$J$65</definedName>
    <definedName name="_xlnm.Print_Area" localSheetId="8">'T 2.4'!$A$1:$J$94</definedName>
    <definedName name="_xlnm.Print_Area" localSheetId="9">'T 2.5'!$A$1:$J$56</definedName>
    <definedName name="_xlnm.Print_Area" localSheetId="10">'T 2.6'!$A$1:$J$92</definedName>
    <definedName name="_xlnm.Print_Area" localSheetId="11">'T 2.7'!$A$1:$J$55</definedName>
    <definedName name="_xlnm.Print_Area" localSheetId="12">'T 2.8'!$A$1:$J$92</definedName>
    <definedName name="_xlnm.Print_Area" localSheetId="13">'T 2.9'!$A$1:$J$55</definedName>
    <definedName name="_xlnm.Print_Area" localSheetId="14">'T 3.1'!$A$1:$J$97</definedName>
    <definedName name="_xlnm.Print_Area" localSheetId="15">'T 3.1.c'!$A$1:$K$54</definedName>
    <definedName name="_xlnm.Print_Area" localSheetId="16">'T 3.2'!$A$1:$J$97</definedName>
    <definedName name="_xlnm.Print_Area" localSheetId="17">'T 3.2.c'!$A$1:$K$54</definedName>
    <definedName name="_xlnm.Print_Area" localSheetId="18">'T 4.1'!$A$1:$V$49</definedName>
    <definedName name="_xlnm.Print_Area" localSheetId="19">'T 4.2'!$A$1:$BY$50</definedName>
    <definedName name="_xlnm.Print_Area" localSheetId="20">'T 4.3'!$A$1:$CJ$52</definedName>
    <definedName name="_xlnm.Print_Area" localSheetId="21">'T 4.4'!$A$1:$CA$50</definedName>
    <definedName name="_xlnm.Print_Area" localSheetId="22">'T 4.5'!$A$1:$BE$50</definedName>
    <definedName name="_xlnm.Print_Area" localSheetId="23">'T 4.6'!$A$1:$BN$50</definedName>
    <definedName name="_xlnm.Print_Area" localSheetId="24">'T 5.1'!$A$1:$I$215</definedName>
    <definedName name="_xlnm.Print_Area" localSheetId="25">'T 5.2'!$A$1:$I$218</definedName>
    <definedName name="_xlnm.Print_Area" localSheetId="26">'T 5.3'!$A$1:$I$215</definedName>
    <definedName name="_xlnm.Print_Area" localSheetId="27">'T 5.4'!$A$1:$I$193</definedName>
    <definedName name="_xlnm.Print_Area" localSheetId="28">'T 5.5'!$A$1:$I$196</definedName>
    <definedName name="_xlnm.Print_Area" localSheetId="29">'T 5.6'!$A$1:$I$193</definedName>
    <definedName name="_xlnm.Print_Area" localSheetId="30">'T 5.7'!$A$1:$I$194</definedName>
    <definedName name="_xlnm.Print_Area" localSheetId="31">'T 5.8'!$A$1:$I$197</definedName>
    <definedName name="_xlnm.Print_Area" localSheetId="32">'T 5.9'!$A$1:$I$194</definedName>
  </definedNames>
  <calcPr calcId="125725"/>
</workbook>
</file>

<file path=xl/calcChain.xml><?xml version="1.0" encoding="utf-8"?>
<calcChain xmlns="http://schemas.openxmlformats.org/spreadsheetml/2006/main">
  <c r="J92" i="1"/>
  <c r="I92"/>
  <c r="H92"/>
  <c r="G92"/>
  <c r="F92"/>
  <c r="E92"/>
  <c r="D92"/>
  <c r="C92"/>
  <c r="B92"/>
  <c r="J91"/>
  <c r="I91"/>
  <c r="H91"/>
  <c r="G91"/>
  <c r="F91"/>
  <c r="E91"/>
  <c r="D91"/>
  <c r="C91"/>
  <c r="B91"/>
  <c r="J90"/>
  <c r="I90"/>
  <c r="H90"/>
  <c r="G90"/>
  <c r="F90"/>
  <c r="E90"/>
  <c r="D90"/>
  <c r="C90"/>
  <c r="B90"/>
  <c r="J89"/>
  <c r="I89"/>
  <c r="H89"/>
  <c r="G89"/>
  <c r="F89"/>
  <c r="E89"/>
  <c r="D89"/>
  <c r="C89"/>
  <c r="B89"/>
  <c r="J88"/>
  <c r="I88"/>
  <c r="H88"/>
  <c r="G88"/>
  <c r="F88"/>
  <c r="E88"/>
  <c r="D88"/>
  <c r="C88"/>
  <c r="B88"/>
  <c r="D12" i="2" l="1"/>
  <c r="G12"/>
  <c r="J12"/>
  <c r="B13" i="3" l="1"/>
  <c r="B94" i="23" l="1"/>
  <c r="B93"/>
  <c r="B92"/>
  <c r="B91"/>
  <c r="B90"/>
  <c r="B89"/>
  <c r="B87"/>
  <c r="B86"/>
  <c r="B85"/>
  <c r="B84"/>
  <c r="B83"/>
  <c r="B82"/>
  <c r="B81"/>
  <c r="B80"/>
  <c r="B78"/>
  <c r="B77"/>
  <c r="B76"/>
  <c r="B75"/>
  <c r="B74"/>
  <c r="B73"/>
  <c r="B72"/>
  <c r="B71"/>
  <c r="B70"/>
  <c r="B69"/>
  <c r="B68"/>
  <c r="B67"/>
  <c r="B66"/>
  <c r="B65"/>
  <c r="B64"/>
  <c r="B63"/>
  <c r="B62"/>
  <c r="B40" i="3" l="1"/>
  <c r="C40"/>
  <c r="D40"/>
  <c r="E40"/>
  <c r="F40"/>
  <c r="G40"/>
  <c r="H40"/>
  <c r="I40"/>
  <c r="J40"/>
  <c r="E28" i="1"/>
  <c r="B54"/>
  <c r="B61" s="1"/>
  <c r="C54"/>
  <c r="C61" s="1"/>
  <c r="D54"/>
  <c r="D61" s="1"/>
  <c r="E54"/>
  <c r="E61" s="1"/>
  <c r="F54"/>
  <c r="F61" s="1"/>
  <c r="G54"/>
  <c r="G61" s="1"/>
  <c r="H54"/>
  <c r="H61" s="1"/>
  <c r="I54"/>
  <c r="I61" s="1"/>
  <c r="J54"/>
  <c r="J61" s="1"/>
  <c r="B21"/>
  <c r="B28" s="1"/>
  <c r="C21"/>
  <c r="C28" s="1"/>
  <c r="D21"/>
  <c r="D28" s="1"/>
  <c r="E21"/>
  <c r="F21"/>
  <c r="F28" s="1"/>
  <c r="G21"/>
  <c r="G28" s="1"/>
  <c r="H21"/>
  <c r="H28" s="1"/>
  <c r="I21"/>
  <c r="I28" s="1"/>
  <c r="J21"/>
  <c r="J28" s="1"/>
  <c r="D39" i="2"/>
  <c r="J39"/>
  <c r="G13"/>
  <c r="J13"/>
  <c r="D14"/>
  <c r="G14"/>
  <c r="J14"/>
  <c r="D15"/>
  <c r="G15"/>
  <c r="J15"/>
  <c r="D16"/>
  <c r="G16"/>
  <c r="J16"/>
  <c r="G17"/>
  <c r="J17"/>
  <c r="I191" i="46"/>
  <c r="H191"/>
  <c r="G191"/>
  <c r="E191"/>
  <c r="D191"/>
  <c r="C191"/>
  <c r="B191"/>
  <c r="I61"/>
  <c r="H61"/>
  <c r="G61"/>
  <c r="E61"/>
  <c r="D61"/>
  <c r="C61"/>
  <c r="B61"/>
  <c r="I193" i="47"/>
  <c r="H193"/>
  <c r="G193"/>
  <c r="E193"/>
  <c r="D193"/>
  <c r="C193"/>
  <c r="B193"/>
  <c r="I61"/>
  <c r="H61"/>
  <c r="G61"/>
  <c r="E61"/>
  <c r="D61"/>
  <c r="C61"/>
  <c r="B61"/>
  <c r="I191" i="44"/>
  <c r="H191"/>
  <c r="G191"/>
  <c r="E191"/>
  <c r="D191"/>
  <c r="C191"/>
  <c r="B191"/>
  <c r="I61"/>
  <c r="H61"/>
  <c r="G61"/>
  <c r="E61"/>
  <c r="D61"/>
  <c r="C61"/>
  <c r="B61"/>
  <c r="I190" i="53"/>
  <c r="H190"/>
  <c r="G190"/>
  <c r="F190"/>
  <c r="E190"/>
  <c r="D190"/>
  <c r="C190"/>
  <c r="I61"/>
  <c r="H61"/>
  <c r="G61"/>
  <c r="F61"/>
  <c r="E61"/>
  <c r="D61"/>
  <c r="C61"/>
  <c r="I192" i="49"/>
  <c r="H192"/>
  <c r="G192"/>
  <c r="F192"/>
  <c r="E192"/>
  <c r="D192"/>
  <c r="C192"/>
  <c r="I61"/>
  <c r="H61"/>
  <c r="G61"/>
  <c r="F61"/>
  <c r="E61"/>
  <c r="D61"/>
  <c r="C61"/>
  <c r="I190" i="50"/>
  <c r="H190"/>
  <c r="G190"/>
  <c r="F190"/>
  <c r="E190"/>
  <c r="D190"/>
  <c r="C190"/>
  <c r="I61"/>
  <c r="H61"/>
  <c r="G61"/>
  <c r="F61"/>
  <c r="E61"/>
  <c r="D61"/>
  <c r="C61"/>
  <c r="I212" i="51"/>
  <c r="H212"/>
  <c r="G212"/>
  <c r="F212"/>
  <c r="E212"/>
  <c r="D212"/>
  <c r="I68"/>
  <c r="H68"/>
  <c r="G68"/>
  <c r="F68"/>
  <c r="E68"/>
  <c r="D68"/>
  <c r="I214" i="52"/>
  <c r="H214"/>
  <c r="G214"/>
  <c r="F214"/>
  <c r="E214"/>
  <c r="D214"/>
  <c r="I116"/>
  <c r="I68"/>
  <c r="I140" s="1"/>
  <c r="H68"/>
  <c r="H140" s="1"/>
  <c r="G68"/>
  <c r="G139" s="1"/>
  <c r="F68"/>
  <c r="F139" s="1"/>
  <c r="E68"/>
  <c r="E139" s="1"/>
  <c r="D68"/>
  <c r="D138" s="1"/>
  <c r="I212" i="45"/>
  <c r="H212"/>
  <c r="G212"/>
  <c r="F212"/>
  <c r="E212"/>
  <c r="D212"/>
  <c r="I122" i="52" l="1"/>
  <c r="F118"/>
  <c r="I117"/>
  <c r="F113"/>
  <c r="I110"/>
  <c r="F109"/>
  <c r="H116"/>
  <c r="H110"/>
  <c r="G116"/>
  <c r="G121"/>
  <c r="G110"/>
  <c r="D115"/>
  <c r="F121"/>
  <c r="G129"/>
  <c r="F110"/>
  <c r="I114"/>
  <c r="G118"/>
  <c r="I126"/>
  <c r="I138"/>
  <c r="H138"/>
  <c r="F142"/>
  <c r="G126"/>
  <c r="G136"/>
  <c r="H114"/>
  <c r="H126"/>
  <c r="G114"/>
  <c r="G113"/>
  <c r="D117"/>
  <c r="F124"/>
  <c r="F136"/>
  <c r="H133"/>
  <c r="H121"/>
  <c r="G131"/>
  <c r="H129"/>
  <c r="E130"/>
  <c r="E132"/>
  <c r="E140"/>
  <c r="E109"/>
  <c r="E113"/>
  <c r="E124"/>
  <c r="E121"/>
  <c r="F126"/>
  <c r="F129"/>
  <c r="D131"/>
  <c r="G133"/>
  <c r="E136"/>
  <c r="G138"/>
  <c r="H141"/>
  <c r="E110"/>
  <c r="F112"/>
  <c r="F114"/>
  <c r="F116"/>
  <c r="H117"/>
  <c r="F120"/>
  <c r="H122"/>
  <c r="E126"/>
  <c r="E129"/>
  <c r="I130"/>
  <c r="F133"/>
  <c r="D136"/>
  <c r="E138"/>
  <c r="G141"/>
  <c r="E125"/>
  <c r="E137"/>
  <c r="D134"/>
  <c r="E118"/>
  <c r="E131"/>
  <c r="E142"/>
  <c r="D113"/>
  <c r="D110"/>
  <c r="E112"/>
  <c r="E114"/>
  <c r="E116"/>
  <c r="G117"/>
  <c r="E120"/>
  <c r="G122"/>
  <c r="H125"/>
  <c r="D129"/>
  <c r="H130"/>
  <c r="E133"/>
  <c r="I134"/>
  <c r="H137"/>
  <c r="F141"/>
  <c r="E134"/>
  <c r="H109"/>
  <c r="G111"/>
  <c r="D114"/>
  <c r="D116"/>
  <c r="F117"/>
  <c r="I118"/>
  <c r="F122"/>
  <c r="G125"/>
  <c r="F128"/>
  <c r="G130"/>
  <c r="D133"/>
  <c r="H134"/>
  <c r="G137"/>
  <c r="E141"/>
  <c r="G109"/>
  <c r="D111"/>
  <c r="H113"/>
  <c r="G115"/>
  <c r="E117"/>
  <c r="H118"/>
  <c r="E122"/>
  <c r="F125"/>
  <c r="E128"/>
  <c r="F130"/>
  <c r="F132"/>
  <c r="G134"/>
  <c r="F137"/>
  <c r="F140"/>
  <c r="D119"/>
  <c r="D127"/>
  <c r="D135"/>
  <c r="D112"/>
  <c r="D120"/>
  <c r="D128"/>
  <c r="D132"/>
  <c r="I111"/>
  <c r="I119"/>
  <c r="I123"/>
  <c r="I127"/>
  <c r="I131"/>
  <c r="I135"/>
  <c r="I139"/>
  <c r="D109"/>
  <c r="H111"/>
  <c r="H115"/>
  <c r="H119"/>
  <c r="D121"/>
  <c r="H123"/>
  <c r="D125"/>
  <c r="H127"/>
  <c r="I142"/>
  <c r="I112"/>
  <c r="G119"/>
  <c r="I120"/>
  <c r="G123"/>
  <c r="I124"/>
  <c r="G127"/>
  <c r="I128"/>
  <c r="H142"/>
  <c r="F111"/>
  <c r="H112"/>
  <c r="F115"/>
  <c r="D118"/>
  <c r="F119"/>
  <c r="H120"/>
  <c r="D122"/>
  <c r="F123"/>
  <c r="H124"/>
  <c r="D126"/>
  <c r="F127"/>
  <c r="H128"/>
  <c r="D130"/>
  <c r="F131"/>
  <c r="H132"/>
  <c r="G142"/>
  <c r="I109"/>
  <c r="E111"/>
  <c r="G112"/>
  <c r="I113"/>
  <c r="E115"/>
  <c r="E119"/>
  <c r="G120"/>
  <c r="I121"/>
  <c r="E123"/>
  <c r="G124"/>
  <c r="I125"/>
  <c r="E127"/>
  <c r="G128"/>
  <c r="I129"/>
  <c r="G132"/>
  <c r="I133"/>
  <c r="E135"/>
  <c r="I137"/>
  <c r="G140"/>
  <c r="I141"/>
  <c r="D139"/>
  <c r="D142"/>
  <c r="D140"/>
  <c r="H131"/>
  <c r="F134"/>
  <c r="H135"/>
  <c r="D137"/>
  <c r="F138"/>
  <c r="H139"/>
  <c r="D141"/>
  <c r="I115"/>
  <c r="I132"/>
  <c r="G135"/>
  <c r="I136"/>
  <c r="D123"/>
  <c r="D124"/>
  <c r="F135"/>
  <c r="H136"/>
  <c r="I68" i="45" l="1"/>
  <c r="H68"/>
  <c r="G68"/>
  <c r="F68"/>
  <c r="E68"/>
  <c r="D68"/>
  <c r="D47" i="2"/>
  <c r="D46"/>
  <c r="D45"/>
  <c r="D43"/>
  <c r="D42"/>
  <c r="D41"/>
  <c r="G47"/>
  <c r="G46"/>
  <c r="G45"/>
  <c r="G44"/>
  <c r="G43"/>
  <c r="G42"/>
  <c r="G41"/>
  <c r="G40"/>
  <c r="G39"/>
  <c r="J47"/>
  <c r="J46"/>
  <c r="J45"/>
  <c r="J44"/>
  <c r="J43"/>
  <c r="J42"/>
  <c r="J41"/>
  <c r="J40"/>
  <c r="J94" i="67"/>
  <c r="I94"/>
  <c r="H94"/>
  <c r="G94"/>
  <c r="F94"/>
  <c r="E94"/>
  <c r="D94"/>
  <c r="C94"/>
  <c r="J93"/>
  <c r="I93"/>
  <c r="H93"/>
  <c r="G93"/>
  <c r="F93"/>
  <c r="E93"/>
  <c r="D93"/>
  <c r="C93"/>
  <c r="J92"/>
  <c r="I92"/>
  <c r="H92"/>
  <c r="G92"/>
  <c r="F92"/>
  <c r="E92"/>
  <c r="D92"/>
  <c r="C92"/>
  <c r="J91"/>
  <c r="I91"/>
  <c r="H91"/>
  <c r="G91"/>
  <c r="F91"/>
  <c r="E91"/>
  <c r="D91"/>
  <c r="C91"/>
  <c r="J90"/>
  <c r="I90"/>
  <c r="H90"/>
  <c r="G90"/>
  <c r="F90"/>
  <c r="E90"/>
  <c r="D90"/>
  <c r="C90"/>
  <c r="J89"/>
  <c r="I89"/>
  <c r="H89"/>
  <c r="G89"/>
  <c r="F89"/>
  <c r="E89"/>
  <c r="D89"/>
  <c r="C89"/>
  <c r="B94"/>
  <c r="B93"/>
  <c r="B92"/>
  <c r="B91"/>
  <c r="B90"/>
  <c r="B89"/>
  <c r="J94" i="23"/>
  <c r="I94"/>
  <c r="H94"/>
  <c r="G94"/>
  <c r="F94"/>
  <c r="E94"/>
  <c r="D94"/>
  <c r="C94"/>
  <c r="G128" i="45" l="1"/>
  <c r="G133"/>
  <c r="G116"/>
  <c r="G115"/>
  <c r="G135"/>
  <c r="E129"/>
  <c r="E133"/>
  <c r="E116"/>
  <c r="E115"/>
  <c r="D128"/>
  <c r="D133"/>
  <c r="D135"/>
  <c r="D115"/>
  <c r="D116"/>
  <c r="I138"/>
  <c r="I141"/>
  <c r="I137"/>
  <c r="I133"/>
  <c r="I129"/>
  <c r="I125"/>
  <c r="I121"/>
  <c r="I117"/>
  <c r="I140"/>
  <c r="I136"/>
  <c r="I132"/>
  <c r="I128"/>
  <c r="I124"/>
  <c r="I120"/>
  <c r="I116"/>
  <c r="I139"/>
  <c r="I135"/>
  <c r="I131"/>
  <c r="I127"/>
  <c r="I123"/>
  <c r="I119"/>
  <c r="I115"/>
  <c r="I134"/>
  <c r="I130"/>
  <c r="I126"/>
  <c r="I122"/>
  <c r="I118"/>
  <c r="G127"/>
  <c r="G137"/>
  <c r="G121"/>
  <c r="G140"/>
  <c r="G136"/>
  <c r="G132"/>
  <c r="G124"/>
  <c r="G120"/>
  <c r="G139"/>
  <c r="G131"/>
  <c r="G123"/>
  <c r="G119"/>
  <c r="G138"/>
  <c r="G134"/>
  <c r="G130"/>
  <c r="G126"/>
  <c r="G122"/>
  <c r="G118"/>
  <c r="G141"/>
  <c r="G129"/>
  <c r="G125"/>
  <c r="G117"/>
  <c r="F117"/>
  <c r="F130"/>
  <c r="F120"/>
  <c r="F139"/>
  <c r="F135"/>
  <c r="F131"/>
  <c r="F127"/>
  <c r="F123"/>
  <c r="F119"/>
  <c r="F115"/>
  <c r="F138"/>
  <c r="F134"/>
  <c r="F126"/>
  <c r="F122"/>
  <c r="F118"/>
  <c r="F141"/>
  <c r="F137"/>
  <c r="F133"/>
  <c r="F129"/>
  <c r="F125"/>
  <c r="F121"/>
  <c r="F140"/>
  <c r="F136"/>
  <c r="F132"/>
  <c r="F128"/>
  <c r="F124"/>
  <c r="F116"/>
  <c r="E139"/>
  <c r="E135"/>
  <c r="E131"/>
  <c r="E127"/>
  <c r="E123"/>
  <c r="E119"/>
  <c r="E138"/>
  <c r="E134"/>
  <c r="E130"/>
  <c r="E126"/>
  <c r="E122"/>
  <c r="E118"/>
  <c r="E141"/>
  <c r="E137"/>
  <c r="E125"/>
  <c r="E121"/>
  <c r="E117"/>
  <c r="E140"/>
  <c r="E136"/>
  <c r="E132"/>
  <c r="E128"/>
  <c r="E124"/>
  <c r="E120"/>
  <c r="H139"/>
  <c r="H129"/>
  <c r="H140"/>
  <c r="H136"/>
  <c r="H132"/>
  <c r="H128"/>
  <c r="H124"/>
  <c r="H120"/>
  <c r="H116"/>
  <c r="H135"/>
  <c r="H131"/>
  <c r="H127"/>
  <c r="H123"/>
  <c r="H119"/>
  <c r="H115"/>
  <c r="H138"/>
  <c r="H134"/>
  <c r="H130"/>
  <c r="H126"/>
  <c r="H122"/>
  <c r="H118"/>
  <c r="H141"/>
  <c r="H137"/>
  <c r="H133"/>
  <c r="H125"/>
  <c r="H121"/>
  <c r="H117"/>
  <c r="D134"/>
  <c r="D141"/>
  <c r="D117"/>
  <c r="D120"/>
  <c r="D139"/>
  <c r="D138"/>
  <c r="D130"/>
  <c r="D126"/>
  <c r="D122"/>
  <c r="D118"/>
  <c r="D137"/>
  <c r="D129"/>
  <c r="D125"/>
  <c r="D121"/>
  <c r="D140"/>
  <c r="D136"/>
  <c r="D132"/>
  <c r="D124"/>
  <c r="D131"/>
  <c r="D127"/>
  <c r="D123"/>
  <c r="D119"/>
  <c r="J93" i="23"/>
  <c r="I93"/>
  <c r="H93"/>
  <c r="G93"/>
  <c r="F93"/>
  <c r="E93"/>
  <c r="D93"/>
  <c r="C93"/>
  <c r="J92"/>
  <c r="I92"/>
  <c r="H92"/>
  <c r="G92"/>
  <c r="F92"/>
  <c r="E92"/>
  <c r="D92"/>
  <c r="C92"/>
  <c r="J91"/>
  <c r="I91"/>
  <c r="H91"/>
  <c r="G91"/>
  <c r="F91"/>
  <c r="E91"/>
  <c r="D91"/>
  <c r="C91"/>
  <c r="J90"/>
  <c r="I90"/>
  <c r="H90"/>
  <c r="G90"/>
  <c r="F90"/>
  <c r="E90"/>
  <c r="D90"/>
  <c r="C90"/>
  <c r="J89"/>
  <c r="I89"/>
  <c r="H89"/>
  <c r="G89"/>
  <c r="F89"/>
  <c r="E89"/>
  <c r="D89"/>
  <c r="C89"/>
  <c r="J87" i="67"/>
  <c r="I87"/>
  <c r="H87"/>
  <c r="G87"/>
  <c r="F87"/>
  <c r="E87"/>
  <c r="D87"/>
  <c r="C87"/>
  <c r="B87"/>
  <c r="J86"/>
  <c r="I86"/>
  <c r="H86"/>
  <c r="G86"/>
  <c r="F86"/>
  <c r="E86"/>
  <c r="D86"/>
  <c r="C86"/>
  <c r="B86"/>
  <c r="J85"/>
  <c r="I85"/>
  <c r="H85"/>
  <c r="G85"/>
  <c r="F85"/>
  <c r="E85"/>
  <c r="D85"/>
  <c r="C85"/>
  <c r="B85"/>
  <c r="J84"/>
  <c r="I84"/>
  <c r="H84"/>
  <c r="G84"/>
  <c r="F84"/>
  <c r="E84"/>
  <c r="D84"/>
  <c r="C84"/>
  <c r="B84"/>
  <c r="J83"/>
  <c r="I83"/>
  <c r="H83"/>
  <c r="G83"/>
  <c r="F83"/>
  <c r="E83"/>
  <c r="D83"/>
  <c r="C83"/>
  <c r="B83"/>
  <c r="J82"/>
  <c r="I82"/>
  <c r="H82"/>
  <c r="G82"/>
  <c r="F82"/>
  <c r="E82"/>
  <c r="D82"/>
  <c r="C82"/>
  <c r="B82"/>
  <c r="J81"/>
  <c r="I81"/>
  <c r="H81"/>
  <c r="G81"/>
  <c r="F81"/>
  <c r="E81"/>
  <c r="D81"/>
  <c r="C81"/>
  <c r="B81"/>
  <c r="J80"/>
  <c r="I80"/>
  <c r="H80"/>
  <c r="G80"/>
  <c r="F80"/>
  <c r="E80"/>
  <c r="D80"/>
  <c r="C80"/>
  <c r="B80"/>
  <c r="J78"/>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J73"/>
  <c r="I73"/>
  <c r="H73"/>
  <c r="G73"/>
  <c r="F73"/>
  <c r="E73"/>
  <c r="D73"/>
  <c r="C73"/>
  <c r="B73"/>
  <c r="J72"/>
  <c r="I72"/>
  <c r="H72"/>
  <c r="G72"/>
  <c r="F72"/>
  <c r="E72"/>
  <c r="D72"/>
  <c r="C72"/>
  <c r="B72"/>
  <c r="J71"/>
  <c r="I71"/>
  <c r="H71"/>
  <c r="G71"/>
  <c r="F71"/>
  <c r="E71"/>
  <c r="D71"/>
  <c r="C71"/>
  <c r="B71"/>
  <c r="J70"/>
  <c r="I70"/>
  <c r="H70"/>
  <c r="G70"/>
  <c r="F70"/>
  <c r="E70"/>
  <c r="D70"/>
  <c r="C70"/>
  <c r="B70"/>
  <c r="J69"/>
  <c r="I69"/>
  <c r="H69"/>
  <c r="G69"/>
  <c r="F69"/>
  <c r="E69"/>
  <c r="D69"/>
  <c r="C69"/>
  <c r="B69"/>
  <c r="J68"/>
  <c r="I68"/>
  <c r="H68"/>
  <c r="G68"/>
  <c r="F68"/>
  <c r="E68"/>
  <c r="D68"/>
  <c r="C68"/>
  <c r="B68"/>
  <c r="J67"/>
  <c r="I67"/>
  <c r="H67"/>
  <c r="G67"/>
  <c r="F67"/>
  <c r="E67"/>
  <c r="D67"/>
  <c r="C67"/>
  <c r="B67"/>
  <c r="J66"/>
  <c r="I66"/>
  <c r="H66"/>
  <c r="G66"/>
  <c r="F66"/>
  <c r="E66"/>
  <c r="D66"/>
  <c r="C66"/>
  <c r="B66"/>
  <c r="J65"/>
  <c r="I65"/>
  <c r="H65"/>
  <c r="G65"/>
  <c r="F65"/>
  <c r="E65"/>
  <c r="D65"/>
  <c r="C65"/>
  <c r="B65"/>
  <c r="J64"/>
  <c r="I64"/>
  <c r="H64"/>
  <c r="G64"/>
  <c r="F64"/>
  <c r="E64"/>
  <c r="D64"/>
  <c r="C64"/>
  <c r="B64"/>
  <c r="J63"/>
  <c r="I63"/>
  <c r="H63"/>
  <c r="G63"/>
  <c r="F63"/>
  <c r="E63"/>
  <c r="D63"/>
  <c r="C63"/>
  <c r="B63"/>
  <c r="J62"/>
  <c r="I62"/>
  <c r="H62"/>
  <c r="G62"/>
  <c r="F62"/>
  <c r="E62"/>
  <c r="D62"/>
  <c r="C62"/>
  <c r="B62"/>
  <c r="G108" i="51" l="1"/>
  <c r="F87"/>
  <c r="E131"/>
  <c r="D135"/>
  <c r="H106" i="45"/>
  <c r="G87"/>
  <c r="I75" i="62"/>
  <c r="H88"/>
  <c r="I86"/>
  <c r="H86"/>
  <c r="I88"/>
  <c r="H87"/>
  <c r="H84"/>
  <c r="I82"/>
  <c r="H82"/>
  <c r="I84"/>
  <c r="H83"/>
  <c r="I79"/>
  <c r="H79"/>
  <c r="I78"/>
  <c r="H78"/>
  <c r="H75"/>
  <c r="H66"/>
  <c r="C88"/>
  <c r="B88"/>
  <c r="C87"/>
  <c r="B87"/>
  <c r="C86"/>
  <c r="B86"/>
  <c r="C85"/>
  <c r="B85"/>
  <c r="C84"/>
  <c r="B84"/>
  <c r="C83"/>
  <c r="B83"/>
  <c r="C82"/>
  <c r="B82"/>
  <c r="C81"/>
  <c r="B81"/>
  <c r="C79"/>
  <c r="B79"/>
  <c r="C78"/>
  <c r="B78"/>
  <c r="C77"/>
  <c r="B77"/>
  <c r="C76"/>
  <c r="B76"/>
  <c r="C75"/>
  <c r="C74"/>
  <c r="B74"/>
  <c r="C73"/>
  <c r="B73"/>
  <c r="C72"/>
  <c r="B72"/>
  <c r="C71"/>
  <c r="B71"/>
  <c r="C70"/>
  <c r="B70"/>
  <c r="C69"/>
  <c r="B69"/>
  <c r="C68"/>
  <c r="B68"/>
  <c r="C67"/>
  <c r="B67"/>
  <c r="C66"/>
  <c r="B66"/>
  <c r="C65"/>
  <c r="B65"/>
  <c r="C64"/>
  <c r="B64"/>
  <c r="C63"/>
  <c r="B63"/>
  <c r="J88"/>
  <c r="F88"/>
  <c r="E88"/>
  <c r="D88"/>
  <c r="J87"/>
  <c r="F87"/>
  <c r="E87"/>
  <c r="D87"/>
  <c r="J86"/>
  <c r="F86"/>
  <c r="E86"/>
  <c r="D86"/>
  <c r="J85"/>
  <c r="I85"/>
  <c r="H85"/>
  <c r="F85"/>
  <c r="E85"/>
  <c r="D85"/>
  <c r="J84"/>
  <c r="F84"/>
  <c r="E84"/>
  <c r="D84"/>
  <c r="J83"/>
  <c r="F83"/>
  <c r="E83"/>
  <c r="D83"/>
  <c r="J82"/>
  <c r="F82"/>
  <c r="E82"/>
  <c r="D82"/>
  <c r="J81"/>
  <c r="I81"/>
  <c r="H81"/>
  <c r="F81"/>
  <c r="E81"/>
  <c r="D81"/>
  <c r="J79"/>
  <c r="F79"/>
  <c r="E79"/>
  <c r="D79"/>
  <c r="J78"/>
  <c r="F78"/>
  <c r="E78"/>
  <c r="D78"/>
  <c r="J77"/>
  <c r="I77"/>
  <c r="H77"/>
  <c r="F77"/>
  <c r="E77"/>
  <c r="D77"/>
  <c r="J76"/>
  <c r="I76"/>
  <c r="H76"/>
  <c r="F76"/>
  <c r="E76"/>
  <c r="D76"/>
  <c r="J75"/>
  <c r="E75"/>
  <c r="D75"/>
  <c r="J74"/>
  <c r="I74"/>
  <c r="H74"/>
  <c r="F74"/>
  <c r="E74"/>
  <c r="D74"/>
  <c r="J73"/>
  <c r="I73"/>
  <c r="H73"/>
  <c r="F73"/>
  <c r="E73"/>
  <c r="D73"/>
  <c r="J72"/>
  <c r="I72"/>
  <c r="H72"/>
  <c r="F72"/>
  <c r="E72"/>
  <c r="D72"/>
  <c r="J71"/>
  <c r="I71"/>
  <c r="H71"/>
  <c r="F71"/>
  <c r="E71"/>
  <c r="D71"/>
  <c r="J70"/>
  <c r="I70"/>
  <c r="H70"/>
  <c r="F70"/>
  <c r="E70"/>
  <c r="D70"/>
  <c r="J69"/>
  <c r="I69"/>
  <c r="H69"/>
  <c r="F69"/>
  <c r="E69"/>
  <c r="D69"/>
  <c r="J68"/>
  <c r="F68"/>
  <c r="E68"/>
  <c r="D68"/>
  <c r="J67"/>
  <c r="H67"/>
  <c r="F67"/>
  <c r="E67"/>
  <c r="D67"/>
  <c r="J66"/>
  <c r="F66"/>
  <c r="E66"/>
  <c r="D66"/>
  <c r="J65"/>
  <c r="F65"/>
  <c r="E65"/>
  <c r="D65"/>
  <c r="J64"/>
  <c r="F64"/>
  <c r="E64"/>
  <c r="D64"/>
  <c r="J63"/>
  <c r="H63"/>
  <c r="F63"/>
  <c r="E63"/>
  <c r="D63"/>
  <c r="D88" i="64"/>
  <c r="D87"/>
  <c r="D86"/>
  <c r="D85"/>
  <c r="D84"/>
  <c r="D83"/>
  <c r="D82"/>
  <c r="D81"/>
  <c r="D79"/>
  <c r="D78"/>
  <c r="D77"/>
  <c r="D76"/>
  <c r="D75"/>
  <c r="D74"/>
  <c r="D73"/>
  <c r="D72"/>
  <c r="D71"/>
  <c r="D70"/>
  <c r="D69"/>
  <c r="D68"/>
  <c r="D67"/>
  <c r="D66"/>
  <c r="D65"/>
  <c r="D64"/>
  <c r="D63"/>
  <c r="J88"/>
  <c r="I88"/>
  <c r="H88"/>
  <c r="G88"/>
  <c r="F88"/>
  <c r="E88"/>
  <c r="J87"/>
  <c r="I87"/>
  <c r="H87"/>
  <c r="G87"/>
  <c r="F87"/>
  <c r="E87"/>
  <c r="J86"/>
  <c r="I86"/>
  <c r="H86"/>
  <c r="G86"/>
  <c r="F86"/>
  <c r="E86"/>
  <c r="J85"/>
  <c r="I85"/>
  <c r="H85"/>
  <c r="G85"/>
  <c r="F85"/>
  <c r="E85"/>
  <c r="J84"/>
  <c r="I84"/>
  <c r="H84"/>
  <c r="G84"/>
  <c r="F84"/>
  <c r="E84"/>
  <c r="J83"/>
  <c r="I83"/>
  <c r="H83"/>
  <c r="G83"/>
  <c r="F83"/>
  <c r="E83"/>
  <c r="J82"/>
  <c r="I82"/>
  <c r="H82"/>
  <c r="G82"/>
  <c r="F82"/>
  <c r="E82"/>
  <c r="J81"/>
  <c r="I81"/>
  <c r="H81"/>
  <c r="G81"/>
  <c r="F81"/>
  <c r="E81"/>
  <c r="J79"/>
  <c r="I79"/>
  <c r="H79"/>
  <c r="G79"/>
  <c r="F79"/>
  <c r="E79"/>
  <c r="J78"/>
  <c r="I78"/>
  <c r="H78"/>
  <c r="G78"/>
  <c r="F78"/>
  <c r="E78"/>
  <c r="J77"/>
  <c r="I77"/>
  <c r="H77"/>
  <c r="G77"/>
  <c r="F77"/>
  <c r="E77"/>
  <c r="J76"/>
  <c r="I76"/>
  <c r="H76"/>
  <c r="G76"/>
  <c r="F76"/>
  <c r="E76"/>
  <c r="J75"/>
  <c r="I75"/>
  <c r="H75"/>
  <c r="F75"/>
  <c r="E75"/>
  <c r="J74"/>
  <c r="I74"/>
  <c r="H74"/>
  <c r="G74"/>
  <c r="F74"/>
  <c r="E74"/>
  <c r="J73"/>
  <c r="I73"/>
  <c r="H73"/>
  <c r="G73"/>
  <c r="F73"/>
  <c r="E73"/>
  <c r="J72"/>
  <c r="I72"/>
  <c r="H72"/>
  <c r="G72"/>
  <c r="F72"/>
  <c r="E72"/>
  <c r="J71"/>
  <c r="I71"/>
  <c r="H71"/>
  <c r="G71"/>
  <c r="F71"/>
  <c r="E71"/>
  <c r="J70"/>
  <c r="I70"/>
  <c r="H70"/>
  <c r="G70"/>
  <c r="F70"/>
  <c r="E70"/>
  <c r="J69"/>
  <c r="I69"/>
  <c r="H69"/>
  <c r="G69"/>
  <c r="F69"/>
  <c r="E69"/>
  <c r="J68"/>
  <c r="I68"/>
  <c r="H68"/>
  <c r="G68"/>
  <c r="F68"/>
  <c r="E68"/>
  <c r="J67"/>
  <c r="I67"/>
  <c r="H67"/>
  <c r="G67"/>
  <c r="F67"/>
  <c r="E67"/>
  <c r="J66"/>
  <c r="I66"/>
  <c r="H66"/>
  <c r="G66"/>
  <c r="F66"/>
  <c r="E66"/>
  <c r="J65"/>
  <c r="I65"/>
  <c r="H65"/>
  <c r="G65"/>
  <c r="F65"/>
  <c r="E65"/>
  <c r="J64"/>
  <c r="I64"/>
  <c r="H64"/>
  <c r="G64"/>
  <c r="F64"/>
  <c r="E64"/>
  <c r="J63"/>
  <c r="I63"/>
  <c r="H63"/>
  <c r="G63"/>
  <c r="F63"/>
  <c r="E63"/>
  <c r="J89" i="55"/>
  <c r="I89"/>
  <c r="H89"/>
  <c r="G89"/>
  <c r="F89"/>
  <c r="E89"/>
  <c r="J88"/>
  <c r="I88"/>
  <c r="H88"/>
  <c r="G88"/>
  <c r="F88"/>
  <c r="E88"/>
  <c r="J87"/>
  <c r="I87"/>
  <c r="H87"/>
  <c r="G87"/>
  <c r="F87"/>
  <c r="E87"/>
  <c r="J86"/>
  <c r="I86"/>
  <c r="H86"/>
  <c r="G86"/>
  <c r="F86"/>
  <c r="E86"/>
  <c r="J85"/>
  <c r="I85"/>
  <c r="H85"/>
  <c r="G85"/>
  <c r="F85"/>
  <c r="E85"/>
  <c r="J84"/>
  <c r="I84"/>
  <c r="H84"/>
  <c r="G84"/>
  <c r="F84"/>
  <c r="E84"/>
  <c r="J83"/>
  <c r="I83"/>
  <c r="H83"/>
  <c r="G83"/>
  <c r="F83"/>
  <c r="E83"/>
  <c r="J82"/>
  <c r="I82"/>
  <c r="H82"/>
  <c r="G82"/>
  <c r="F82"/>
  <c r="E82"/>
  <c r="J80"/>
  <c r="I80"/>
  <c r="H80"/>
  <c r="G80"/>
  <c r="F80"/>
  <c r="E80"/>
  <c r="J79"/>
  <c r="I79"/>
  <c r="H79"/>
  <c r="G79"/>
  <c r="F79"/>
  <c r="E79"/>
  <c r="J78"/>
  <c r="I78"/>
  <c r="H78"/>
  <c r="G78"/>
  <c r="F78"/>
  <c r="E78"/>
  <c r="J77"/>
  <c r="I77"/>
  <c r="H77"/>
  <c r="G77"/>
  <c r="F77"/>
  <c r="E77"/>
  <c r="J76"/>
  <c r="I76"/>
  <c r="H76"/>
  <c r="G76"/>
  <c r="F76"/>
  <c r="E76"/>
  <c r="J75"/>
  <c r="I75"/>
  <c r="H75"/>
  <c r="G75"/>
  <c r="F75"/>
  <c r="E75"/>
  <c r="J74"/>
  <c r="I74"/>
  <c r="H74"/>
  <c r="G74"/>
  <c r="F74"/>
  <c r="E74"/>
  <c r="J73"/>
  <c r="I73"/>
  <c r="H73"/>
  <c r="G73"/>
  <c r="F73"/>
  <c r="E73"/>
  <c r="J72"/>
  <c r="I72"/>
  <c r="H72"/>
  <c r="G72"/>
  <c r="F72"/>
  <c r="E72"/>
  <c r="J71"/>
  <c r="I71"/>
  <c r="H71"/>
  <c r="G71"/>
  <c r="F71"/>
  <c r="E71"/>
  <c r="J70"/>
  <c r="I70"/>
  <c r="H70"/>
  <c r="G70"/>
  <c r="F70"/>
  <c r="E70"/>
  <c r="J69"/>
  <c r="I69"/>
  <c r="H69"/>
  <c r="G69"/>
  <c r="F69"/>
  <c r="E69"/>
  <c r="J68"/>
  <c r="I68"/>
  <c r="H68"/>
  <c r="G68"/>
  <c r="F68"/>
  <c r="E68"/>
  <c r="J67"/>
  <c r="I67"/>
  <c r="H67"/>
  <c r="G67"/>
  <c r="F67"/>
  <c r="E67"/>
  <c r="J66"/>
  <c r="I66"/>
  <c r="H66"/>
  <c r="G66"/>
  <c r="F66"/>
  <c r="E66"/>
  <c r="J65"/>
  <c r="I65"/>
  <c r="H65"/>
  <c r="G65"/>
  <c r="F65"/>
  <c r="E65"/>
  <c r="J64"/>
  <c r="I64"/>
  <c r="H64"/>
  <c r="G64"/>
  <c r="F64"/>
  <c r="E64"/>
  <c r="F127" i="46"/>
  <c r="F126"/>
  <c r="F125"/>
  <c r="F124"/>
  <c r="F123"/>
  <c r="F122"/>
  <c r="F121"/>
  <c r="F120"/>
  <c r="F119"/>
  <c r="F118"/>
  <c r="F117"/>
  <c r="E117"/>
  <c r="F116"/>
  <c r="F115"/>
  <c r="F114"/>
  <c r="F113"/>
  <c r="F112"/>
  <c r="F111"/>
  <c r="F110"/>
  <c r="F109"/>
  <c r="F108"/>
  <c r="E108"/>
  <c r="F107"/>
  <c r="F106"/>
  <c r="F105"/>
  <c r="E105"/>
  <c r="F104"/>
  <c r="F103"/>
  <c r="F102"/>
  <c r="F101"/>
  <c r="F100"/>
  <c r="F99"/>
  <c r="F98"/>
  <c r="F97"/>
  <c r="F96"/>
  <c r="F95"/>
  <c r="F94"/>
  <c r="F93"/>
  <c r="F92"/>
  <c r="F91"/>
  <c r="H90"/>
  <c r="F90"/>
  <c r="E90"/>
  <c r="F89"/>
  <c r="E89"/>
  <c r="H88"/>
  <c r="F88"/>
  <c r="E88"/>
  <c r="H87"/>
  <c r="F87"/>
  <c r="F86"/>
  <c r="E86"/>
  <c r="H85"/>
  <c r="F85"/>
  <c r="F84"/>
  <c r="H83"/>
  <c r="F83"/>
  <c r="E83"/>
  <c r="H82"/>
  <c r="F82"/>
  <c r="F81"/>
  <c r="E81"/>
  <c r="H80"/>
  <c r="F80"/>
  <c r="H79"/>
  <c r="F79"/>
  <c r="E79"/>
  <c r="H78"/>
  <c r="F78"/>
  <c r="E78"/>
  <c r="F77"/>
  <c r="F76"/>
  <c r="F75"/>
  <c r="I127"/>
  <c r="H127"/>
  <c r="G127"/>
  <c r="E127"/>
  <c r="D127"/>
  <c r="C114"/>
  <c r="B127"/>
  <c r="F128" i="47"/>
  <c r="F127"/>
  <c r="F126"/>
  <c r="F125"/>
  <c r="F124"/>
  <c r="F123"/>
  <c r="F122"/>
  <c r="F121"/>
  <c r="F120"/>
  <c r="F119"/>
  <c r="F118"/>
  <c r="F117"/>
  <c r="F116"/>
  <c r="F115"/>
  <c r="H114"/>
  <c r="F114"/>
  <c r="F113"/>
  <c r="H112"/>
  <c r="F112"/>
  <c r="B112"/>
  <c r="F111"/>
  <c r="F110"/>
  <c r="F109"/>
  <c r="F108"/>
  <c r="F107"/>
  <c r="H106"/>
  <c r="F106"/>
  <c r="F105"/>
  <c r="F104"/>
  <c r="B104"/>
  <c r="F103"/>
  <c r="F102"/>
  <c r="F101"/>
  <c r="F100"/>
  <c r="F99"/>
  <c r="F98"/>
  <c r="F97"/>
  <c r="B97"/>
  <c r="F96"/>
  <c r="F95"/>
  <c r="F94"/>
  <c r="F93"/>
  <c r="F92"/>
  <c r="B92"/>
  <c r="H91"/>
  <c r="F91"/>
  <c r="F90"/>
  <c r="H89"/>
  <c r="F89"/>
  <c r="F88"/>
  <c r="B88"/>
  <c r="H87"/>
  <c r="F87"/>
  <c r="F86"/>
  <c r="H85"/>
  <c r="F85"/>
  <c r="B85"/>
  <c r="F84"/>
  <c r="B84"/>
  <c r="H83"/>
  <c r="F83"/>
  <c r="F82"/>
  <c r="H81"/>
  <c r="F81"/>
  <c r="B81"/>
  <c r="F80"/>
  <c r="H79"/>
  <c r="F79"/>
  <c r="F78"/>
  <c r="B78"/>
  <c r="F77"/>
  <c r="F76"/>
  <c r="I128"/>
  <c r="H128"/>
  <c r="G107"/>
  <c r="E92"/>
  <c r="D77"/>
  <c r="C128"/>
  <c r="B128"/>
  <c r="F127" i="44"/>
  <c r="F126"/>
  <c r="F125"/>
  <c r="F124"/>
  <c r="F123"/>
  <c r="F122"/>
  <c r="F121"/>
  <c r="F120"/>
  <c r="F119"/>
  <c r="F118"/>
  <c r="F117"/>
  <c r="E117"/>
  <c r="F116"/>
  <c r="F115"/>
  <c r="F114"/>
  <c r="F113"/>
  <c r="H112"/>
  <c r="F112"/>
  <c r="F111"/>
  <c r="E111"/>
  <c r="F110"/>
  <c r="F109"/>
  <c r="F108"/>
  <c r="F107"/>
  <c r="F106"/>
  <c r="F105"/>
  <c r="D105"/>
  <c r="F104"/>
  <c r="F103"/>
  <c r="F102"/>
  <c r="F101"/>
  <c r="F100"/>
  <c r="F99"/>
  <c r="F98"/>
  <c r="F97"/>
  <c r="F96"/>
  <c r="E96"/>
  <c r="F95"/>
  <c r="F94"/>
  <c r="F93"/>
  <c r="F92"/>
  <c r="F91"/>
  <c r="F90"/>
  <c r="E90"/>
  <c r="H89"/>
  <c r="F89"/>
  <c r="E89"/>
  <c r="H88"/>
  <c r="F88"/>
  <c r="E88"/>
  <c r="F87"/>
  <c r="E87"/>
  <c r="H86"/>
  <c r="F86"/>
  <c r="E86"/>
  <c r="F85"/>
  <c r="E85"/>
  <c r="F84"/>
  <c r="E84"/>
  <c r="H83"/>
  <c r="F83"/>
  <c r="E83"/>
  <c r="F82"/>
  <c r="E82"/>
  <c r="H81"/>
  <c r="F81"/>
  <c r="E81"/>
  <c r="F80"/>
  <c r="E80"/>
  <c r="H79"/>
  <c r="F79"/>
  <c r="E79"/>
  <c r="H78"/>
  <c r="F78"/>
  <c r="E78"/>
  <c r="D78"/>
  <c r="F77"/>
  <c r="B77"/>
  <c r="F76"/>
  <c r="F75"/>
  <c r="I127"/>
  <c r="D127"/>
  <c r="C127"/>
  <c r="B110"/>
  <c r="E126" i="53"/>
  <c r="F122"/>
  <c r="G118"/>
  <c r="F118"/>
  <c r="E116"/>
  <c r="E104"/>
  <c r="E101"/>
  <c r="H99"/>
  <c r="E94"/>
  <c r="E90"/>
  <c r="F88"/>
  <c r="E85"/>
  <c r="F82"/>
  <c r="E82"/>
  <c r="F80"/>
  <c r="E80"/>
  <c r="E76"/>
  <c r="D125"/>
  <c r="C126"/>
  <c r="I120" i="49"/>
  <c r="C103"/>
  <c r="C94"/>
  <c r="I93"/>
  <c r="H89"/>
  <c r="F89"/>
  <c r="C88"/>
  <c r="C87"/>
  <c r="F82"/>
  <c r="F81"/>
  <c r="D126"/>
  <c r="C127"/>
  <c r="C118" i="50"/>
  <c r="C117"/>
  <c r="C111"/>
  <c r="C110"/>
  <c r="C109"/>
  <c r="C103"/>
  <c r="C102"/>
  <c r="C95"/>
  <c r="C94"/>
  <c r="C93"/>
  <c r="C92"/>
  <c r="C87"/>
  <c r="C86"/>
  <c r="C85"/>
  <c r="C78"/>
  <c r="C77"/>
  <c r="I105"/>
  <c r="G96"/>
  <c r="E91"/>
  <c r="D91"/>
  <c r="G140" i="51"/>
  <c r="G137"/>
  <c r="D133"/>
  <c r="G132"/>
  <c r="G123"/>
  <c r="G120"/>
  <c r="G116"/>
  <c r="E116"/>
  <c r="G114"/>
  <c r="D112"/>
  <c r="D110"/>
  <c r="G109"/>
  <c r="G105"/>
  <c r="G104"/>
  <c r="G101"/>
  <c r="D101"/>
  <c r="D95"/>
  <c r="D92"/>
  <c r="G89"/>
  <c r="G86"/>
  <c r="D86"/>
  <c r="D85"/>
  <c r="G84"/>
  <c r="D141"/>
  <c r="F108" i="52"/>
  <c r="E108"/>
  <c r="D102"/>
  <c r="F99"/>
  <c r="E97"/>
  <c r="E95"/>
  <c r="F92"/>
  <c r="D92"/>
  <c r="F89"/>
  <c r="E89"/>
  <c r="D89"/>
  <c r="F87"/>
  <c r="E87"/>
  <c r="D87"/>
  <c r="F85"/>
  <c r="E113" i="45"/>
  <c r="D112"/>
  <c r="D110"/>
  <c r="D101"/>
  <c r="D99"/>
  <c r="E98"/>
  <c r="D95"/>
  <c r="D92"/>
  <c r="D91"/>
  <c r="G88"/>
  <c r="D88"/>
  <c r="E86"/>
  <c r="D86"/>
  <c r="D85"/>
  <c r="I89"/>
  <c r="E122" i="46" l="1"/>
  <c r="E97"/>
  <c r="E94"/>
  <c r="E104"/>
  <c r="H126"/>
  <c r="E116"/>
  <c r="E75"/>
  <c r="E76"/>
  <c r="E101"/>
  <c r="E119"/>
  <c r="B103"/>
  <c r="H106"/>
  <c r="H100"/>
  <c r="E126"/>
  <c r="H103"/>
  <c r="E113"/>
  <c r="E107"/>
  <c r="H112"/>
  <c r="H115" i="47"/>
  <c r="B103"/>
  <c r="H107"/>
  <c r="B80"/>
  <c r="B100"/>
  <c r="B114"/>
  <c r="B109"/>
  <c r="B99"/>
  <c r="B77"/>
  <c r="B96"/>
  <c r="B83"/>
  <c r="B86"/>
  <c r="B90"/>
  <c r="H113"/>
  <c r="B82"/>
  <c r="B93"/>
  <c r="B108"/>
  <c r="E105" i="44"/>
  <c r="H114"/>
  <c r="E113"/>
  <c r="H105"/>
  <c r="E112"/>
  <c r="B82"/>
  <c r="B122"/>
  <c r="B84"/>
  <c r="B126"/>
  <c r="B108"/>
  <c r="H82"/>
  <c r="H87"/>
  <c r="H113"/>
  <c r="H117"/>
  <c r="H84"/>
  <c r="B96"/>
  <c r="E106"/>
  <c r="E123"/>
  <c r="H85"/>
  <c r="H96"/>
  <c r="B112"/>
  <c r="H80"/>
  <c r="H90"/>
  <c r="H106"/>
  <c r="H111"/>
  <c r="E114"/>
  <c r="H123"/>
  <c r="D116" i="53"/>
  <c r="E77"/>
  <c r="E86"/>
  <c r="F94"/>
  <c r="E108"/>
  <c r="E99"/>
  <c r="E111"/>
  <c r="E125"/>
  <c r="D94"/>
  <c r="D74"/>
  <c r="D78"/>
  <c r="G86"/>
  <c r="D99"/>
  <c r="G110"/>
  <c r="E124"/>
  <c r="D76"/>
  <c r="D104"/>
  <c r="D91"/>
  <c r="F77"/>
  <c r="F86"/>
  <c r="E95"/>
  <c r="F110"/>
  <c r="D124"/>
  <c r="I88"/>
  <c r="H103"/>
  <c r="H79"/>
  <c r="H88"/>
  <c r="G103"/>
  <c r="F84"/>
  <c r="E74"/>
  <c r="E78"/>
  <c r="D87"/>
  <c r="E91"/>
  <c r="E96"/>
  <c r="F101"/>
  <c r="F105"/>
  <c r="F111"/>
  <c r="E119"/>
  <c r="G79"/>
  <c r="F93"/>
  <c r="E98"/>
  <c r="E103"/>
  <c r="D108"/>
  <c r="E115"/>
  <c r="H75"/>
  <c r="E79"/>
  <c r="E84"/>
  <c r="E88"/>
  <c r="E93"/>
  <c r="H96"/>
  <c r="E102"/>
  <c r="E107"/>
  <c r="F113"/>
  <c r="E122"/>
  <c r="E75"/>
  <c r="D79"/>
  <c r="H82"/>
  <c r="E87"/>
  <c r="H91"/>
  <c r="F96"/>
  <c r="D102"/>
  <c r="E106"/>
  <c r="E112"/>
  <c r="G119"/>
  <c r="C80" i="49"/>
  <c r="D121"/>
  <c r="C111"/>
  <c r="C79"/>
  <c r="I110"/>
  <c r="I118"/>
  <c r="C86"/>
  <c r="C104"/>
  <c r="C78"/>
  <c r="D85"/>
  <c r="D91"/>
  <c r="C102"/>
  <c r="C110"/>
  <c r="C119"/>
  <c r="D77"/>
  <c r="D83"/>
  <c r="D99"/>
  <c r="F107"/>
  <c r="D75"/>
  <c r="D80"/>
  <c r="C95"/>
  <c r="D104"/>
  <c r="C112"/>
  <c r="I124"/>
  <c r="D96"/>
  <c r="D107"/>
  <c r="C118"/>
  <c r="D89"/>
  <c r="C96"/>
  <c r="F105"/>
  <c r="D115"/>
  <c r="D81"/>
  <c r="D88"/>
  <c r="D95"/>
  <c r="E104"/>
  <c r="E112"/>
  <c r="C126"/>
  <c r="C79" i="50"/>
  <c r="C101"/>
  <c r="C119"/>
  <c r="C125"/>
  <c r="C81"/>
  <c r="C89"/>
  <c r="C97"/>
  <c r="C105"/>
  <c r="C113"/>
  <c r="C121"/>
  <c r="C80"/>
  <c r="C88"/>
  <c r="C96"/>
  <c r="C104"/>
  <c r="C112"/>
  <c r="C120"/>
  <c r="C75"/>
  <c r="C83"/>
  <c r="C91"/>
  <c r="C99"/>
  <c r="C107"/>
  <c r="C115"/>
  <c r="C123"/>
  <c r="C76"/>
  <c r="C84"/>
  <c r="C100"/>
  <c r="C108"/>
  <c r="C116"/>
  <c r="C124"/>
  <c r="C126"/>
  <c r="C74"/>
  <c r="C82"/>
  <c r="C90"/>
  <c r="C98"/>
  <c r="C106"/>
  <c r="C114"/>
  <c r="C122"/>
  <c r="E128" i="51"/>
  <c r="E127"/>
  <c r="D109"/>
  <c r="D138"/>
  <c r="E120"/>
  <c r="F98"/>
  <c r="F140"/>
  <c r="F84"/>
  <c r="F95"/>
  <c r="F114"/>
  <c r="F118"/>
  <c r="E84"/>
  <c r="E87"/>
  <c r="E95"/>
  <c r="F108"/>
  <c r="D114"/>
  <c r="E118"/>
  <c r="D127"/>
  <c r="D84"/>
  <c r="D87"/>
  <c r="F112"/>
  <c r="D118"/>
  <c r="E135"/>
  <c r="F82"/>
  <c r="F92"/>
  <c r="E112"/>
  <c r="D117"/>
  <c r="F123"/>
  <c r="F134"/>
  <c r="F86"/>
  <c r="E92"/>
  <c r="F104"/>
  <c r="E111"/>
  <c r="F116"/>
  <c r="F90"/>
  <c r="F120"/>
  <c r="F132"/>
  <c r="D123"/>
  <c r="E141"/>
  <c r="D104" i="45"/>
  <c r="H91"/>
  <c r="H98"/>
  <c r="G114"/>
  <c r="D84"/>
  <c r="D114"/>
  <c r="E91"/>
  <c r="G95"/>
  <c r="G102"/>
  <c r="G86"/>
  <c r="G101"/>
  <c r="G92"/>
  <c r="G112"/>
  <c r="G85"/>
  <c r="G110"/>
  <c r="G98"/>
  <c r="G106"/>
  <c r="G99"/>
  <c r="G91"/>
  <c r="D108"/>
  <c r="D96"/>
  <c r="D100"/>
  <c r="H101" i="51"/>
  <c r="E119"/>
  <c r="E126"/>
  <c r="E82"/>
  <c r="E114"/>
  <c r="E140"/>
  <c r="E123"/>
  <c r="E132"/>
  <c r="E138"/>
  <c r="E90"/>
  <c r="E98"/>
  <c r="D99"/>
  <c r="D124"/>
  <c r="D116"/>
  <c r="D119"/>
  <c r="D105"/>
  <c r="D115"/>
  <c r="D137"/>
  <c r="D89"/>
  <c r="D111"/>
  <c r="E92" i="52"/>
  <c r="E103"/>
  <c r="E83"/>
  <c r="E99"/>
  <c r="E88"/>
  <c r="G108"/>
  <c r="E105"/>
  <c r="E85"/>
  <c r="E100"/>
  <c r="E84"/>
  <c r="D100"/>
  <c r="H110" i="45"/>
  <c r="G84"/>
  <c r="I87"/>
  <c r="H87"/>
  <c r="G82"/>
  <c r="I83" i="62"/>
  <c r="I87"/>
  <c r="I67"/>
  <c r="I63"/>
  <c r="I65"/>
  <c r="I66"/>
  <c r="I68"/>
  <c r="I64"/>
  <c r="H64"/>
  <c r="H68"/>
  <c r="H65"/>
  <c r="B86" i="44"/>
  <c r="B114"/>
  <c r="B125"/>
  <c r="B88"/>
  <c r="B99"/>
  <c r="B117"/>
  <c r="B78"/>
  <c r="B80"/>
  <c r="B92"/>
  <c r="B102"/>
  <c r="B109"/>
  <c r="B123"/>
  <c r="B90"/>
  <c r="H119"/>
  <c r="B93"/>
  <c r="B103"/>
  <c r="B116"/>
  <c r="B106"/>
  <c r="B119"/>
  <c r="B127"/>
  <c r="G94" i="45"/>
  <c r="I83"/>
  <c r="G90"/>
  <c r="I92"/>
  <c r="I96"/>
  <c r="I103"/>
  <c r="H83"/>
  <c r="H103"/>
  <c r="H99"/>
  <c r="G103"/>
  <c r="H107"/>
  <c r="H114"/>
  <c r="H82"/>
  <c r="I91"/>
  <c r="H95"/>
  <c r="H102"/>
  <c r="G107"/>
  <c r="G111"/>
  <c r="I108"/>
  <c r="I84"/>
  <c r="H86"/>
  <c r="I111"/>
  <c r="H94"/>
  <c r="I104"/>
  <c r="I112"/>
  <c r="H90"/>
  <c r="I100"/>
  <c r="I88"/>
  <c r="I99"/>
  <c r="I107"/>
  <c r="G83"/>
  <c r="I95"/>
  <c r="H111"/>
  <c r="F101"/>
  <c r="F109"/>
  <c r="E93"/>
  <c r="F82"/>
  <c r="F94"/>
  <c r="F98"/>
  <c r="D109"/>
  <c r="E106"/>
  <c r="E83"/>
  <c r="I85"/>
  <c r="I82"/>
  <c r="E84"/>
  <c r="I86"/>
  <c r="E88"/>
  <c r="G89"/>
  <c r="I90"/>
  <c r="E92"/>
  <c r="G93"/>
  <c r="I94"/>
  <c r="E96"/>
  <c r="G97"/>
  <c r="I98"/>
  <c r="E100"/>
  <c r="I102"/>
  <c r="E104"/>
  <c r="G105"/>
  <c r="I106"/>
  <c r="E108"/>
  <c r="G109"/>
  <c r="I110"/>
  <c r="E112"/>
  <c r="G113"/>
  <c r="I114"/>
  <c r="F85"/>
  <c r="F97"/>
  <c r="F105"/>
  <c r="E89"/>
  <c r="D89"/>
  <c r="D93"/>
  <c r="D97"/>
  <c r="F102"/>
  <c r="F106"/>
  <c r="D113"/>
  <c r="E82"/>
  <c r="E90"/>
  <c r="E94"/>
  <c r="D82"/>
  <c r="F83"/>
  <c r="H84"/>
  <c r="F87"/>
  <c r="H88"/>
  <c r="D90"/>
  <c r="F91"/>
  <c r="H92"/>
  <c r="D94"/>
  <c r="F95"/>
  <c r="H96"/>
  <c r="D98"/>
  <c r="F99"/>
  <c r="H100"/>
  <c r="D102"/>
  <c r="F103"/>
  <c r="H104"/>
  <c r="D106"/>
  <c r="F107"/>
  <c r="H108"/>
  <c r="F111"/>
  <c r="H112"/>
  <c r="F89"/>
  <c r="E97"/>
  <c r="E105"/>
  <c r="E102"/>
  <c r="E110"/>
  <c r="I93"/>
  <c r="E95"/>
  <c r="G96"/>
  <c r="I97"/>
  <c r="E99"/>
  <c r="G100"/>
  <c r="I101"/>
  <c r="E103"/>
  <c r="G104"/>
  <c r="I105"/>
  <c r="E107"/>
  <c r="G108"/>
  <c r="I109"/>
  <c r="E111"/>
  <c r="I113"/>
  <c r="F93"/>
  <c r="F113"/>
  <c r="E85"/>
  <c r="E101"/>
  <c r="E109"/>
  <c r="F86"/>
  <c r="F90"/>
  <c r="D105"/>
  <c r="F110"/>
  <c r="F114"/>
  <c r="E114"/>
  <c r="E87"/>
  <c r="D83"/>
  <c r="F84"/>
  <c r="H85"/>
  <c r="D87"/>
  <c r="F88"/>
  <c r="H89"/>
  <c r="F92"/>
  <c r="H93"/>
  <c r="F96"/>
  <c r="H97"/>
  <c r="F100"/>
  <c r="H101"/>
  <c r="D103"/>
  <c r="F104"/>
  <c r="H105"/>
  <c r="D107"/>
  <c r="F108"/>
  <c r="H109"/>
  <c r="D111"/>
  <c r="F112"/>
  <c r="H113"/>
  <c r="E102" i="46"/>
  <c r="E110"/>
  <c r="E115"/>
  <c r="E125"/>
  <c r="E93"/>
  <c r="E98"/>
  <c r="E120"/>
  <c r="D90"/>
  <c r="E106"/>
  <c r="E109"/>
  <c r="H114"/>
  <c r="E118"/>
  <c r="D123"/>
  <c r="D78"/>
  <c r="E80"/>
  <c r="E85"/>
  <c r="H89"/>
  <c r="E103"/>
  <c r="H105"/>
  <c r="H108"/>
  <c r="E112"/>
  <c r="H117"/>
  <c r="E121"/>
  <c r="E124"/>
  <c r="H77"/>
  <c r="D80"/>
  <c r="E82"/>
  <c r="H84"/>
  <c r="E87"/>
  <c r="E92"/>
  <c r="E96"/>
  <c r="E100"/>
  <c r="D103"/>
  <c r="H111"/>
  <c r="E114"/>
  <c r="H123"/>
  <c r="D82"/>
  <c r="D87"/>
  <c r="D114"/>
  <c r="E77"/>
  <c r="H81"/>
  <c r="E84"/>
  <c r="H86"/>
  <c r="D89"/>
  <c r="E91"/>
  <c r="E95"/>
  <c r="E99"/>
  <c r="D105"/>
  <c r="E111"/>
  <c r="H113"/>
  <c r="H119"/>
  <c r="E123"/>
  <c r="D102"/>
  <c r="C76"/>
  <c r="C80"/>
  <c r="C83"/>
  <c r="C86"/>
  <c r="C89"/>
  <c r="C92"/>
  <c r="C94"/>
  <c r="C96"/>
  <c r="C97"/>
  <c r="C98"/>
  <c r="C99"/>
  <c r="C100"/>
  <c r="C102"/>
  <c r="C104"/>
  <c r="C105"/>
  <c r="C106"/>
  <c r="C107"/>
  <c r="C108"/>
  <c r="C109"/>
  <c r="C110"/>
  <c r="C111"/>
  <c r="C112"/>
  <c r="C113"/>
  <c r="C115"/>
  <c r="C116"/>
  <c r="C117"/>
  <c r="C118"/>
  <c r="C119"/>
  <c r="C120"/>
  <c r="C121"/>
  <c r="C122"/>
  <c r="C123"/>
  <c r="C124"/>
  <c r="C125"/>
  <c r="C126"/>
  <c r="C127"/>
  <c r="B75"/>
  <c r="B76"/>
  <c r="B77"/>
  <c r="B78"/>
  <c r="B79"/>
  <c r="B80"/>
  <c r="B81"/>
  <c r="B82"/>
  <c r="B83"/>
  <c r="B84"/>
  <c r="B85"/>
  <c r="B86"/>
  <c r="B87"/>
  <c r="B88"/>
  <c r="B89"/>
  <c r="B90"/>
  <c r="B91"/>
  <c r="B92"/>
  <c r="B93"/>
  <c r="B94"/>
  <c r="B95"/>
  <c r="B96"/>
  <c r="B97"/>
  <c r="B98"/>
  <c r="B99"/>
  <c r="B100"/>
  <c r="B101"/>
  <c r="B102"/>
  <c r="B104"/>
  <c r="B105"/>
  <c r="B106"/>
  <c r="B107"/>
  <c r="B108"/>
  <c r="B109"/>
  <c r="B110"/>
  <c r="B111"/>
  <c r="B112"/>
  <c r="B113"/>
  <c r="B114"/>
  <c r="B115"/>
  <c r="B116"/>
  <c r="B117"/>
  <c r="B118"/>
  <c r="B119"/>
  <c r="B120"/>
  <c r="B121"/>
  <c r="B122"/>
  <c r="B123"/>
  <c r="B124"/>
  <c r="B125"/>
  <c r="B126"/>
  <c r="D76"/>
  <c r="D79"/>
  <c r="D85"/>
  <c r="D95"/>
  <c r="C101"/>
  <c r="I78"/>
  <c r="I84"/>
  <c r="I95"/>
  <c r="H75"/>
  <c r="H76"/>
  <c r="H91"/>
  <c r="H92"/>
  <c r="H93"/>
  <c r="H94"/>
  <c r="H95"/>
  <c r="H96"/>
  <c r="H97"/>
  <c r="H98"/>
  <c r="H99"/>
  <c r="H101"/>
  <c r="H102"/>
  <c r="H104"/>
  <c r="H107"/>
  <c r="H109"/>
  <c r="H110"/>
  <c r="H115"/>
  <c r="H116"/>
  <c r="H118"/>
  <c r="H120"/>
  <c r="H121"/>
  <c r="H122"/>
  <c r="H124"/>
  <c r="H125"/>
  <c r="D98"/>
  <c r="C103"/>
  <c r="I76"/>
  <c r="I81"/>
  <c r="I87"/>
  <c r="I97"/>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D75"/>
  <c r="D77"/>
  <c r="D81"/>
  <c r="D83"/>
  <c r="D84"/>
  <c r="D86"/>
  <c r="D88"/>
  <c r="D91"/>
  <c r="D92"/>
  <c r="D93"/>
  <c r="D94"/>
  <c r="D96"/>
  <c r="D97"/>
  <c r="D99"/>
  <c r="D100"/>
  <c r="D101"/>
  <c r="D104"/>
  <c r="D106"/>
  <c r="D107"/>
  <c r="D108"/>
  <c r="D109"/>
  <c r="D110"/>
  <c r="D111"/>
  <c r="D112"/>
  <c r="D113"/>
  <c r="D115"/>
  <c r="D116"/>
  <c r="D117"/>
  <c r="D118"/>
  <c r="D119"/>
  <c r="D120"/>
  <c r="D121"/>
  <c r="D122"/>
  <c r="D124"/>
  <c r="D125"/>
  <c r="D126"/>
  <c r="C75"/>
  <c r="C77"/>
  <c r="C78"/>
  <c r="C79"/>
  <c r="C81"/>
  <c r="C82"/>
  <c r="C84"/>
  <c r="C85"/>
  <c r="C87"/>
  <c r="C88"/>
  <c r="C90"/>
  <c r="C91"/>
  <c r="C93"/>
  <c r="C95"/>
  <c r="I75"/>
  <c r="I77"/>
  <c r="I79"/>
  <c r="I80"/>
  <c r="I82"/>
  <c r="I83"/>
  <c r="I85"/>
  <c r="I86"/>
  <c r="I88"/>
  <c r="I89"/>
  <c r="I90"/>
  <c r="I91"/>
  <c r="I92"/>
  <c r="I93"/>
  <c r="I94"/>
  <c r="I96"/>
  <c r="I98"/>
  <c r="I99"/>
  <c r="I100"/>
  <c r="I101"/>
  <c r="I102"/>
  <c r="I103"/>
  <c r="I104"/>
  <c r="I105"/>
  <c r="I106"/>
  <c r="I107"/>
  <c r="I108"/>
  <c r="I109"/>
  <c r="I110"/>
  <c r="I111"/>
  <c r="I112"/>
  <c r="I113"/>
  <c r="I114"/>
  <c r="I115"/>
  <c r="I116"/>
  <c r="I117"/>
  <c r="I118"/>
  <c r="I119"/>
  <c r="I120"/>
  <c r="I121"/>
  <c r="I122"/>
  <c r="I123"/>
  <c r="I124"/>
  <c r="I125"/>
  <c r="I126"/>
  <c r="E80" i="47"/>
  <c r="E82"/>
  <c r="E84"/>
  <c r="E86"/>
  <c r="E88"/>
  <c r="E90"/>
  <c r="E118"/>
  <c r="E124"/>
  <c r="E106"/>
  <c r="E112"/>
  <c r="D106"/>
  <c r="B95"/>
  <c r="B98"/>
  <c r="B102"/>
  <c r="B106"/>
  <c r="B76"/>
  <c r="E79"/>
  <c r="E81"/>
  <c r="E83"/>
  <c r="E85"/>
  <c r="E87"/>
  <c r="E89"/>
  <c r="E91"/>
  <c r="H97"/>
  <c r="B111"/>
  <c r="E114"/>
  <c r="D79"/>
  <c r="B87"/>
  <c r="B89"/>
  <c r="B91"/>
  <c r="B94"/>
  <c r="B101"/>
  <c r="B105"/>
  <c r="E107"/>
  <c r="E113"/>
  <c r="E115"/>
  <c r="B79"/>
  <c r="H80"/>
  <c r="H82"/>
  <c r="H84"/>
  <c r="H86"/>
  <c r="H88"/>
  <c r="H90"/>
  <c r="E97"/>
  <c r="B107"/>
  <c r="B110"/>
  <c r="B113"/>
  <c r="B115"/>
  <c r="H118"/>
  <c r="H124"/>
  <c r="G76"/>
  <c r="G78"/>
  <c r="G80"/>
  <c r="G83"/>
  <c r="G85"/>
  <c r="G87"/>
  <c r="G89"/>
  <c r="G92"/>
  <c r="G93"/>
  <c r="G95"/>
  <c r="G96"/>
  <c r="G98"/>
  <c r="G99"/>
  <c r="G100"/>
  <c r="G101"/>
  <c r="G102"/>
  <c r="G104"/>
  <c r="G106"/>
  <c r="G108"/>
  <c r="G109"/>
  <c r="G110"/>
  <c r="G111"/>
  <c r="G112"/>
  <c r="G113"/>
  <c r="G114"/>
  <c r="G115"/>
  <c r="G116"/>
  <c r="G117"/>
  <c r="G118"/>
  <c r="G119"/>
  <c r="G120"/>
  <c r="G121"/>
  <c r="G122"/>
  <c r="G123"/>
  <c r="G124"/>
  <c r="G125"/>
  <c r="G126"/>
  <c r="G127"/>
  <c r="G128"/>
  <c r="E93"/>
  <c r="E94"/>
  <c r="E95"/>
  <c r="E96"/>
  <c r="E98"/>
  <c r="E99"/>
  <c r="E101"/>
  <c r="E103"/>
  <c r="E104"/>
  <c r="E108"/>
  <c r="E109"/>
  <c r="E110"/>
  <c r="E116"/>
  <c r="E117"/>
  <c r="E119"/>
  <c r="E120"/>
  <c r="E121"/>
  <c r="E122"/>
  <c r="E123"/>
  <c r="E125"/>
  <c r="E126"/>
  <c r="E127"/>
  <c r="E128"/>
  <c r="D76"/>
  <c r="D80"/>
  <c r="D81"/>
  <c r="D82"/>
  <c r="D83"/>
  <c r="D84"/>
  <c r="D85"/>
  <c r="D86"/>
  <c r="D88"/>
  <c r="D89"/>
  <c r="D91"/>
  <c r="D92"/>
  <c r="D93"/>
  <c r="D94"/>
  <c r="D95"/>
  <c r="D96"/>
  <c r="D97"/>
  <c r="D98"/>
  <c r="D99"/>
  <c r="D100"/>
  <c r="D101"/>
  <c r="D102"/>
  <c r="D103"/>
  <c r="D104"/>
  <c r="D105"/>
  <c r="D107"/>
  <c r="D108"/>
  <c r="D109"/>
  <c r="D110"/>
  <c r="D111"/>
  <c r="D112"/>
  <c r="D113"/>
  <c r="D114"/>
  <c r="D115"/>
  <c r="D116"/>
  <c r="D117"/>
  <c r="D118"/>
  <c r="D119"/>
  <c r="D120"/>
  <c r="D121"/>
  <c r="D122"/>
  <c r="D123"/>
  <c r="D124"/>
  <c r="D125"/>
  <c r="D126"/>
  <c r="D127"/>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G79"/>
  <c r="G84"/>
  <c r="G91"/>
  <c r="G103"/>
  <c r="E76"/>
  <c r="D78"/>
  <c r="D90"/>
  <c r="D128"/>
  <c r="B116"/>
  <c r="B117"/>
  <c r="B118"/>
  <c r="B119"/>
  <c r="B120"/>
  <c r="B121"/>
  <c r="B122"/>
  <c r="B123"/>
  <c r="B124"/>
  <c r="B125"/>
  <c r="B126"/>
  <c r="B127"/>
  <c r="G77"/>
  <c r="G82"/>
  <c r="G88"/>
  <c r="G94"/>
  <c r="G105"/>
  <c r="E77"/>
  <c r="E100"/>
  <c r="E102"/>
  <c r="E105"/>
  <c r="E111"/>
  <c r="D87"/>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G81"/>
  <c r="G86"/>
  <c r="G90"/>
  <c r="G97"/>
  <c r="E78"/>
  <c r="H76"/>
  <c r="H77"/>
  <c r="H78"/>
  <c r="H92"/>
  <c r="H93"/>
  <c r="H94"/>
  <c r="H95"/>
  <c r="H96"/>
  <c r="H98"/>
  <c r="H99"/>
  <c r="H100"/>
  <c r="H101"/>
  <c r="H102"/>
  <c r="H103"/>
  <c r="H104"/>
  <c r="H105"/>
  <c r="H108"/>
  <c r="H109"/>
  <c r="H110"/>
  <c r="H111"/>
  <c r="H116"/>
  <c r="H117"/>
  <c r="H119"/>
  <c r="H120"/>
  <c r="H121"/>
  <c r="H122"/>
  <c r="H123"/>
  <c r="H125"/>
  <c r="H126"/>
  <c r="H127"/>
  <c r="H98" i="44"/>
  <c r="B100"/>
  <c r="B104"/>
  <c r="B120"/>
  <c r="B79"/>
  <c r="B81"/>
  <c r="B83"/>
  <c r="B85"/>
  <c r="B87"/>
  <c r="B89"/>
  <c r="B91"/>
  <c r="B95"/>
  <c r="B98"/>
  <c r="B107"/>
  <c r="B111"/>
  <c r="B113"/>
  <c r="B115"/>
  <c r="B118"/>
  <c r="B76"/>
  <c r="B101"/>
  <c r="B105"/>
  <c r="B121"/>
  <c r="B124"/>
  <c r="H75"/>
  <c r="B94"/>
  <c r="B97"/>
  <c r="I77"/>
  <c r="H101"/>
  <c r="H77"/>
  <c r="I80"/>
  <c r="H122"/>
  <c r="I86"/>
  <c r="H103"/>
  <c r="H124"/>
  <c r="I75"/>
  <c r="I82"/>
  <c r="H110"/>
  <c r="I78"/>
  <c r="I83"/>
  <c r="I76"/>
  <c r="H108"/>
  <c r="I79"/>
  <c r="I84"/>
  <c r="H93"/>
  <c r="H92"/>
  <c r="H97"/>
  <c r="H116"/>
  <c r="H121"/>
  <c r="H126"/>
  <c r="I85"/>
  <c r="H91"/>
  <c r="H104"/>
  <c r="H115"/>
  <c r="H120"/>
  <c r="H125"/>
  <c r="H127"/>
  <c r="I81"/>
  <c r="H95"/>
  <c r="H100"/>
  <c r="H107"/>
  <c r="H76"/>
  <c r="H102"/>
  <c r="H109"/>
  <c r="H118"/>
  <c r="H94"/>
  <c r="H99"/>
  <c r="G77"/>
  <c r="G80"/>
  <c r="G84"/>
  <c r="G88"/>
  <c r="G92"/>
  <c r="G95"/>
  <c r="G99"/>
  <c r="G102"/>
  <c r="G106"/>
  <c r="G110"/>
  <c r="G114"/>
  <c r="G118"/>
  <c r="G121"/>
  <c r="G124"/>
  <c r="G126"/>
  <c r="G127"/>
  <c r="E76"/>
  <c r="E77"/>
  <c r="E92"/>
  <c r="E94"/>
  <c r="E98"/>
  <c r="E110"/>
  <c r="E125"/>
  <c r="E127"/>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G78"/>
  <c r="G82"/>
  <c r="G86"/>
  <c r="G90"/>
  <c r="G94"/>
  <c r="G98"/>
  <c r="G103"/>
  <c r="G107"/>
  <c r="G111"/>
  <c r="G115"/>
  <c r="G119"/>
  <c r="G122"/>
  <c r="G125"/>
  <c r="E75"/>
  <c r="E93"/>
  <c r="E95"/>
  <c r="E97"/>
  <c r="E100"/>
  <c r="E102"/>
  <c r="E103"/>
  <c r="E107"/>
  <c r="E108"/>
  <c r="E119"/>
  <c r="E122"/>
  <c r="D75"/>
  <c r="D76"/>
  <c r="D77"/>
  <c r="D79"/>
  <c r="D80"/>
  <c r="D81"/>
  <c r="D82"/>
  <c r="D83"/>
  <c r="D84"/>
  <c r="D85"/>
  <c r="D86"/>
  <c r="D87"/>
  <c r="D88"/>
  <c r="D89"/>
  <c r="D90"/>
  <c r="D91"/>
  <c r="D92"/>
  <c r="D93"/>
  <c r="D94"/>
  <c r="D95"/>
  <c r="D96"/>
  <c r="D97"/>
  <c r="D98"/>
  <c r="D99"/>
  <c r="D100"/>
  <c r="D101"/>
  <c r="D102"/>
  <c r="D103"/>
  <c r="D104"/>
  <c r="D106"/>
  <c r="D107"/>
  <c r="D108"/>
  <c r="D109"/>
  <c r="D110"/>
  <c r="D111"/>
  <c r="D112"/>
  <c r="D113"/>
  <c r="D114"/>
  <c r="D115"/>
  <c r="D116"/>
  <c r="D117"/>
  <c r="D118"/>
  <c r="D119"/>
  <c r="D120"/>
  <c r="D121"/>
  <c r="D122"/>
  <c r="D123"/>
  <c r="D124"/>
  <c r="D125"/>
  <c r="D126"/>
  <c r="G75"/>
  <c r="G79"/>
  <c r="G83"/>
  <c r="G85"/>
  <c r="G89"/>
  <c r="G93"/>
  <c r="G97"/>
  <c r="G100"/>
  <c r="G104"/>
  <c r="G108"/>
  <c r="G112"/>
  <c r="G117"/>
  <c r="E91"/>
  <c r="E99"/>
  <c r="E115"/>
  <c r="E116"/>
  <c r="E118"/>
  <c r="E120"/>
  <c r="E121"/>
  <c r="E124"/>
  <c r="E126"/>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G76"/>
  <c r="G81"/>
  <c r="G87"/>
  <c r="G91"/>
  <c r="G96"/>
  <c r="G101"/>
  <c r="G105"/>
  <c r="G109"/>
  <c r="G113"/>
  <c r="G116"/>
  <c r="G120"/>
  <c r="G123"/>
  <c r="E101"/>
  <c r="E104"/>
  <c r="E109"/>
  <c r="C83" i="53"/>
  <c r="C89"/>
  <c r="I112"/>
  <c r="C122"/>
  <c r="I104"/>
  <c r="D75"/>
  <c r="C82"/>
  <c r="D84"/>
  <c r="H90"/>
  <c r="G95"/>
  <c r="H98"/>
  <c r="H104"/>
  <c r="D107"/>
  <c r="E110"/>
  <c r="F112"/>
  <c r="D115"/>
  <c r="E118"/>
  <c r="H120"/>
  <c r="E123"/>
  <c r="D126"/>
  <c r="C85"/>
  <c r="C104"/>
  <c r="C75"/>
  <c r="C77"/>
  <c r="F81"/>
  <c r="H83"/>
  <c r="D86"/>
  <c r="H87"/>
  <c r="C93"/>
  <c r="C101"/>
  <c r="D103"/>
  <c r="G104"/>
  <c r="C107"/>
  <c r="D110"/>
  <c r="C115"/>
  <c r="D118"/>
  <c r="F120"/>
  <c r="D123"/>
  <c r="C109"/>
  <c r="C117"/>
  <c r="C76"/>
  <c r="C78"/>
  <c r="H112"/>
  <c r="I120"/>
  <c r="H74"/>
  <c r="F76"/>
  <c r="G78"/>
  <c r="I80"/>
  <c r="E83"/>
  <c r="C86"/>
  <c r="G87"/>
  <c r="C90"/>
  <c r="E92"/>
  <c r="D95"/>
  <c r="C98"/>
  <c r="E100"/>
  <c r="G102"/>
  <c r="F104"/>
  <c r="H106"/>
  <c r="F109"/>
  <c r="H111"/>
  <c r="H114"/>
  <c r="F117"/>
  <c r="E120"/>
  <c r="C123"/>
  <c r="C114"/>
  <c r="C74"/>
  <c r="C87"/>
  <c r="C106"/>
  <c r="C125"/>
  <c r="C102"/>
  <c r="C91"/>
  <c r="H95"/>
  <c r="C99"/>
  <c r="F78"/>
  <c r="H80"/>
  <c r="D83"/>
  <c r="F85"/>
  <c r="F89"/>
  <c r="D92"/>
  <c r="G94"/>
  <c r="I96"/>
  <c r="D100"/>
  <c r="F102"/>
  <c r="F106"/>
  <c r="E109"/>
  <c r="G111"/>
  <c r="E114"/>
  <c r="E117"/>
  <c r="H119"/>
  <c r="H122"/>
  <c r="F125"/>
  <c r="I81"/>
  <c r="I89"/>
  <c r="I97"/>
  <c r="I105"/>
  <c r="I113"/>
  <c r="I121"/>
  <c r="I75"/>
  <c r="G81"/>
  <c r="I83"/>
  <c r="G89"/>
  <c r="I91"/>
  <c r="G97"/>
  <c r="I99"/>
  <c r="G105"/>
  <c r="I107"/>
  <c r="G113"/>
  <c r="I115"/>
  <c r="G121"/>
  <c r="I123"/>
  <c r="G74"/>
  <c r="I76"/>
  <c r="G82"/>
  <c r="I84"/>
  <c r="G90"/>
  <c r="I92"/>
  <c r="C94"/>
  <c r="F97"/>
  <c r="G98"/>
  <c r="I100"/>
  <c r="G106"/>
  <c r="H107"/>
  <c r="I108"/>
  <c r="C110"/>
  <c r="D111"/>
  <c r="G114"/>
  <c r="H115"/>
  <c r="I116"/>
  <c r="C118"/>
  <c r="D119"/>
  <c r="F121"/>
  <c r="G122"/>
  <c r="H123"/>
  <c r="I124"/>
  <c r="I126"/>
  <c r="F74"/>
  <c r="G75"/>
  <c r="H76"/>
  <c r="I77"/>
  <c r="C79"/>
  <c r="D80"/>
  <c r="E81"/>
  <c r="G83"/>
  <c r="H84"/>
  <c r="I85"/>
  <c r="D88"/>
  <c r="E89"/>
  <c r="F90"/>
  <c r="G91"/>
  <c r="H92"/>
  <c r="I93"/>
  <c r="C95"/>
  <c r="D96"/>
  <c r="E97"/>
  <c r="F98"/>
  <c r="G99"/>
  <c r="H100"/>
  <c r="I101"/>
  <c r="C103"/>
  <c r="E105"/>
  <c r="G107"/>
  <c r="H108"/>
  <c r="I109"/>
  <c r="C111"/>
  <c r="D112"/>
  <c r="E113"/>
  <c r="F114"/>
  <c r="G115"/>
  <c r="H116"/>
  <c r="I117"/>
  <c r="C119"/>
  <c r="D120"/>
  <c r="E121"/>
  <c r="G123"/>
  <c r="H124"/>
  <c r="I125"/>
  <c r="H126"/>
  <c r="F75"/>
  <c r="G76"/>
  <c r="H77"/>
  <c r="I78"/>
  <c r="C80"/>
  <c r="D81"/>
  <c r="F83"/>
  <c r="G84"/>
  <c r="H85"/>
  <c r="I86"/>
  <c r="C88"/>
  <c r="D89"/>
  <c r="F91"/>
  <c r="G92"/>
  <c r="H93"/>
  <c r="I94"/>
  <c r="C96"/>
  <c r="D97"/>
  <c r="F99"/>
  <c r="G100"/>
  <c r="H101"/>
  <c r="I102"/>
  <c r="D105"/>
  <c r="F107"/>
  <c r="G108"/>
  <c r="H109"/>
  <c r="I110"/>
  <c r="C112"/>
  <c r="D113"/>
  <c r="F115"/>
  <c r="G116"/>
  <c r="H117"/>
  <c r="I118"/>
  <c r="C120"/>
  <c r="D121"/>
  <c r="F123"/>
  <c r="G124"/>
  <c r="H125"/>
  <c r="G126"/>
  <c r="G77"/>
  <c r="H78"/>
  <c r="I79"/>
  <c r="C81"/>
  <c r="D82"/>
  <c r="G85"/>
  <c r="H86"/>
  <c r="I87"/>
  <c r="D90"/>
  <c r="F92"/>
  <c r="G93"/>
  <c r="H94"/>
  <c r="I95"/>
  <c r="C97"/>
  <c r="D98"/>
  <c r="F100"/>
  <c r="G101"/>
  <c r="H102"/>
  <c r="I103"/>
  <c r="C105"/>
  <c r="D106"/>
  <c r="F108"/>
  <c r="G109"/>
  <c r="H110"/>
  <c r="I111"/>
  <c r="C113"/>
  <c r="D114"/>
  <c r="F116"/>
  <c r="G117"/>
  <c r="H118"/>
  <c r="I119"/>
  <c r="C121"/>
  <c r="D122"/>
  <c r="F124"/>
  <c r="G125"/>
  <c r="F126"/>
  <c r="I74"/>
  <c r="D77"/>
  <c r="F79"/>
  <c r="G80"/>
  <c r="H81"/>
  <c r="I82"/>
  <c r="C84"/>
  <c r="D85"/>
  <c r="F87"/>
  <c r="G88"/>
  <c r="H89"/>
  <c r="I90"/>
  <c r="C92"/>
  <c r="D93"/>
  <c r="F95"/>
  <c r="G96"/>
  <c r="H97"/>
  <c r="I98"/>
  <c r="C100"/>
  <c r="D101"/>
  <c r="F103"/>
  <c r="H105"/>
  <c r="I106"/>
  <c r="C108"/>
  <c r="D109"/>
  <c r="G112"/>
  <c r="H113"/>
  <c r="I114"/>
  <c r="C116"/>
  <c r="D117"/>
  <c r="F119"/>
  <c r="G120"/>
  <c r="H121"/>
  <c r="I122"/>
  <c r="C124"/>
  <c r="H77" i="49"/>
  <c r="H81"/>
  <c r="H85"/>
  <c r="H102"/>
  <c r="H112"/>
  <c r="H115"/>
  <c r="H125"/>
  <c r="H87"/>
  <c r="H93"/>
  <c r="H97"/>
  <c r="H110"/>
  <c r="H76"/>
  <c r="H84"/>
  <c r="I92"/>
  <c r="E97"/>
  <c r="H101"/>
  <c r="H103"/>
  <c r="I109"/>
  <c r="H113"/>
  <c r="I117"/>
  <c r="E120"/>
  <c r="H123"/>
  <c r="D76"/>
  <c r="I78"/>
  <c r="I80"/>
  <c r="H83"/>
  <c r="I86"/>
  <c r="I88"/>
  <c r="H92"/>
  <c r="D97"/>
  <c r="D101"/>
  <c r="F103"/>
  <c r="E105"/>
  <c r="H109"/>
  <c r="H111"/>
  <c r="F113"/>
  <c r="H117"/>
  <c r="D120"/>
  <c r="D123"/>
  <c r="I127"/>
  <c r="H75"/>
  <c r="H78"/>
  <c r="H80"/>
  <c r="F83"/>
  <c r="H86"/>
  <c r="H88"/>
  <c r="H91"/>
  <c r="I94"/>
  <c r="I96"/>
  <c r="I100"/>
  <c r="D103"/>
  <c r="D105"/>
  <c r="I108"/>
  <c r="F111"/>
  <c r="E113"/>
  <c r="I116"/>
  <c r="C120"/>
  <c r="H121"/>
  <c r="I126"/>
  <c r="H127"/>
  <c r="E80"/>
  <c r="E88"/>
  <c r="H94"/>
  <c r="H96"/>
  <c r="H100"/>
  <c r="I104"/>
  <c r="H108"/>
  <c r="D111"/>
  <c r="D113"/>
  <c r="H116"/>
  <c r="H119"/>
  <c r="F121"/>
  <c r="I77"/>
  <c r="I85"/>
  <c r="F90"/>
  <c r="E96"/>
  <c r="H99"/>
  <c r="I102"/>
  <c r="H104"/>
  <c r="H107"/>
  <c r="I112"/>
  <c r="E116"/>
  <c r="D119"/>
  <c r="E121"/>
  <c r="I125"/>
  <c r="H79"/>
  <c r="I76"/>
  <c r="D79"/>
  <c r="E81"/>
  <c r="I84"/>
  <c r="D87"/>
  <c r="E89"/>
  <c r="D93"/>
  <c r="H95"/>
  <c r="F97"/>
  <c r="I101"/>
  <c r="H105"/>
  <c r="D112"/>
  <c r="F114"/>
  <c r="H120"/>
  <c r="H124"/>
  <c r="E75"/>
  <c r="F76"/>
  <c r="G77"/>
  <c r="I79"/>
  <c r="C81"/>
  <c r="D82"/>
  <c r="E83"/>
  <c r="F84"/>
  <c r="G85"/>
  <c r="I87"/>
  <c r="C89"/>
  <c r="D90"/>
  <c r="E91"/>
  <c r="F92"/>
  <c r="G93"/>
  <c r="I95"/>
  <c r="C97"/>
  <c r="D98"/>
  <c r="E99"/>
  <c r="F100"/>
  <c r="G101"/>
  <c r="I103"/>
  <c r="C105"/>
  <c r="D106"/>
  <c r="E107"/>
  <c r="F108"/>
  <c r="G109"/>
  <c r="I111"/>
  <c r="C113"/>
  <c r="D114"/>
  <c r="E115"/>
  <c r="F116"/>
  <c r="G117"/>
  <c r="H118"/>
  <c r="I119"/>
  <c r="C121"/>
  <c r="D122"/>
  <c r="E123"/>
  <c r="F124"/>
  <c r="G125"/>
  <c r="H126"/>
  <c r="G127"/>
  <c r="G114"/>
  <c r="G75"/>
  <c r="F106"/>
  <c r="G115"/>
  <c r="G84"/>
  <c r="E90"/>
  <c r="G92"/>
  <c r="E98"/>
  <c r="G100"/>
  <c r="E106"/>
  <c r="F115"/>
  <c r="G78"/>
  <c r="C82"/>
  <c r="E84"/>
  <c r="G86"/>
  <c r="E92"/>
  <c r="G94"/>
  <c r="F101"/>
  <c r="F109"/>
  <c r="G118"/>
  <c r="C75"/>
  <c r="E77"/>
  <c r="F78"/>
  <c r="G79"/>
  <c r="I81"/>
  <c r="C83"/>
  <c r="D84"/>
  <c r="E85"/>
  <c r="F86"/>
  <c r="G87"/>
  <c r="I89"/>
  <c r="C91"/>
  <c r="D92"/>
  <c r="E93"/>
  <c r="F94"/>
  <c r="G95"/>
  <c r="I97"/>
  <c r="C99"/>
  <c r="D100"/>
  <c r="E101"/>
  <c r="F102"/>
  <c r="G103"/>
  <c r="I105"/>
  <c r="C107"/>
  <c r="D108"/>
  <c r="E109"/>
  <c r="F110"/>
  <c r="G111"/>
  <c r="I113"/>
  <c r="C115"/>
  <c r="D116"/>
  <c r="E117"/>
  <c r="F118"/>
  <c r="G119"/>
  <c r="I121"/>
  <c r="C123"/>
  <c r="D124"/>
  <c r="E125"/>
  <c r="F126"/>
  <c r="E127"/>
  <c r="G82"/>
  <c r="G90"/>
  <c r="G98"/>
  <c r="G106"/>
  <c r="G122"/>
  <c r="G83"/>
  <c r="G91"/>
  <c r="F98"/>
  <c r="G99"/>
  <c r="G107"/>
  <c r="F122"/>
  <c r="G123"/>
  <c r="F75"/>
  <c r="G76"/>
  <c r="E82"/>
  <c r="F91"/>
  <c r="F99"/>
  <c r="G108"/>
  <c r="E114"/>
  <c r="G116"/>
  <c r="E122"/>
  <c r="F123"/>
  <c r="G124"/>
  <c r="E76"/>
  <c r="F77"/>
  <c r="F85"/>
  <c r="C90"/>
  <c r="F93"/>
  <c r="C98"/>
  <c r="E100"/>
  <c r="G102"/>
  <c r="C106"/>
  <c r="E108"/>
  <c r="G110"/>
  <c r="C114"/>
  <c r="G80"/>
  <c r="F87"/>
  <c r="C92"/>
  <c r="E94"/>
  <c r="F95"/>
  <c r="G96"/>
  <c r="I98"/>
  <c r="C100"/>
  <c r="G104"/>
  <c r="I106"/>
  <c r="C108"/>
  <c r="D109"/>
  <c r="E110"/>
  <c r="G112"/>
  <c r="I114"/>
  <c r="C116"/>
  <c r="D117"/>
  <c r="E118"/>
  <c r="F119"/>
  <c r="G120"/>
  <c r="I122"/>
  <c r="C124"/>
  <c r="D125"/>
  <c r="E126"/>
  <c r="D127"/>
  <c r="F117"/>
  <c r="C122"/>
  <c r="E124"/>
  <c r="F125"/>
  <c r="G126"/>
  <c r="F127"/>
  <c r="C76"/>
  <c r="E78"/>
  <c r="F79"/>
  <c r="I82"/>
  <c r="C84"/>
  <c r="E86"/>
  <c r="G88"/>
  <c r="I90"/>
  <c r="E102"/>
  <c r="I75"/>
  <c r="C77"/>
  <c r="D78"/>
  <c r="E79"/>
  <c r="F80"/>
  <c r="G81"/>
  <c r="H82"/>
  <c r="I83"/>
  <c r="C85"/>
  <c r="D86"/>
  <c r="E87"/>
  <c r="F88"/>
  <c r="G89"/>
  <c r="H90"/>
  <c r="I91"/>
  <c r="C93"/>
  <c r="D94"/>
  <c r="E95"/>
  <c r="F96"/>
  <c r="G97"/>
  <c r="H98"/>
  <c r="I99"/>
  <c r="C101"/>
  <c r="D102"/>
  <c r="E103"/>
  <c r="F104"/>
  <c r="G105"/>
  <c r="H106"/>
  <c r="I107"/>
  <c r="C109"/>
  <c r="D110"/>
  <c r="E111"/>
  <c r="F112"/>
  <c r="G113"/>
  <c r="H114"/>
  <c r="I115"/>
  <c r="C117"/>
  <c r="D118"/>
  <c r="E119"/>
  <c r="F120"/>
  <c r="G121"/>
  <c r="H122"/>
  <c r="I123"/>
  <c r="C125"/>
  <c r="G91" i="50"/>
  <c r="E88"/>
  <c r="H80"/>
  <c r="G80"/>
  <c r="G125"/>
  <c r="E109"/>
  <c r="D109"/>
  <c r="G102"/>
  <c r="I100"/>
  <c r="H122"/>
  <c r="D80"/>
  <c r="H100"/>
  <c r="H107"/>
  <c r="G115"/>
  <c r="G78"/>
  <c r="D88"/>
  <c r="H99"/>
  <c r="I106"/>
  <c r="I114"/>
  <c r="G77"/>
  <c r="H86"/>
  <c r="H94"/>
  <c r="H106"/>
  <c r="H114"/>
  <c r="D77"/>
  <c r="G84"/>
  <c r="G93"/>
  <c r="G106"/>
  <c r="G114"/>
  <c r="I75"/>
  <c r="G83"/>
  <c r="D93"/>
  <c r="G104"/>
  <c r="I111"/>
  <c r="H75"/>
  <c r="D83"/>
  <c r="H91"/>
  <c r="D104"/>
  <c r="G109"/>
  <c r="E85"/>
  <c r="I74"/>
  <c r="I84"/>
  <c r="H98"/>
  <c r="H111"/>
  <c r="I120"/>
  <c r="H74"/>
  <c r="I79"/>
  <c r="H84"/>
  <c r="I96"/>
  <c r="E104"/>
  <c r="I116"/>
  <c r="H79"/>
  <c r="G89"/>
  <c r="H96"/>
  <c r="E116"/>
  <c r="H83"/>
  <c r="H88"/>
  <c r="H95"/>
  <c r="H102"/>
  <c r="D125"/>
  <c r="I76"/>
  <c r="I82"/>
  <c r="I87"/>
  <c r="I90"/>
  <c r="I92"/>
  <c r="E96"/>
  <c r="E100"/>
  <c r="I103"/>
  <c r="I108"/>
  <c r="I110"/>
  <c r="D116"/>
  <c r="E120"/>
  <c r="I124"/>
  <c r="H76"/>
  <c r="I78"/>
  <c r="H82"/>
  <c r="H87"/>
  <c r="H90"/>
  <c r="H92"/>
  <c r="D96"/>
  <c r="D100"/>
  <c r="H103"/>
  <c r="D106"/>
  <c r="H108"/>
  <c r="H110"/>
  <c r="D114"/>
  <c r="I115"/>
  <c r="D120"/>
  <c r="E124"/>
  <c r="E76"/>
  <c r="H78"/>
  <c r="I80"/>
  <c r="E84"/>
  <c r="G87"/>
  <c r="E90"/>
  <c r="E92"/>
  <c r="I95"/>
  <c r="I99"/>
  <c r="I102"/>
  <c r="E105"/>
  <c r="E108"/>
  <c r="G110"/>
  <c r="E113"/>
  <c r="H115"/>
  <c r="I119"/>
  <c r="D124"/>
  <c r="I126"/>
  <c r="D76"/>
  <c r="D84"/>
  <c r="D87"/>
  <c r="D92"/>
  <c r="I104"/>
  <c r="D108"/>
  <c r="E110"/>
  <c r="I112"/>
  <c r="H119"/>
  <c r="I123"/>
  <c r="H126"/>
  <c r="E78"/>
  <c r="I83"/>
  <c r="I86"/>
  <c r="I88"/>
  <c r="I91"/>
  <c r="I94"/>
  <c r="I98"/>
  <c r="H104"/>
  <c r="I107"/>
  <c r="D110"/>
  <c r="E112"/>
  <c r="F115"/>
  <c r="I118"/>
  <c r="H123"/>
  <c r="D78"/>
  <c r="E80"/>
  <c r="D102"/>
  <c r="D112"/>
  <c r="D115"/>
  <c r="H118"/>
  <c r="I122"/>
  <c r="G88" i="51"/>
  <c r="F83"/>
  <c r="E86"/>
  <c r="F88"/>
  <c r="F91"/>
  <c r="F94"/>
  <c r="F96"/>
  <c r="F100"/>
  <c r="E104"/>
  <c r="E108"/>
  <c r="G113"/>
  <c r="H117"/>
  <c r="G122"/>
  <c r="G124"/>
  <c r="D131"/>
  <c r="E134"/>
  <c r="G136"/>
  <c r="D140"/>
  <c r="H134"/>
  <c r="G91"/>
  <c r="G96"/>
  <c r="E83"/>
  <c r="E88"/>
  <c r="E91"/>
  <c r="E94"/>
  <c r="E96"/>
  <c r="E100"/>
  <c r="E103"/>
  <c r="E107"/>
  <c r="G110"/>
  <c r="E113"/>
  <c r="G115"/>
  <c r="G117"/>
  <c r="I118"/>
  <c r="E122"/>
  <c r="F124"/>
  <c r="E130"/>
  <c r="G133"/>
  <c r="F136"/>
  <c r="E139"/>
  <c r="G100"/>
  <c r="D83"/>
  <c r="G85"/>
  <c r="D88"/>
  <c r="D91"/>
  <c r="D94"/>
  <c r="D96"/>
  <c r="F99"/>
  <c r="D103"/>
  <c r="D107"/>
  <c r="E110"/>
  <c r="D113"/>
  <c r="E115"/>
  <c r="F117"/>
  <c r="H118"/>
  <c r="D122"/>
  <c r="E124"/>
  <c r="G128"/>
  <c r="E133"/>
  <c r="E136"/>
  <c r="D139"/>
  <c r="G94"/>
  <c r="I117"/>
  <c r="G92"/>
  <c r="G95"/>
  <c r="E99"/>
  <c r="E102"/>
  <c r="E106"/>
  <c r="G112"/>
  <c r="E117"/>
  <c r="G118"/>
  <c r="E121"/>
  <c r="F128"/>
  <c r="G135"/>
  <c r="G138"/>
  <c r="I85"/>
  <c r="I89"/>
  <c r="I93"/>
  <c r="I97"/>
  <c r="I101"/>
  <c r="I105"/>
  <c r="I109"/>
  <c r="I113"/>
  <c r="I121"/>
  <c r="I125"/>
  <c r="I129"/>
  <c r="I133"/>
  <c r="I137"/>
  <c r="H85"/>
  <c r="H89"/>
  <c r="H93"/>
  <c r="H97"/>
  <c r="H105"/>
  <c r="H109"/>
  <c r="H113"/>
  <c r="H121"/>
  <c r="H125"/>
  <c r="H129"/>
  <c r="H133"/>
  <c r="H137"/>
  <c r="I82"/>
  <c r="I86"/>
  <c r="I90"/>
  <c r="G93"/>
  <c r="I94"/>
  <c r="G97"/>
  <c r="I98"/>
  <c r="I102"/>
  <c r="I106"/>
  <c r="I110"/>
  <c r="I114"/>
  <c r="G121"/>
  <c r="I122"/>
  <c r="G125"/>
  <c r="I126"/>
  <c r="G129"/>
  <c r="I130"/>
  <c r="I134"/>
  <c r="I138"/>
  <c r="I141"/>
  <c r="H82"/>
  <c r="F85"/>
  <c r="H86"/>
  <c r="F89"/>
  <c r="H90"/>
  <c r="F93"/>
  <c r="H94"/>
  <c r="F97"/>
  <c r="H98"/>
  <c r="D100"/>
  <c r="F101"/>
  <c r="H102"/>
  <c r="D104"/>
  <c r="F105"/>
  <c r="H106"/>
  <c r="D108"/>
  <c r="F109"/>
  <c r="H110"/>
  <c r="F113"/>
  <c r="H114"/>
  <c r="D120"/>
  <c r="F121"/>
  <c r="H122"/>
  <c r="F125"/>
  <c r="H126"/>
  <c r="D128"/>
  <c r="F129"/>
  <c r="H130"/>
  <c r="D132"/>
  <c r="F133"/>
  <c r="D136"/>
  <c r="F137"/>
  <c r="H138"/>
  <c r="H141"/>
  <c r="G82"/>
  <c r="I83"/>
  <c r="E85"/>
  <c r="I87"/>
  <c r="E89"/>
  <c r="G90"/>
  <c r="I91"/>
  <c r="E93"/>
  <c r="I95"/>
  <c r="E97"/>
  <c r="G98"/>
  <c r="I99"/>
  <c r="E101"/>
  <c r="G102"/>
  <c r="I103"/>
  <c r="E105"/>
  <c r="G106"/>
  <c r="I107"/>
  <c r="E109"/>
  <c r="I111"/>
  <c r="I115"/>
  <c r="I119"/>
  <c r="I123"/>
  <c r="E125"/>
  <c r="G126"/>
  <c r="I127"/>
  <c r="E129"/>
  <c r="G130"/>
  <c r="I131"/>
  <c r="G134"/>
  <c r="I135"/>
  <c r="E137"/>
  <c r="I139"/>
  <c r="G141"/>
  <c r="H83"/>
  <c r="H87"/>
  <c r="H91"/>
  <c r="D93"/>
  <c r="H95"/>
  <c r="D97"/>
  <c r="H99"/>
  <c r="F102"/>
  <c r="H103"/>
  <c r="F106"/>
  <c r="H107"/>
  <c r="F110"/>
  <c r="H111"/>
  <c r="H115"/>
  <c r="H119"/>
  <c r="D121"/>
  <c r="F122"/>
  <c r="H123"/>
  <c r="D125"/>
  <c r="F126"/>
  <c r="H127"/>
  <c r="D129"/>
  <c r="F130"/>
  <c r="H131"/>
  <c r="H135"/>
  <c r="F138"/>
  <c r="H139"/>
  <c r="F141"/>
  <c r="G83"/>
  <c r="I84"/>
  <c r="G87"/>
  <c r="I88"/>
  <c r="I92"/>
  <c r="I96"/>
  <c r="G99"/>
  <c r="I100"/>
  <c r="G103"/>
  <c r="I104"/>
  <c r="G107"/>
  <c r="I108"/>
  <c r="G111"/>
  <c r="I112"/>
  <c r="I116"/>
  <c r="G119"/>
  <c r="I120"/>
  <c r="I124"/>
  <c r="G127"/>
  <c r="I128"/>
  <c r="G131"/>
  <c r="I132"/>
  <c r="I136"/>
  <c r="G139"/>
  <c r="I140"/>
  <c r="D82"/>
  <c r="H84"/>
  <c r="H88"/>
  <c r="D90"/>
  <c r="H92"/>
  <c r="H96"/>
  <c r="D98"/>
  <c r="H100"/>
  <c r="D102"/>
  <c r="F103"/>
  <c r="H104"/>
  <c r="D106"/>
  <c r="F107"/>
  <c r="H108"/>
  <c r="F111"/>
  <c r="H112"/>
  <c r="F115"/>
  <c r="H116"/>
  <c r="F119"/>
  <c r="H120"/>
  <c r="H124"/>
  <c r="D126"/>
  <c r="F127"/>
  <c r="H128"/>
  <c r="D130"/>
  <c r="F131"/>
  <c r="H132"/>
  <c r="D134"/>
  <c r="F135"/>
  <c r="H136"/>
  <c r="F139"/>
  <c r="H140"/>
  <c r="I93" i="52"/>
  <c r="H93"/>
  <c r="H96"/>
  <c r="I101"/>
  <c r="H104"/>
  <c r="H84"/>
  <c r="G93"/>
  <c r="G96"/>
  <c r="H101"/>
  <c r="G104"/>
  <c r="G84"/>
  <c r="G86"/>
  <c r="H88"/>
  <c r="F91"/>
  <c r="F93"/>
  <c r="F96"/>
  <c r="G101"/>
  <c r="F104"/>
  <c r="F107"/>
  <c r="F84"/>
  <c r="D86"/>
  <c r="G88"/>
  <c r="E91"/>
  <c r="E93"/>
  <c r="E96"/>
  <c r="I97"/>
  <c r="E101"/>
  <c r="E104"/>
  <c r="E107"/>
  <c r="I85"/>
  <c r="F88"/>
  <c r="I89"/>
  <c r="D93"/>
  <c r="D96"/>
  <c r="H97"/>
  <c r="H100"/>
  <c r="F103"/>
  <c r="I105"/>
  <c r="F83"/>
  <c r="H85"/>
  <c r="H89"/>
  <c r="H92"/>
  <c r="F95"/>
  <c r="G97"/>
  <c r="G100"/>
  <c r="H105"/>
  <c r="G85"/>
  <c r="G87"/>
  <c r="G89"/>
  <c r="G92"/>
  <c r="F97"/>
  <c r="F100"/>
  <c r="G102"/>
  <c r="G105"/>
  <c r="H108"/>
  <c r="D90"/>
  <c r="D94"/>
  <c r="D98"/>
  <c r="D106"/>
  <c r="D83"/>
  <c r="D91"/>
  <c r="D95"/>
  <c r="D99"/>
  <c r="D103"/>
  <c r="D107"/>
  <c r="I86"/>
  <c r="I90"/>
  <c r="I94"/>
  <c r="I98"/>
  <c r="I102"/>
  <c r="I106"/>
  <c r="D88"/>
  <c r="I83"/>
  <c r="I87"/>
  <c r="I91"/>
  <c r="G94"/>
  <c r="I95"/>
  <c r="I99"/>
  <c r="I107"/>
  <c r="H83"/>
  <c r="D85"/>
  <c r="F86"/>
  <c r="H87"/>
  <c r="F90"/>
  <c r="H91"/>
  <c r="F94"/>
  <c r="H95"/>
  <c r="D97"/>
  <c r="H99"/>
  <c r="D101"/>
  <c r="F102"/>
  <c r="H103"/>
  <c r="D105"/>
  <c r="F106"/>
  <c r="H107"/>
  <c r="G83"/>
  <c r="I84"/>
  <c r="E86"/>
  <c r="I88"/>
  <c r="E90"/>
  <c r="G91"/>
  <c r="I92"/>
  <c r="E94"/>
  <c r="G95"/>
  <c r="I96"/>
  <c r="E98"/>
  <c r="G99"/>
  <c r="I100"/>
  <c r="E102"/>
  <c r="G103"/>
  <c r="I104"/>
  <c r="E106"/>
  <c r="G107"/>
  <c r="I108"/>
  <c r="D84"/>
  <c r="H86"/>
  <c r="H90"/>
  <c r="H94"/>
  <c r="H98"/>
  <c r="F101"/>
  <c r="H102"/>
  <c r="D104"/>
  <c r="F105"/>
  <c r="H106"/>
  <c r="D108"/>
  <c r="G90"/>
  <c r="G98"/>
  <c r="I103"/>
  <c r="G106"/>
  <c r="F98"/>
  <c r="G74" i="50"/>
  <c r="E81"/>
  <c r="E89"/>
  <c r="E97"/>
  <c r="F74"/>
  <c r="F78"/>
  <c r="D81"/>
  <c r="F82"/>
  <c r="D85"/>
  <c r="F86"/>
  <c r="D89"/>
  <c r="F90"/>
  <c r="F94"/>
  <c r="D97"/>
  <c r="F98"/>
  <c r="D101"/>
  <c r="F102"/>
  <c r="D105"/>
  <c r="F106"/>
  <c r="F110"/>
  <c r="D113"/>
  <c r="F114"/>
  <c r="D117"/>
  <c r="F118"/>
  <c r="D121"/>
  <c r="F122"/>
  <c r="F126"/>
  <c r="E101"/>
  <c r="D74"/>
  <c r="F75"/>
  <c r="F79"/>
  <c r="D82"/>
  <c r="F83"/>
  <c r="D86"/>
  <c r="F87"/>
  <c r="D90"/>
  <c r="F91"/>
  <c r="D94"/>
  <c r="F95"/>
  <c r="D98"/>
  <c r="F99"/>
  <c r="F103"/>
  <c r="F107"/>
  <c r="F111"/>
  <c r="H112"/>
  <c r="H116"/>
  <c r="D118"/>
  <c r="F119"/>
  <c r="H120"/>
  <c r="D122"/>
  <c r="F123"/>
  <c r="H124"/>
  <c r="D126"/>
  <c r="E77"/>
  <c r="G82"/>
  <c r="I77"/>
  <c r="E83"/>
  <c r="I89"/>
  <c r="E95"/>
  <c r="E99"/>
  <c r="G100"/>
  <c r="I101"/>
  <c r="E103"/>
  <c r="E107"/>
  <c r="G108"/>
  <c r="I109"/>
  <c r="E111"/>
  <c r="G112"/>
  <c r="I113"/>
  <c r="E115"/>
  <c r="G116"/>
  <c r="I117"/>
  <c r="E119"/>
  <c r="G120"/>
  <c r="I121"/>
  <c r="E123"/>
  <c r="G124"/>
  <c r="I125"/>
  <c r="G81"/>
  <c r="G85"/>
  <c r="G97"/>
  <c r="G101"/>
  <c r="G105"/>
  <c r="G113"/>
  <c r="G117"/>
  <c r="G121"/>
  <c r="F77"/>
  <c r="F81"/>
  <c r="F85"/>
  <c r="F89"/>
  <c r="F93"/>
  <c r="F97"/>
  <c r="F101"/>
  <c r="F105"/>
  <c r="F109"/>
  <c r="F113"/>
  <c r="F117"/>
  <c r="F121"/>
  <c r="F125"/>
  <c r="G86"/>
  <c r="G90"/>
  <c r="E93"/>
  <c r="G94"/>
  <c r="G98"/>
  <c r="E117"/>
  <c r="G118"/>
  <c r="E121"/>
  <c r="G122"/>
  <c r="E125"/>
  <c r="G126"/>
  <c r="E74"/>
  <c r="G75"/>
  <c r="G79"/>
  <c r="E82"/>
  <c r="E86"/>
  <c r="E94"/>
  <c r="G95"/>
  <c r="E98"/>
  <c r="G99"/>
  <c r="E102"/>
  <c r="G103"/>
  <c r="E106"/>
  <c r="G107"/>
  <c r="G111"/>
  <c r="E114"/>
  <c r="E118"/>
  <c r="G119"/>
  <c r="E122"/>
  <c r="G123"/>
  <c r="E126"/>
  <c r="E75"/>
  <c r="G76"/>
  <c r="E79"/>
  <c r="I81"/>
  <c r="I85"/>
  <c r="E87"/>
  <c r="G88"/>
  <c r="G92"/>
  <c r="I93"/>
  <c r="I97"/>
  <c r="D75"/>
  <c r="F76"/>
  <c r="H77"/>
  <c r="D79"/>
  <c r="F80"/>
  <c r="H81"/>
  <c r="F84"/>
  <c r="H85"/>
  <c r="F88"/>
  <c r="H89"/>
  <c r="F92"/>
  <c r="H93"/>
  <c r="D95"/>
  <c r="F96"/>
  <c r="H97"/>
  <c r="D99"/>
  <c r="F100"/>
  <c r="H101"/>
  <c r="D103"/>
  <c r="F104"/>
  <c r="H105"/>
  <c r="D107"/>
  <c r="F108"/>
  <c r="H109"/>
  <c r="D111"/>
  <c r="F112"/>
  <c r="H113"/>
  <c r="F116"/>
  <c r="H117"/>
  <c r="D119"/>
  <c r="F120"/>
  <c r="H121"/>
  <c r="D123"/>
  <c r="F124"/>
  <c r="H125"/>
  <c r="B75" i="44" l="1"/>
  <c r="G46" i="3" l="1"/>
  <c r="F46"/>
  <c r="G45"/>
  <c r="B44"/>
  <c r="B43"/>
  <c r="B46"/>
  <c r="C47"/>
  <c r="D47"/>
  <c r="E47"/>
  <c r="F47"/>
  <c r="G44"/>
  <c r="H46"/>
  <c r="I44"/>
  <c r="J46"/>
  <c r="I19"/>
  <c r="B17"/>
  <c r="D16"/>
  <c r="B16"/>
  <c r="B18"/>
  <c r="C13"/>
  <c r="C18" s="1"/>
  <c r="D13"/>
  <c r="D19" s="1"/>
  <c r="E13"/>
  <c r="E19" s="1"/>
  <c r="F13"/>
  <c r="F17" s="1"/>
  <c r="G13"/>
  <c r="G20" s="1"/>
  <c r="H13"/>
  <c r="H19" s="1"/>
  <c r="I13"/>
  <c r="I18" s="1"/>
  <c r="J13"/>
  <c r="J20" s="1"/>
  <c r="J93" i="1"/>
  <c r="I93"/>
  <c r="H93"/>
  <c r="G93"/>
  <c r="F93"/>
  <c r="E93"/>
  <c r="D93"/>
  <c r="C93"/>
  <c r="B93"/>
  <c r="J87"/>
  <c r="I87"/>
  <c r="H87"/>
  <c r="G87"/>
  <c r="F87"/>
  <c r="E87"/>
  <c r="D87"/>
  <c r="C87"/>
  <c r="B87"/>
  <c r="J86"/>
  <c r="I86"/>
  <c r="H86"/>
  <c r="G86"/>
  <c r="F86"/>
  <c r="E86"/>
  <c r="D86"/>
  <c r="C86"/>
  <c r="B86"/>
  <c r="J85"/>
  <c r="I85"/>
  <c r="H85"/>
  <c r="G85"/>
  <c r="F85"/>
  <c r="E85"/>
  <c r="D85"/>
  <c r="C85"/>
  <c r="B85"/>
  <c r="J84"/>
  <c r="I84"/>
  <c r="H84"/>
  <c r="G84"/>
  <c r="F84"/>
  <c r="E84"/>
  <c r="D84"/>
  <c r="C84"/>
  <c r="B84"/>
  <c r="J83"/>
  <c r="I83"/>
  <c r="H83"/>
  <c r="G83"/>
  <c r="F83"/>
  <c r="E83"/>
  <c r="D83"/>
  <c r="C83"/>
  <c r="B83"/>
  <c r="J82"/>
  <c r="I82"/>
  <c r="H82"/>
  <c r="G82"/>
  <c r="F82"/>
  <c r="E82"/>
  <c r="D82"/>
  <c r="C82"/>
  <c r="B82"/>
  <c r="J81"/>
  <c r="I81"/>
  <c r="H81"/>
  <c r="G81"/>
  <c r="F81"/>
  <c r="E81"/>
  <c r="D81"/>
  <c r="C81"/>
  <c r="B81"/>
  <c r="J80"/>
  <c r="I80"/>
  <c r="H80"/>
  <c r="G80"/>
  <c r="F80"/>
  <c r="E80"/>
  <c r="D80"/>
  <c r="C80"/>
  <c r="B80"/>
  <c r="J79"/>
  <c r="I79"/>
  <c r="H79"/>
  <c r="G79"/>
  <c r="F79"/>
  <c r="E79"/>
  <c r="D79"/>
  <c r="C79"/>
  <c r="B79"/>
  <c r="J78"/>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B74"/>
  <c r="J73"/>
  <c r="I73"/>
  <c r="H73"/>
  <c r="G73"/>
  <c r="F73"/>
  <c r="E73"/>
  <c r="D73"/>
  <c r="C73"/>
  <c r="B73"/>
  <c r="G18" i="3" l="1"/>
  <c r="G19"/>
  <c r="C44"/>
  <c r="I46"/>
  <c r="D43"/>
  <c r="C43"/>
  <c r="F19"/>
  <c r="C17"/>
  <c r="C16"/>
  <c r="E18"/>
  <c r="G47"/>
  <c r="E16"/>
  <c r="E20"/>
  <c r="B45"/>
  <c r="D20"/>
  <c r="I47"/>
  <c r="E17"/>
  <c r="C20"/>
  <c r="I43"/>
  <c r="G43"/>
  <c r="H47"/>
  <c r="H43"/>
  <c r="E44"/>
  <c r="I45"/>
  <c r="I17"/>
  <c r="E46"/>
  <c r="J45"/>
  <c r="H45"/>
  <c r="J47"/>
  <c r="J43"/>
  <c r="F44"/>
  <c r="C19"/>
  <c r="B47"/>
  <c r="B20"/>
  <c r="F43"/>
  <c r="J44"/>
  <c r="F45"/>
  <c r="D44"/>
  <c r="D18"/>
  <c r="E43"/>
  <c r="E45"/>
  <c r="G17"/>
  <c r="B19"/>
  <c r="D46"/>
  <c r="H44"/>
  <c r="D45"/>
  <c r="G16"/>
  <c r="C46"/>
  <c r="C45"/>
  <c r="H17"/>
  <c r="I16"/>
  <c r="I20"/>
  <c r="F16"/>
  <c r="J17"/>
  <c r="F18"/>
  <c r="J19"/>
  <c r="F20"/>
  <c r="J16"/>
  <c r="J18"/>
  <c r="H16"/>
  <c r="D17"/>
  <c r="H18"/>
  <c r="H20"/>
  <c r="D20" i="2"/>
  <c r="D19"/>
  <c r="D18"/>
  <c r="G20"/>
  <c r="G19"/>
  <c r="G18"/>
  <c r="J20"/>
  <c r="J19"/>
  <c r="J18"/>
  <c r="J87" i="23"/>
  <c r="I87"/>
  <c r="H87"/>
  <c r="J86"/>
  <c r="I86"/>
  <c r="H86"/>
  <c r="J85"/>
  <c r="I85"/>
  <c r="H85"/>
  <c r="J84"/>
  <c r="I84"/>
  <c r="H84"/>
  <c r="J83"/>
  <c r="I83"/>
  <c r="H83"/>
  <c r="J82"/>
  <c r="I82"/>
  <c r="H82"/>
  <c r="J81"/>
  <c r="I81"/>
  <c r="H81"/>
  <c r="J80"/>
  <c r="I80"/>
  <c r="H80"/>
  <c r="J78"/>
  <c r="I78"/>
  <c r="H78"/>
  <c r="J77"/>
  <c r="I77"/>
  <c r="H77"/>
  <c r="J76"/>
  <c r="I76"/>
  <c r="H76"/>
  <c r="J75"/>
  <c r="I75"/>
  <c r="H75"/>
  <c r="J74"/>
  <c r="I74"/>
  <c r="H74"/>
  <c r="J73"/>
  <c r="I73"/>
  <c r="H73"/>
  <c r="J72"/>
  <c r="I72"/>
  <c r="H72"/>
  <c r="J71"/>
  <c r="I71"/>
  <c r="H71"/>
  <c r="J70"/>
  <c r="I70"/>
  <c r="H70"/>
  <c r="J69"/>
  <c r="I69"/>
  <c r="H69"/>
  <c r="J68"/>
  <c r="I68"/>
  <c r="H68"/>
  <c r="J67"/>
  <c r="I67"/>
  <c r="H67"/>
  <c r="J66"/>
  <c r="I66"/>
  <c r="H66"/>
  <c r="J65"/>
  <c r="I65"/>
  <c r="H65"/>
  <c r="J64"/>
  <c r="I64"/>
  <c r="H64"/>
  <c r="J63"/>
  <c r="I63"/>
  <c r="H63"/>
  <c r="J62"/>
  <c r="I62"/>
  <c r="H62"/>
  <c r="G87"/>
  <c r="F87"/>
  <c r="E87"/>
  <c r="D87"/>
  <c r="C87"/>
  <c r="G86"/>
  <c r="F86"/>
  <c r="E86"/>
  <c r="D86"/>
  <c r="C86"/>
  <c r="G85"/>
  <c r="F85"/>
  <c r="E85"/>
  <c r="D85"/>
  <c r="C85"/>
  <c r="G84"/>
  <c r="F84"/>
  <c r="E84"/>
  <c r="D84"/>
  <c r="C84"/>
  <c r="G83"/>
  <c r="F83"/>
  <c r="E83"/>
  <c r="D83"/>
  <c r="C83"/>
  <c r="G82"/>
  <c r="F82"/>
  <c r="E82"/>
  <c r="D82"/>
  <c r="C82"/>
  <c r="G81"/>
  <c r="F81"/>
  <c r="E81"/>
  <c r="D81"/>
  <c r="C81"/>
  <c r="G80"/>
  <c r="F80"/>
  <c r="E80"/>
  <c r="D80"/>
  <c r="C80"/>
  <c r="G78"/>
  <c r="F78"/>
  <c r="E78"/>
  <c r="D78"/>
  <c r="C78"/>
  <c r="G77"/>
  <c r="F77"/>
  <c r="E77"/>
  <c r="D77"/>
  <c r="C77"/>
  <c r="G76"/>
  <c r="F76"/>
  <c r="E76"/>
  <c r="D76"/>
  <c r="C76"/>
  <c r="G75"/>
  <c r="F75"/>
  <c r="E75"/>
  <c r="D75"/>
  <c r="C75"/>
  <c r="G74"/>
  <c r="F74"/>
  <c r="E74"/>
  <c r="D74"/>
  <c r="C74"/>
  <c r="G73"/>
  <c r="F73"/>
  <c r="E73"/>
  <c r="D73"/>
  <c r="C73"/>
  <c r="G72"/>
  <c r="F72"/>
  <c r="E72"/>
  <c r="D72"/>
  <c r="C72"/>
  <c r="G71"/>
  <c r="F71"/>
  <c r="E71"/>
  <c r="D71"/>
  <c r="C71"/>
  <c r="G70"/>
  <c r="F70"/>
  <c r="E70"/>
  <c r="D70"/>
  <c r="C70"/>
  <c r="G69"/>
  <c r="F69"/>
  <c r="E69"/>
  <c r="D69"/>
  <c r="C69"/>
  <c r="G68"/>
  <c r="F68"/>
  <c r="E68"/>
  <c r="D68"/>
  <c r="C68"/>
  <c r="G67"/>
  <c r="F67"/>
  <c r="E67"/>
  <c r="D67"/>
  <c r="C67"/>
  <c r="G66"/>
  <c r="F66"/>
  <c r="E66"/>
  <c r="D66"/>
  <c r="C66"/>
  <c r="G65"/>
  <c r="F65"/>
  <c r="E65"/>
  <c r="D65"/>
  <c r="C65"/>
  <c r="G64"/>
  <c r="F64"/>
  <c r="E64"/>
  <c r="D64"/>
  <c r="C64"/>
  <c r="G63"/>
  <c r="F63"/>
  <c r="E63"/>
  <c r="D63"/>
  <c r="C63"/>
  <c r="G62"/>
  <c r="F62"/>
  <c r="E62"/>
  <c r="D62"/>
  <c r="C62"/>
  <c r="J87" i="7" l="1"/>
  <c r="I87"/>
  <c r="H87"/>
  <c r="G87"/>
  <c r="F87"/>
  <c r="E87"/>
  <c r="D87"/>
  <c r="C87"/>
  <c r="B87"/>
  <c r="J86"/>
  <c r="I86"/>
  <c r="H86"/>
  <c r="G86"/>
  <c r="F86"/>
  <c r="E86"/>
  <c r="D86"/>
  <c r="C86"/>
  <c r="B86"/>
  <c r="J85"/>
  <c r="I85"/>
  <c r="H85"/>
  <c r="G85"/>
  <c r="F85"/>
  <c r="E85"/>
  <c r="D85"/>
  <c r="C85"/>
  <c r="B85"/>
  <c r="J84"/>
  <c r="I84"/>
  <c r="H84"/>
  <c r="G84"/>
  <c r="F84"/>
  <c r="E84"/>
  <c r="D84"/>
  <c r="C84"/>
  <c r="B84"/>
  <c r="J83"/>
  <c r="I83"/>
  <c r="H83"/>
  <c r="G83"/>
  <c r="F83"/>
  <c r="E83"/>
  <c r="D83"/>
  <c r="C83"/>
  <c r="B83"/>
  <c r="J82"/>
  <c r="I82"/>
  <c r="H82"/>
  <c r="G82"/>
  <c r="F82"/>
  <c r="E82"/>
  <c r="D82"/>
  <c r="C82"/>
  <c r="B82"/>
  <c r="J81"/>
  <c r="I81"/>
  <c r="H81"/>
  <c r="G81"/>
  <c r="F81"/>
  <c r="E81"/>
  <c r="D81"/>
  <c r="C81"/>
  <c r="B81"/>
  <c r="J80"/>
  <c r="I80"/>
  <c r="H80"/>
  <c r="G80"/>
  <c r="F80"/>
  <c r="E80"/>
  <c r="D80"/>
  <c r="C80"/>
  <c r="B80"/>
  <c r="J78"/>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J73"/>
  <c r="I73"/>
  <c r="H73"/>
  <c r="G73"/>
  <c r="F73"/>
  <c r="E73"/>
  <c r="D73"/>
  <c r="C73"/>
  <c r="B73"/>
  <c r="J72"/>
  <c r="I72"/>
  <c r="H72"/>
  <c r="G72"/>
  <c r="F72"/>
  <c r="E72"/>
  <c r="D72"/>
  <c r="C72"/>
  <c r="B72"/>
  <c r="J71"/>
  <c r="I71"/>
  <c r="H71"/>
  <c r="G71"/>
  <c r="F71"/>
  <c r="E71"/>
  <c r="D71"/>
  <c r="C71"/>
  <c r="B71"/>
  <c r="J70"/>
  <c r="I70"/>
  <c r="H70"/>
  <c r="G70"/>
  <c r="F70"/>
  <c r="E70"/>
  <c r="D70"/>
  <c r="C70"/>
  <c r="B70"/>
  <c r="J69"/>
  <c r="I69"/>
  <c r="H69"/>
  <c r="G69"/>
  <c r="F69"/>
  <c r="E69"/>
  <c r="D69"/>
  <c r="C69"/>
  <c r="B69"/>
  <c r="J68"/>
  <c r="I68"/>
  <c r="H68"/>
  <c r="G68"/>
  <c r="F68"/>
  <c r="E68"/>
  <c r="D68"/>
  <c r="C68"/>
  <c r="B68"/>
  <c r="J67"/>
  <c r="I67"/>
  <c r="H67"/>
  <c r="G67"/>
  <c r="F67"/>
  <c r="E67"/>
  <c r="D67"/>
  <c r="C67"/>
  <c r="B67"/>
  <c r="J66"/>
  <c r="I66"/>
  <c r="H66"/>
  <c r="G66"/>
  <c r="F66"/>
  <c r="E66"/>
  <c r="D66"/>
  <c r="C66"/>
  <c r="B66"/>
  <c r="J65"/>
  <c r="I65"/>
  <c r="H65"/>
  <c r="G65"/>
  <c r="F65"/>
  <c r="E65"/>
  <c r="D65"/>
  <c r="C65"/>
  <c r="B65"/>
  <c r="J64"/>
  <c r="I64"/>
  <c r="H64"/>
  <c r="G64"/>
  <c r="F64"/>
  <c r="E64"/>
  <c r="D64"/>
  <c r="C64"/>
  <c r="B64"/>
  <c r="J63"/>
  <c r="I63"/>
  <c r="H63"/>
  <c r="G63"/>
  <c r="F63"/>
  <c r="E63"/>
  <c r="D63"/>
  <c r="C63"/>
  <c r="B63"/>
  <c r="J62"/>
  <c r="I62"/>
  <c r="H62"/>
  <c r="G62"/>
  <c r="F62"/>
  <c r="E62"/>
  <c r="D62"/>
  <c r="C62"/>
  <c r="B62"/>
</calcChain>
</file>

<file path=xl/sharedStrings.xml><?xml version="1.0" encoding="utf-8"?>
<sst xmlns="http://schemas.openxmlformats.org/spreadsheetml/2006/main" count="11360" uniqueCount="811">
  <si>
    <t>recettes réelles de fonctionnement</t>
  </si>
  <si>
    <t xml:space="preserve">Epargne brute : excédent des recettes réelles de fonctionnement sur les dépenses réelles de fonctionnement. </t>
  </si>
  <si>
    <t>T 5.1</t>
  </si>
  <si>
    <t>T 5.2</t>
  </si>
  <si>
    <t>T 5.3</t>
  </si>
  <si>
    <t>T 5.4</t>
  </si>
  <si>
    <t>En nombre d'années</t>
  </si>
  <si>
    <t>T 5.5</t>
  </si>
  <si>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</si>
  <si>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</si>
  <si>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Evaluation de l'ensemble des recettes courantes, en euros par habitant.</t>
  </si>
  <si>
    <t>Part relative des dotations, subventions et participations dans le total des recettes réelles de fonctionnement.</t>
  </si>
  <si>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</si>
  <si>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</si>
  <si>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</si>
  <si>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</si>
  <si>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Evaluation de la charge de la dette payée, en euros par habitant pour l'exercice considéré.</t>
  </si>
  <si>
    <t>Ce ratio exprime le poids de la dette en nombre d'années d'épargne.</t>
  </si>
  <si>
    <t>Emprunts réalisés : recettes du compte 16 calculées hors gestion active de la dette.</t>
  </si>
  <si>
    <t>Produit des emprunts réalisés, en euros par habitant.</t>
  </si>
  <si>
    <t>Evaluation de l'effort d'équipement, en euros par habitant.</t>
  </si>
  <si>
    <t>Population</t>
  </si>
  <si>
    <t>T 2.1</t>
  </si>
  <si>
    <t>T 2.2</t>
  </si>
  <si>
    <t>T 2.3</t>
  </si>
  <si>
    <t>en %</t>
  </si>
  <si>
    <t>T 4.1</t>
  </si>
  <si>
    <t>T 4.2</t>
  </si>
  <si>
    <t>T 4.3</t>
  </si>
  <si>
    <t>T 4.4</t>
  </si>
  <si>
    <t>T 4.5</t>
  </si>
  <si>
    <t>T 4.6</t>
  </si>
  <si>
    <t>Part des dépenses réelles de fonctionnement affectée aux frais de personnel.</t>
  </si>
  <si>
    <t>Les dépenses d'investissement sont calculées hors gestion active de la dette.</t>
  </si>
  <si>
    <t>Expression du volume budgétaire, en euros par habitant.</t>
  </si>
  <si>
    <t>Moins</t>
  </si>
  <si>
    <t>à moins de</t>
  </si>
  <si>
    <t>habitants</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</si>
  <si>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</si>
  <si>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</si>
  <si>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</si>
  <si>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</si>
  <si>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</si>
  <si>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</si>
  <si>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</si>
  <si>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</si>
  <si>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</si>
  <si>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</si>
  <si>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</si>
  <si>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</si>
  <si>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</si>
  <si>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</si>
  <si>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</si>
  <si>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</si>
  <si>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</si>
  <si>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</si>
  <si>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</si>
  <si>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</si>
  <si>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</si>
  <si>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Nombre</t>
  </si>
  <si>
    <t xml:space="preserve">de </t>
  </si>
  <si>
    <t>d'habitants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</si>
  <si>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</si>
  <si>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</si>
  <si>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</si>
  <si>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</si>
  <si>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</si>
  <si>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T 1.1</t>
  </si>
  <si>
    <t>T 1.2</t>
  </si>
  <si>
    <t>T 1.3</t>
  </si>
  <si>
    <t>de 10 000 habitants</t>
  </si>
  <si>
    <t>Evaluation de l'effort d'équipement, en euros par habitant</t>
  </si>
  <si>
    <t>Comparaison de l'effort d'équipement au niveau des recettes réelles de fonctionnement</t>
  </si>
  <si>
    <t>France entière</t>
  </si>
  <si>
    <t>Métropole</t>
  </si>
  <si>
    <t>Ile-de-France</t>
  </si>
  <si>
    <t>Provence-Alpes-Côte d'Azur</t>
  </si>
  <si>
    <t>Outre-Mer</t>
  </si>
  <si>
    <t>- à une CU à FA</t>
  </si>
  <si>
    <t>- à une CC à FA</t>
  </si>
  <si>
    <t>- à une CC à FPU</t>
  </si>
  <si>
    <t>En €/hab.</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</si>
  <si>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</si>
  <si>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</si>
  <si>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</si>
  <si>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</si>
  <si>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</si>
  <si>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t>
  </si>
  <si>
    <t>:</t>
  </si>
  <si>
    <t>Abréviations :</t>
  </si>
  <si>
    <t>- M€ : millions d'€</t>
  </si>
  <si>
    <t>- n.s. : non-significatif</t>
  </si>
  <si>
    <t>- n.d. : non-disponible</t>
  </si>
  <si>
    <t>moyenne des</t>
  </si>
  <si>
    <t>budgets</t>
  </si>
  <si>
    <t>Population des</t>
  </si>
  <si>
    <t>De 10 000</t>
  </si>
  <si>
    <t>De 20 000</t>
  </si>
  <si>
    <t>De 50 000</t>
  </si>
  <si>
    <t>20 000 hab.</t>
  </si>
  <si>
    <t>50 000 hab.</t>
  </si>
  <si>
    <t>100 000 hab.</t>
  </si>
  <si>
    <t>et plus</t>
  </si>
  <si>
    <t>Auvergne - Rhône-Alpes</t>
  </si>
  <si>
    <t>Bourgogne - Franche-Comté</t>
  </si>
  <si>
    <t>Centre - Val de Loire</t>
  </si>
  <si>
    <t>Grand Est</t>
  </si>
  <si>
    <t>Hauts de France</t>
  </si>
  <si>
    <t>Normandie</t>
  </si>
  <si>
    <t>Nouvelle Aquitaine</t>
  </si>
  <si>
    <t>Occitanie</t>
  </si>
  <si>
    <t>Île-de-France</t>
  </si>
  <si>
    <t>des</t>
  </si>
  <si>
    <t>totale des</t>
  </si>
  <si>
    <t>REGIONS</t>
  </si>
  <si>
    <t>Nombre d'habitants par commune</t>
  </si>
  <si>
    <t>Taille moyenne des</t>
  </si>
  <si>
    <t>Taille</t>
  </si>
  <si>
    <t>Nombre d'habitants appartenant à:</t>
  </si>
  <si>
    <t>Pourcentage d'habitants appartenant à:</t>
  </si>
  <si>
    <t xml:space="preserve">  CC à FPU</t>
  </si>
  <si>
    <t xml:space="preserve">  CC à FA</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</si>
  <si>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</si>
  <si>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</si>
  <si>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</si>
  <si>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</si>
  <si>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</si>
  <si>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</si>
  <si>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</si>
  <si>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</si>
  <si>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</si>
  <si>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</si>
  <si>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</si>
  <si>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</si>
  <si>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</si>
  <si>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</si>
  <si>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</si>
  <si>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</si>
  <si>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</si>
  <si>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</si>
  <si>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</si>
  <si>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</si>
  <si>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</si>
  <si>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</si>
  <si>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</si>
  <si>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</si>
  <si>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</si>
  <si>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</si>
  <si>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</si>
  <si>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</si>
  <si>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</si>
  <si>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</si>
  <si>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</si>
  <si>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</si>
  <si>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</si>
  <si>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</si>
  <si>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</si>
  <si>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</si>
  <si>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</si>
  <si>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</si>
  <si>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</si>
  <si>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Opérations réelles</t>
  </si>
  <si>
    <t>Structure de fonctionnement</t>
  </si>
  <si>
    <t>Structure d'investissement</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</si>
  <si>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</si>
  <si>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</si>
  <si>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</si>
  <si>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</si>
  <si>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</si>
  <si>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</si>
  <si>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</si>
  <si>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r>
      <t>À noter</t>
    </r>
    <r>
      <rPr>
        <sz val="8"/>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</si>
  <si>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8"/>
        <color rgb="FF003399"/>
        <rFont val="Arial"/>
        <family val="2"/>
      </rPr>
      <t>Ratio 1</t>
    </r>
    <r>
      <rPr>
        <sz val="8"/>
        <color rgb="FF003399"/>
        <rFont val="Arial"/>
        <family val="2"/>
      </rPr>
      <t xml:space="preserve"> = dépenses réelles de fonctionnement (DRF) / population :</t>
    </r>
    <r>
      <rPr>
        <sz val="8"/>
        <color rgb="FF0091FF"/>
        <rFont val="Arial"/>
        <family val="2"/>
      </rPr>
      <t xml:space="preserve"> </t>
    </r>
    <r>
      <rPr>
        <sz val="8"/>
        <color rgb="FF000000"/>
        <rFont val="Arial"/>
        <family val="2"/>
      </rPr>
      <t>montant total des dépenses de fonctionnement en mouvement réels. Les dépenses liées à des travaux en régie sont exclues des DRF.</t>
    </r>
    <r>
      <rPr>
        <sz val="8"/>
        <color rgb="FF003399"/>
        <rFont val="Arial"/>
        <family val="2"/>
      </rPr>
      <t xml:space="preserve"> </t>
    </r>
  </si>
  <si>
    <r>
      <t>• </t>
    </r>
    <r>
      <rPr>
        <u/>
        <sz val="8"/>
        <color rgb="FF003399"/>
        <rFont val="Arial"/>
        <family val="2"/>
      </rPr>
      <t>Ratio 2</t>
    </r>
    <r>
      <rPr>
        <sz val="8"/>
        <color rgb="FF003399"/>
        <rFont val="Arial"/>
        <family val="2"/>
      </rPr>
      <t xml:space="preserve"> = produit des impositions directes / population :</t>
    </r>
    <r>
      <rPr>
        <sz val="8"/>
        <rFont val="Arial"/>
        <family val="2"/>
      </rPr>
      <t xml:space="preserve"> (recettes hors fiscalité reversée).</t>
    </r>
  </si>
  <si>
    <r>
      <t xml:space="preserve">• </t>
    </r>
    <r>
      <rPr>
        <u/>
        <sz val="8"/>
        <color rgb="FF003399"/>
        <rFont val="Arial"/>
        <family val="2"/>
      </rPr>
      <t>Ratio 3</t>
    </r>
    <r>
      <rPr>
        <sz val="8"/>
        <color rgb="FF003399"/>
        <rFont val="Arial"/>
        <family val="2"/>
      </rPr>
      <t xml:space="preserve"> = recettes réelles de fonctionnement (RRF) / population</t>
    </r>
    <r>
      <rPr>
        <sz val="8"/>
        <color rgb="FF0091FF"/>
        <rFont val="Arial"/>
        <family val="2"/>
      </rPr>
      <t> :</t>
    </r>
    <r>
      <rPr>
        <sz val="8"/>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</si>
  <si>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8"/>
        <color rgb="FF003399"/>
        <rFont val="Arial"/>
        <family val="2"/>
      </rPr>
      <t>Ratio 5</t>
    </r>
    <r>
      <rPr>
        <sz val="8"/>
        <color rgb="FF003399"/>
        <rFont val="Arial"/>
        <family val="2"/>
      </rPr>
      <t xml:space="preserve"> = dette / population :</t>
    </r>
    <r>
      <rPr>
        <sz val="8"/>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</si>
  <si>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8"/>
        <color rgb="FF003399"/>
        <rFont val="Arial"/>
        <family val="2"/>
      </rPr>
      <t>Ratio 6</t>
    </r>
    <r>
      <rPr>
        <sz val="8"/>
        <color rgb="FF003399"/>
        <rFont val="Arial"/>
        <family val="2"/>
      </rPr>
      <t xml:space="preserve"> = DGF / population</t>
    </r>
    <r>
      <rPr>
        <sz val="8"/>
        <color rgb="FF0091FF"/>
        <rFont val="Arial"/>
        <family val="2"/>
      </rPr>
      <t> :</t>
    </r>
    <r>
      <rPr>
        <sz val="8"/>
        <color rgb="FF000000"/>
        <rFont val="Arial"/>
        <family val="2"/>
      </rPr>
      <t xml:space="preserve"> recettes du compte 741 en mouvements réels. Part de la contribution de l’État au fonctionnement de la collectivité. </t>
    </r>
  </si>
  <si>
    <r>
      <t xml:space="preserve">• </t>
    </r>
    <r>
      <rPr>
        <u/>
        <sz val="8"/>
        <color rgb="FF003399"/>
        <rFont val="Arial"/>
        <family val="2"/>
      </rPr>
      <t>Ratio 7</t>
    </r>
    <r>
      <rPr>
        <sz val="8"/>
        <color rgb="FF003399"/>
        <rFont val="Arial"/>
        <family val="2"/>
      </rPr>
      <t xml:space="preserve"> = dépenses de personnel / DRF :</t>
    </r>
    <r>
      <rPr>
        <sz val="8"/>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</si>
  <si>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8"/>
        <color rgb="FF003399"/>
        <rFont val="Arial"/>
        <family val="2"/>
      </rPr>
      <t>Ratio 11</t>
    </r>
    <r>
      <rPr>
        <sz val="8"/>
        <color rgb="FF003399"/>
        <rFont val="Arial"/>
        <family val="2"/>
      </rPr>
      <t xml:space="preserve"> = dette / RRF = taux d’endettement :</t>
    </r>
    <r>
      <rPr>
        <sz val="8"/>
        <rFont val="Arial"/>
        <family val="2"/>
      </rPr>
      <t xml:space="preserve"> mesure la charge de la dette d’une collectivité relativement à ses ressources.</t>
    </r>
  </si>
  <si>
    <t>Ensemble des</t>
  </si>
  <si>
    <t xml:space="preserve">Ratios </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</si>
  <si>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</si>
  <si>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</si>
  <si>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</si>
  <si>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</si>
  <si>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</si>
  <si>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</si>
  <si>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Moyenne métropole en 2014 : 24,2 %</t>
  </si>
  <si>
    <t>France métropolitaine</t>
  </si>
  <si>
    <t>et dépenses pour compte de tiers / population</t>
  </si>
  <si>
    <t xml:space="preserve"> Les dépenses d'investissement sont calculées hors gestion active de la dette.</t>
  </si>
  <si>
    <t>Les recettes d'investissement sont calculées hors gestion active de la dette.</t>
  </si>
  <si>
    <t>Dépenses de fonctionnement :</t>
  </si>
  <si>
    <t>débit net du compte 6 hormis les comptes 675, 676 et 68</t>
  </si>
  <si>
    <t>Dépenses d'investissement :</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</si>
  <si>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</si>
  <si>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</si>
  <si>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</si>
  <si>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</si>
  <si>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</si>
  <si>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 xml:space="preserve">Recettes réelles de fonctionnement : </t>
  </si>
  <si>
    <t>Recettes réelles de fonctionnement : crédit net du compte 7 excepté les comptes 775, 776, 777 et 78</t>
  </si>
  <si>
    <t>Autres dépenses de fonctionnement : par déduction des dépenses de fonctionnement précédentes</t>
  </si>
  <si>
    <t>Emprunts réalisés :  crédit du compte 16 excepté les comptes 169, 1645 et 1688</t>
  </si>
  <si>
    <t>Emprunts réalisés : cfrédits du compte 16 calculées hors gestion active de la dette.</t>
  </si>
  <si>
    <t>augmenté du crédit net des comptes 103, 775</t>
  </si>
  <si>
    <t>augmenté du crédit net des comptes 103, 775 et des emprunts réalisés :  crédit du compte 16 excepté les comptes 169, 1645 et 1688</t>
  </si>
  <si>
    <t>augmenté du crédit net des comptes 103, 775  et des emprunts réalisés :  crédit du compte 16 excepté les comptes 169, 1645 et 1688</t>
  </si>
  <si>
    <t>Ratio R9 de l'article L.2313-1 du CGCT</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</si>
  <si>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</si>
  <si>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</si>
  <si>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</si>
  <si>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</si>
  <si>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</si>
  <si>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</si>
  <si>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</si>
  <si>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</si>
  <si>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</si>
  <si>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</si>
  <si>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</si>
  <si>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en milliers</t>
  </si>
  <si>
    <t>Nombre total</t>
  </si>
  <si>
    <t xml:space="preserve">REGIONS </t>
  </si>
  <si>
    <t>Habitants comptés selon la population totale de l'Insee</t>
  </si>
  <si>
    <t xml:space="preserve">Dette au 31 décembre (12) </t>
  </si>
  <si>
    <t xml:space="preserve">RECETTES DE FONCTIONNEMENT </t>
  </si>
  <si>
    <t xml:space="preserve">DÉPENSES D'INVESTISSEMENT hors remboursements </t>
  </si>
  <si>
    <t xml:space="preserve">RECETTES D'INVESTISSEMENT hors emprunts </t>
  </si>
  <si>
    <t>DÉPENSES DE FONCTIONNEMENT</t>
  </si>
  <si>
    <t>(a) Habitants comptés selon la population totale de l'Insee</t>
  </si>
  <si>
    <t>Aux dépenses réelles de fonctionnement, on retire les travaux en régie (compte 72) pour obtenir les dépenses réelles de fonctionnement hors travaux en régie.</t>
  </si>
  <si>
    <t>Part des dépenses réelles de fonctionnement affectée aux charges financières.</t>
  </si>
  <si>
    <t>Evaluation des impôts et taxes en euros par habitant.</t>
  </si>
  <si>
    <t>Niveau hors remboursements de dette, en euros par habitant.</t>
  </si>
  <si>
    <t>L'annuité de la dette comprend les remboursements de dettes, soit le débit du compte 16 excepté les comptes 169, 1645 et 1688</t>
  </si>
  <si>
    <t>Intérêt des emprunts et dettes : débit net du compte 6611</t>
  </si>
  <si>
    <t>et les charges d'intérêts des emprunts et dettes (débit net du compte 6611)</t>
  </si>
  <si>
    <t>Champ : France entière (France métropolitaine et DOM).</t>
  </si>
  <si>
    <t>Frais de personnel : débit net des comptes 621, 631, 633, 64</t>
  </si>
  <si>
    <t>Sources et définitions des grandeurs comptables et de population utilisées</t>
  </si>
  <si>
    <t>(c) Ensemble constitué de la France métropolitaine et des départements d'Outre-mer y compris Mayotte.</t>
  </si>
  <si>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</si>
  <si>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</si>
  <si>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</si>
  <si>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</si>
  <si>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</si>
  <si>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</si>
  <si>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</si>
  <si>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</si>
  <si>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</si>
  <si>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</si>
  <si>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</si>
  <si>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</si>
  <si>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t>Zonages et classifications utilisés</t>
  </si>
  <si>
    <t>augmenté du crédit net des comptes 103, 775 et des emprunts réalisés : crédit du compte 16 excepté les comptes 169, 1645 et 1688</t>
  </si>
  <si>
    <t>Evolutions en %, en € courants</t>
  </si>
  <si>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</si>
  <si>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t>Évaluation des dépenses de fonctionnement, en euros par habitant.</t>
  </si>
  <si>
    <t>Part des dépenses réelles de fonctionnement affectée aux achats et charges externes.</t>
  </si>
  <si>
    <t>Subventions d'équipement versées : débit du compte 204</t>
  </si>
  <si>
    <t>Rapport entre les subventions d'équipement versées et les dépenses d'investissement.</t>
  </si>
  <si>
    <r>
      <t>Epargne brute :</t>
    </r>
    <r>
      <rPr>
        <sz val="10"/>
        <rFont val="Arial"/>
        <family val="2"/>
      </rPr>
      <t xml:space="preserve"> excédent des recettes réelles de fonctionnement sur les dépenses réelles de fonctionnement. </t>
    </r>
  </si>
  <si>
    <t>Nombre de</t>
  </si>
  <si>
    <r>
      <t xml:space="preserve">  CU ou métropoles</t>
    </r>
    <r>
      <rPr>
        <vertAlign val="superscript"/>
        <sz val="10"/>
        <rFont val="Arial"/>
        <family val="2"/>
      </rPr>
      <t>(a)</t>
    </r>
  </si>
  <si>
    <t>moins crédit des comptes 237, 238</t>
  </si>
  <si>
    <t>Évaluation des dépenses réelles de fonctionnement hors travaux en régie, en euros par habitant.</t>
  </si>
  <si>
    <t>Part des dépenses réelles de fonctionnement affectée aux dépenses d'intervention.</t>
  </si>
  <si>
    <r>
      <t xml:space="preserve">Outre-Mer </t>
    </r>
    <r>
      <rPr>
        <b/>
        <i/>
        <vertAlign val="superscript"/>
        <sz val="10"/>
        <rFont val="Arial"/>
        <family val="2"/>
      </rPr>
      <t>(b)</t>
    </r>
  </si>
  <si>
    <r>
      <t xml:space="preserve">France entière </t>
    </r>
    <r>
      <rPr>
        <b/>
        <vertAlign val="superscript"/>
        <sz val="10"/>
        <rFont val="Arial"/>
        <family val="2"/>
      </rPr>
      <t>(c)</t>
    </r>
  </si>
  <si>
    <r>
      <rPr>
        <b/>
        <sz val="11"/>
        <rFont val="Arial"/>
        <family val="2"/>
      </rPr>
      <t>R1</t>
    </r>
    <r>
      <rPr>
        <sz val="11"/>
        <rFont val="Arial"/>
        <family val="2"/>
      </rPr>
      <t xml:space="preserve"> : Dépenses réelles de fonctionnement (DRF)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</si>
  <si>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</si>
  <si>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</si>
  <si>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</si>
  <si>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R2</t>
    </r>
    <r>
      <rPr>
        <sz val="11"/>
        <rFont val="Arial"/>
        <family val="2"/>
      </rPr>
      <t xml:space="preserve"> : Produit des impositions directes hors fiscalité reversée / habitant</t>
    </r>
  </si>
  <si>
    <r>
      <rPr>
        <b/>
        <sz val="11"/>
        <rFont val="Arial"/>
        <family val="2"/>
      </rPr>
      <t>R6</t>
    </r>
    <r>
      <rPr>
        <sz val="11"/>
        <rFont val="Arial"/>
        <family val="2"/>
      </rPr>
      <t xml:space="preserve"> : DGF / habitant</t>
    </r>
  </si>
  <si>
    <r>
      <rPr>
        <b/>
        <sz val="11"/>
        <color theme="1"/>
        <rFont val="Arial"/>
        <family val="2"/>
      </rPr>
      <t>R7 :</t>
    </r>
    <r>
      <rPr>
        <sz val="11"/>
        <color theme="1"/>
        <rFont val="Arial"/>
        <family val="2"/>
      </rPr>
      <t xml:space="preserve"> Dépenses de personnel / DRF</t>
    </r>
  </si>
  <si>
    <r>
      <rPr>
        <b/>
        <sz val="11"/>
        <color theme="1"/>
        <rFont val="Arial"/>
        <family val="2"/>
      </rPr>
      <t xml:space="preserve">R11 : </t>
    </r>
    <r>
      <rPr>
        <sz val="11"/>
        <color theme="1"/>
        <rFont val="Arial"/>
        <family val="2"/>
      </rPr>
      <t>Dette / RRF (taux d'endettement)</t>
    </r>
  </si>
  <si>
    <r>
      <rPr>
        <b/>
        <sz val="11"/>
        <color theme="1"/>
        <rFont val="Arial"/>
        <family val="2"/>
      </rPr>
      <t>R10 :</t>
    </r>
    <r>
      <rPr>
        <sz val="11"/>
        <color theme="1"/>
        <rFont val="Arial"/>
        <family val="2"/>
      </rPr>
      <t xml:space="preserve"> Dépenses d'équipement / RRF (Taux d'équipement)</t>
    </r>
  </si>
  <si>
    <r>
      <rPr>
        <b/>
        <sz val="11"/>
        <color theme="1"/>
        <rFont val="Arial"/>
        <family val="2"/>
      </rPr>
      <t xml:space="preserve">R9 : </t>
    </r>
    <r>
      <rPr>
        <sz val="11"/>
        <color theme="1"/>
        <rFont val="Arial"/>
        <family val="2"/>
      </rPr>
      <t>Marge d'autofinancement courant (MAC)=(DRF+Remboursement de dette) / RRF</t>
    </r>
  </si>
  <si>
    <t>Dette / Epargne brute (Capacité de désendettement en années)</t>
  </si>
  <si>
    <t>Epargne brute / RRF (Taux d'épargne brute)</t>
  </si>
  <si>
    <t>Annexe 2 : Zonages et classifications utilisés</t>
  </si>
  <si>
    <t>Annexe 3 : Les ratios financiers obligatoires</t>
  </si>
  <si>
    <t>Dette au 31 décembre (12)</t>
  </si>
  <si>
    <t xml:space="preserve"> </t>
  </si>
  <si>
    <t>de 100 000 à moins de  300 000 habitants</t>
  </si>
  <si>
    <t>300 000 habitants et plus</t>
  </si>
  <si>
    <t>De 50 000 à moins de 100 000 habitants</t>
  </si>
  <si>
    <t>Groupements de moins de 100 000 habitants</t>
  </si>
  <si>
    <t>Ensemble des groupements (y compris la métropole de Lyon)</t>
  </si>
  <si>
    <t>d'un</t>
  </si>
  <si>
    <t>groupement</t>
  </si>
  <si>
    <t>des groupements</t>
  </si>
  <si>
    <t>intercommunaux</t>
  </si>
  <si>
    <t xml:space="preserve"> groupements de</t>
  </si>
  <si>
    <t>groupements de</t>
  </si>
  <si>
    <t xml:space="preserve"> groupements</t>
  </si>
  <si>
    <t>groupements</t>
  </si>
  <si>
    <t>(a) Il s'agit des groupements des 5 départements d'outre-mer (y compris Mayotte).</t>
  </si>
  <si>
    <t>De 100 000</t>
  </si>
  <si>
    <t>300 000 hab.</t>
  </si>
  <si>
    <t>moins de 100 000 hab.</t>
  </si>
  <si>
    <t>100 000 hab. et plus</t>
  </si>
  <si>
    <r>
      <t xml:space="preserve">  CU ou métropoles</t>
    </r>
    <r>
      <rPr>
        <vertAlign val="superscript"/>
        <sz val="10"/>
        <rFont val="Arial"/>
        <family val="2"/>
      </rPr>
      <t>(b)</t>
    </r>
  </si>
  <si>
    <t>Strate des groupements</t>
  </si>
  <si>
    <t>Nombre de groupements appartenant à :</t>
  </si>
  <si>
    <t>Pourcentage de groupements appartenant à:</t>
  </si>
  <si>
    <r>
      <rPr>
        <b/>
        <sz val="10"/>
        <color theme="1"/>
        <rFont val="Arial"/>
        <family val="2"/>
      </rPr>
      <t xml:space="preserve">R7 </t>
    </r>
    <r>
      <rPr>
        <sz val="10"/>
        <color theme="1"/>
        <rFont val="Arial"/>
        <family val="2"/>
      </rPr>
      <t>: Dépenses de personnel / dépenses réelles de fonctionnement (DRF)</t>
    </r>
  </si>
  <si>
    <r>
      <rPr>
        <b/>
        <sz val="10"/>
        <color theme="1"/>
        <rFont val="Arial"/>
        <family val="2"/>
      </rPr>
      <t>R9</t>
    </r>
    <r>
      <rPr>
        <sz val="10"/>
        <color theme="1"/>
        <rFont val="Arial"/>
        <family val="2"/>
      </rPr>
      <t xml:space="preserve"> : Marge d'autofinancement courant (MAC)=(DRF+Remboursement de dette) / RRF</t>
    </r>
  </si>
  <si>
    <r>
      <rPr>
        <b/>
        <sz val="11"/>
        <color theme="1"/>
        <rFont val="Arial"/>
        <family val="2"/>
      </rPr>
      <t>R1</t>
    </r>
    <r>
      <rPr>
        <sz val="11"/>
        <color theme="1"/>
        <rFont val="Arial"/>
        <family val="2"/>
      </rPr>
      <t xml:space="preserve"> : Dépenses réelles de fonctionnement (DRF)  /  habitant</t>
    </r>
  </si>
  <si>
    <r>
      <rPr>
        <b/>
        <sz val="11"/>
        <color theme="1"/>
        <rFont val="Arial"/>
        <family val="2"/>
      </rPr>
      <t>R2 bis</t>
    </r>
    <r>
      <rPr>
        <sz val="11"/>
        <color theme="1"/>
        <rFont val="Arial"/>
        <family val="2"/>
      </rPr>
      <t xml:space="preserve"> : Produit des impositions directes y compris fiscalité reversée / habitant</t>
    </r>
  </si>
  <si>
    <r>
      <rPr>
        <b/>
        <sz val="11"/>
        <color theme="1"/>
        <rFont val="Arial"/>
        <family val="2"/>
      </rPr>
      <t>R3</t>
    </r>
    <r>
      <rPr>
        <sz val="11"/>
        <color theme="1"/>
        <rFont val="Arial"/>
        <family val="2"/>
      </rPr>
      <t xml:space="preserve"> : Recettes réelles de fonctionnement (RRF) / habitant</t>
    </r>
  </si>
  <si>
    <r>
      <rPr>
        <b/>
        <sz val="11"/>
        <color theme="1"/>
        <rFont val="Arial"/>
        <family val="2"/>
      </rPr>
      <t>R5</t>
    </r>
    <r>
      <rPr>
        <sz val="11"/>
        <color theme="1"/>
        <rFont val="Arial"/>
        <family val="2"/>
      </rPr>
      <t xml:space="preserve"> : Dette / habitant</t>
    </r>
  </si>
  <si>
    <t>de moins de</t>
  </si>
  <si>
    <t>de 100 000 hab.</t>
  </si>
  <si>
    <t xml:space="preserve">Groupements </t>
  </si>
  <si>
    <t>groupements en</t>
  </si>
  <si>
    <t>T 4.1.a – Dépenses réelles totales / population</t>
  </si>
  <si>
    <t>T 4.1.b – Dépenses réelles totales hors remboursements de dettes / population</t>
  </si>
  <si>
    <t>Strates de groupements</t>
  </si>
  <si>
    <t>- à une CA</t>
  </si>
  <si>
    <t>T 4.2.a – Dépenses réelles de fonctionnement / population</t>
  </si>
  <si>
    <t>T 4.2.a bis – (R1) : Dépenses réelles de fonctionnement hors travaux en régie / population</t>
  </si>
  <si>
    <t>T 4.2.b – Achats et charges externes / dépenses réelles de fonctionnement</t>
  </si>
  <si>
    <t>T 4.2.c – (R7) : Frais de personnel / dépenses réelles de fonctionnement</t>
  </si>
  <si>
    <t>T 4.2.d - Dépenses d'intervention / dépenses réelles de fonctionnement</t>
  </si>
  <si>
    <t>T 4.2.e - Charges financières / dépenses réelles de fonctionnement</t>
  </si>
  <si>
    <t>T 4.2.f - Autres dépenses de fonctionnement / dépenses réelles de fonctionnement</t>
  </si>
  <si>
    <t>T 4.3.g - Ventes de produits, prestations de services, marchandises /</t>
  </si>
  <si>
    <t>T 4.3.a - (R3) : Recettes réelles de fonctionnement / population</t>
  </si>
  <si>
    <t>T 4.3.b - Impôts et taxes / population</t>
  </si>
  <si>
    <t>T 4.3.c - Impôts et taxes / Recettes réelles de fonctionnement</t>
  </si>
  <si>
    <t>T 4.3.d - Impôts locaux / recettes réelles de fonctionnement</t>
  </si>
  <si>
    <t>T 4.3.e - Concours et dotations de l'Etat / recettes réelles de fonctionnement</t>
  </si>
  <si>
    <t>T 4.3.f - Dotation globale de fonctionnement / recettes réelles de fonctionnement</t>
  </si>
  <si>
    <t>T 4.3.h – Taux d'épargne brute : épargne brute / recettes réelles de fonctionnement</t>
  </si>
  <si>
    <t xml:space="preserve">  CA </t>
  </si>
  <si>
    <t xml:space="preserve">  CA</t>
  </si>
  <si>
    <t xml:space="preserve">Groupements de moins </t>
  </si>
  <si>
    <t>Groupements selon l'appartenance à un groupement au 01/01/2010 (1) :</t>
  </si>
  <si>
    <t xml:space="preserve">T 4.4.b bis – (R4) : Dépenses d'équipement y compris travaux en régie </t>
  </si>
  <si>
    <t>T 4.4.c – (R10) Taux d'équipement : dépenses d'équipement y compris travaux en régie</t>
  </si>
  <si>
    <t>T 4.4.a – Dépenses réelles d'investissement / population</t>
  </si>
  <si>
    <t>T 4.4.a bis – Dépenses réelles d'investissement hors remboursements / population</t>
  </si>
  <si>
    <t>T 4.4.b – Dépenses d'équipement / population</t>
  </si>
  <si>
    <t>T 4.4.d – Subventions d'équipement versées  / dépenses réelles d'investissement</t>
  </si>
  <si>
    <t>T 4.4.e – Emprunts réalisés / dépenses réelles d'investissement</t>
  </si>
  <si>
    <t>T 4.5.a bis – Recettes réelles d'investissement hors emprunts / population</t>
  </si>
  <si>
    <t>T 4.5.b – Dotations et subventions d'équipement / recettes réelles d'investissement</t>
  </si>
  <si>
    <t>T 4.5.c – Fonds de compensation pour la TVA (FCTVA) / recettes réelles d'investissement</t>
  </si>
  <si>
    <t>T 4.5.d – Autres recettes d'investissement / recettes réelles d'investissement</t>
  </si>
  <si>
    <t>T 4.6.e - (R9) : Marge d'autofinancement courant (MAC) :</t>
  </si>
  <si>
    <t>T 4.6.b – Annuité de la dette / population</t>
  </si>
  <si>
    <t>Dépenses d'intervention : en M14, débit net des comptes 655 et 657; en M57, débit net des comptes 651, 652, 655, 656, 657</t>
  </si>
  <si>
    <t xml:space="preserve">Impôts et taxes : en M14, crédit net des comptes, 731, 732, 733, 734, 735, 736, 737, 738, 7391, 7392, 7394, 7396, 7398; </t>
  </si>
  <si>
    <t>Impôts et taxes : en M14, crédit net des comptes, 731, 732, 733, 734, 735, 736, 737, 738, 7391, 7392, 7394, 7396, 7398</t>
  </si>
  <si>
    <t>Services généraux des administrations publiques locales</t>
  </si>
  <si>
    <t>Administration générale</t>
  </si>
  <si>
    <t>Conseil, assemblée locale</t>
  </si>
  <si>
    <t>Coopération décentralisée et actions interrégionales, actions européennes et internationales</t>
  </si>
  <si>
    <t>Sécurité et salubrité publiques</t>
  </si>
  <si>
    <t>Gendarmerie, police, sécurité, justice</t>
  </si>
  <si>
    <t>Pompiers, incendies et secours</t>
  </si>
  <si>
    <t>Hygiène et salubrité publique</t>
  </si>
  <si>
    <t>Autres services de protection civile</t>
  </si>
  <si>
    <t>Enseignement, formation et apprentissage</t>
  </si>
  <si>
    <t>Services communs</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</si>
  <si>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</si>
  <si>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</si>
  <si>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</si>
  <si>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</si>
  <si>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</si>
  <si>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</si>
  <si>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</si>
  <si>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</si>
  <si>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</si>
  <si>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</si>
  <si>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</si>
  <si>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Santé, action sociale et familiale</t>
  </si>
  <si>
    <t>Santé</t>
  </si>
  <si>
    <t>Crèches et garderies</t>
  </si>
  <si>
    <t>Personnes handicapées</t>
  </si>
  <si>
    <t>Personnes âgées</t>
  </si>
  <si>
    <t>Autre actions sociales et familiales</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</si>
  <si>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</si>
  <si>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</si>
  <si>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</si>
  <si>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</si>
  <si>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</si>
  <si>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</si>
  <si>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</si>
  <si>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</si>
  <si>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</si>
  <si>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</si>
  <si>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</si>
  <si>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Action économique transversale</t>
  </si>
  <si>
    <t>Interventions économiques</t>
  </si>
  <si>
    <t>Foires et marchés</t>
  </si>
  <si>
    <t>Aides au tourisme</t>
  </si>
  <si>
    <t>Autres aides sectorielles</t>
  </si>
  <si>
    <t>Autres opérations non ventilées</t>
  </si>
  <si>
    <t>en millions d'euros</t>
  </si>
  <si>
    <t>TOTAL</t>
  </si>
  <si>
    <r>
      <rPr>
        <b/>
        <sz val="11"/>
        <color theme="1"/>
        <rFont val="Arial"/>
        <family val="2"/>
      </rPr>
      <t xml:space="preserve">R2 </t>
    </r>
    <r>
      <rPr>
        <sz val="11"/>
        <color theme="1"/>
        <rFont val="Arial"/>
        <family val="2"/>
      </rPr>
      <t>: Produit des impositions directes hors fiscalité reversée / habitant</t>
    </r>
  </si>
  <si>
    <r>
      <rPr>
        <b/>
        <sz val="11"/>
        <color theme="1"/>
        <rFont val="Arial"/>
        <family val="2"/>
      </rPr>
      <t xml:space="preserve">R6 </t>
    </r>
    <r>
      <rPr>
        <sz val="11"/>
        <color theme="1"/>
        <rFont val="Arial"/>
        <family val="2"/>
      </rPr>
      <t>: DGF / habitant</t>
    </r>
  </si>
  <si>
    <t>Dépenses de fonctionnement</t>
  </si>
  <si>
    <t>de 10 000 à moins</t>
  </si>
  <si>
    <t>10 000 hab. et plus</t>
  </si>
  <si>
    <t>Dépenses d'investissement hors remboursement</t>
  </si>
  <si>
    <t>en € / habitant</t>
  </si>
  <si>
    <t>Gestion des fonds européens</t>
  </si>
  <si>
    <t>APA</t>
  </si>
  <si>
    <t>RSA-Régularisations du RMI</t>
  </si>
  <si>
    <t>Infrastructures et services liés aux transports</t>
  </si>
  <si>
    <t>de 50 000 à moins</t>
  </si>
  <si>
    <t xml:space="preserve">Ensemble </t>
  </si>
  <si>
    <t>(b) Il n'y a pas de métropole, ni de communauté urbaine (CU) de moins de 50 000 habitants.</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</si>
  <si>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</si>
  <si>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</si>
  <si>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</si>
  <si>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</si>
  <si>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</si>
  <si>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</si>
  <si>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</si>
  <si>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 CA </t>
  </si>
  <si>
    <t xml:space="preserve"> CA</t>
  </si>
  <si>
    <t xml:space="preserve"> Métropoles et CU </t>
  </si>
  <si>
    <t xml:space="preserve"> métropoles et CU</t>
  </si>
  <si>
    <r>
      <t xml:space="preserve">T 5.1 -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de fonctionnement</t>
    </r>
  </si>
  <si>
    <r>
      <t>T 5.2 - Présentation fonctionnelle des comptes des métropoles</t>
    </r>
    <r>
      <rPr>
        <b/>
        <vertAlign val="superscript"/>
        <sz val="14"/>
        <color indexed="12"/>
        <rFont val="Arial"/>
        <family val="2"/>
      </rPr>
      <t xml:space="preserve"> (a) </t>
    </r>
    <r>
      <rPr>
        <b/>
        <sz val="14"/>
        <color indexed="12"/>
        <rFont val="Arial"/>
        <family val="2"/>
      </rPr>
      <t xml:space="preserve">et communautés urbaines par strate de population des groupements </t>
    </r>
    <r>
      <rPr>
        <b/>
        <vertAlign val="superscript"/>
        <sz val="14"/>
        <color indexed="12"/>
        <rFont val="Arial"/>
        <family val="2"/>
      </rPr>
      <t>(b)</t>
    </r>
    <r>
      <rPr>
        <b/>
        <sz val="14"/>
        <color indexed="12"/>
        <rFont val="Arial"/>
        <family val="2"/>
      </rPr>
      <t xml:space="preserve"> : dépenses d'investissement</t>
    </r>
  </si>
  <si>
    <t>Dépenses totales hors remboursement</t>
  </si>
  <si>
    <t>Somme des dépenses réelles de fonctionnement et des dépenses réelles d'investissement hors remboursement.</t>
  </si>
  <si>
    <t>Dépenses réelles totales hors remboursement : Somme des dépenses réelles de fonctionnement et des dépenses réelles d'investissement hors remboursement.</t>
  </si>
  <si>
    <r>
      <t>T 5.5 - Présentation fonctionnelle des comptes des communautés d'agglomération par strate de population des groupements</t>
    </r>
    <r>
      <rPr>
        <b/>
        <vertAlign val="superscript"/>
        <sz val="14"/>
        <color indexed="12"/>
        <rFont val="Arial"/>
        <family val="2"/>
      </rPr>
      <t xml:space="preserve"> (a) </t>
    </r>
    <r>
      <rPr>
        <b/>
        <sz val="14"/>
        <color indexed="12"/>
        <rFont val="Arial"/>
        <family val="2"/>
      </rPr>
      <t>: dépenses d'investissement</t>
    </r>
  </si>
  <si>
    <r>
      <t xml:space="preserve">T 5.4 - Présentation fonctionnelle des comptes des communautés d'agglomération par strate de population des groupements </t>
    </r>
    <r>
      <rPr>
        <b/>
        <vertAlign val="superscript"/>
        <sz val="14"/>
        <color indexed="12"/>
        <rFont val="Arial"/>
        <family val="2"/>
      </rPr>
      <t xml:space="preserve">(a) </t>
    </r>
    <r>
      <rPr>
        <b/>
        <sz val="14"/>
        <color indexed="12"/>
        <rFont val="Arial"/>
        <family val="2"/>
      </rPr>
      <t>: dépenses de fonctionnement</t>
    </r>
  </si>
  <si>
    <r>
      <t xml:space="preserve">T 5.6 - Présentation fonctionnelle des comptes des communautés d'agglomération par strate de population des groupements </t>
    </r>
    <r>
      <rPr>
        <b/>
        <vertAlign val="superscript"/>
        <sz val="14"/>
        <color indexed="12"/>
        <rFont val="Arial"/>
        <family val="2"/>
      </rPr>
      <t xml:space="preserve">(a) </t>
    </r>
    <r>
      <rPr>
        <b/>
        <sz val="14"/>
        <color indexed="12"/>
        <rFont val="Arial"/>
        <family val="2"/>
      </rPr>
      <t>: dépenses totales</t>
    </r>
  </si>
  <si>
    <t xml:space="preserve">CC </t>
  </si>
  <si>
    <t xml:space="preserve"> des CC de</t>
  </si>
  <si>
    <t>Logement, habitat</t>
  </si>
  <si>
    <r>
      <t>CU</t>
    </r>
    <r>
      <rPr>
        <i/>
        <sz val="10"/>
        <rFont val="Arial"/>
        <family val="2"/>
      </rPr>
      <t xml:space="preserve">: Communauté Urbaine ; </t>
    </r>
    <r>
      <rPr>
        <b/>
        <i/>
        <sz val="10"/>
        <rFont val="Arial"/>
        <family val="2"/>
      </rPr>
      <t>CA</t>
    </r>
    <r>
      <rPr>
        <i/>
        <sz val="10"/>
        <rFont val="Arial"/>
        <family val="2"/>
      </rPr>
      <t xml:space="preserve">: Communauté d'Agglomération; </t>
    </r>
    <r>
      <rPr>
        <b/>
        <i/>
        <sz val="10"/>
        <rFont val="Arial"/>
        <family val="2"/>
      </rPr>
      <t>CC</t>
    </r>
    <r>
      <rPr>
        <i/>
        <sz val="10"/>
        <rFont val="Arial"/>
        <family val="2"/>
      </rPr>
      <t>: Communauté de Communes.</t>
    </r>
  </si>
  <si>
    <r>
      <rPr>
        <b/>
        <sz val="8"/>
        <rFont val="Arial"/>
        <family val="2"/>
      </rPr>
      <t>Article R5211-14 du Code général des collectivités territoriales :</t>
    </r>
    <r>
      <rPr>
        <sz val="8"/>
        <rFont val="Arial"/>
        <family val="2"/>
      </rPr>
      <t xml:space="preserve"> Entrée en vigueur le 2005-12-29. Les chapitres et les articles du budget d'un établissement public de coopération intercommunale sont définis par le décret mentionné à l'article R. 2311-1. Les dispositions de l'article R. 2311-1 relatives à la présentation fonctionnelle et à la présentation par nature sont applicables au budget de l'établissement public de coopération intercommunale, compte tenu des modalités de vote retenues par l'assemblée délibérante et des dispositions ci-après. Le budget de l'établissement public de coopération intercommunale comprenant une commune de 10 000 habitants et plus est voté et présenté comme celui des communes de 10 000 habitants et plus dans les conditions de l'article R. 2311-1. Lorsqu'il comprend une commune de 3 500 habitants à moins de 10 000 habitants, il est voté par nature avec une présentation fonctionnelle identique à celle des communes de 3 500 à moins de 10 000 habitants dans les conditions de l'article R. 2311-1. Lorsqu'il ne comprend aucune commune de 3 500 habitants et plus, il est voté par nature ; si l'assemblée délibérante en décide ainsi, il peut comporter une présentation fonctionnelle dans les conditions prévues au dernier alinéa du 1° du II de l'article R. 2311-1. La présentation fonctionnelle croisée n'est pas applicable à un service public intercommunal à activité unique érigé en établissement public ou faisant l'objet d'un budget annexe. Nota: Les dispositions du décret 2005-1661 du 27 décembre 2005 entrent en vigueur à compter de l'exercice 2006.</t>
    </r>
  </si>
  <si>
    <t>(a) cf. Article R5211-14 du Code général des collectivités territoriales  (ci-dessous)</t>
  </si>
  <si>
    <t>(c) Il n'y a pas de métropole, ni de communauté urbaine (CU) de moins de 50 000 habitants.</t>
  </si>
  <si>
    <r>
      <t xml:space="preserve">Groupements </t>
    </r>
    <r>
      <rPr>
        <vertAlign val="superscript"/>
        <sz val="10"/>
        <color indexed="12"/>
        <rFont val="Arial"/>
        <family val="2"/>
      </rPr>
      <t>(b)</t>
    </r>
  </si>
  <si>
    <r>
      <t xml:space="preserve">Nombre de groupements </t>
    </r>
    <r>
      <rPr>
        <i/>
        <vertAlign val="superscript"/>
        <sz val="10"/>
        <rFont val="Arial"/>
        <family val="2"/>
      </rPr>
      <t>(a)</t>
    </r>
  </si>
  <si>
    <t>(a) Il s'agit, plus précisément, du nombre de budgets principaux d'EPCI à fiscalité propre. Bien qu'elle ne soit pas « stricto sensu » un EPCI, la métropole de Lyon est comptabilisée comme un budget intercommunal à fiscalité propre.</t>
  </si>
  <si>
    <t>(b) Il s'agit des groupements des 5 départements d'outre-mer (y compris Mayotte).</t>
  </si>
  <si>
    <t xml:space="preserve">(a) Il s'agit, plus précisément, du nombre de budgets principaux d'EPCI à fiscalité propre. </t>
  </si>
  <si>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Communauté de communes.</t>
    </r>
  </si>
  <si>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xml:space="preserve"> Communauté de Communes.</t>
    </r>
  </si>
  <si>
    <r>
      <t xml:space="preserve">Groupements </t>
    </r>
    <r>
      <rPr>
        <vertAlign val="superscript"/>
        <sz val="10"/>
        <color indexed="12"/>
        <rFont val="Arial"/>
        <family val="2"/>
      </rPr>
      <t>(a)</t>
    </r>
  </si>
  <si>
    <t>par strate</t>
  </si>
  <si>
    <t xml:space="preserve"> communes</t>
  </si>
  <si>
    <t>moyen de</t>
  </si>
  <si>
    <t>Strate par taille de population de groupement (Strate intercommunale)</t>
  </si>
  <si>
    <t>de groupement</t>
  </si>
  <si>
    <t>par groupement</t>
  </si>
  <si>
    <t xml:space="preserve"> communes </t>
  </si>
  <si>
    <t>(a) Il s'agit, plus précisément, du nombre de budgets principaux d'EPCI à fiscalité propre présents dans le fichier des comptes de gestion. Bien qu'elle ne soit pas « stricto sensu » un EPCI puisqu'elle est une collectivité territoriale à part entière avec un statut particulier, au sens de l'article 72 de la Constitution,</t>
  </si>
  <si>
    <r>
      <t xml:space="preserve">Le nouveau schéma de fiscalité locale issu de la loi de finances pour 2010 ne modifie pas l’esprit du régime fiscal des EPCI à fiscalité additionnelle (EPCI à FA) qui continuent à percevoir une part additionnelle de l’ensemble des taxes attribuées à la commune par la réforme. Les EPCI à FA peuvent toujours opter pour le régime à fiscalité de zone ou pour le régime de zone « éolienne » (EPCI à FPZ ou FPE). En revanche, les régimes fiscaux de taxe professionnelle unique (TPU) et de fiscalité mixte (totalité de la taxe professionnelle et une part additionnelle sur les taxes ménages) disparaissent au profit du régime fiscal à FPU. Ce régime s’apparente à celui des anciens EPCI à fiscalité mixte. 
</t>
    </r>
    <r>
      <rPr>
        <b/>
        <u/>
        <sz val="8"/>
        <color rgb="FF000000"/>
        <rFont val="Arial"/>
        <family val="2"/>
      </rPr>
      <t xml:space="preserve">Le régime de fiscalité additionnelle  sur les quatre taxes (FA) : </t>
    </r>
    <r>
      <rPr>
        <sz val="8"/>
        <color rgb="FF000000"/>
        <rFont val="Arial"/>
        <family val="2"/>
      </rPr>
      <t xml:space="preserve">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
 </t>
    </r>
    <r>
      <rPr>
        <b/>
        <u/>
        <sz val="8"/>
        <color rgb="FF000000"/>
        <rFont val="Arial"/>
        <family val="2"/>
      </rPr>
      <t>Le régime à fiscalité professionnelle unique (FPU) :</t>
    </r>
    <r>
      <rPr>
        <sz val="8"/>
        <color rgb="FF000000"/>
        <rFont val="Arial"/>
        <family val="2"/>
      </rPr>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La métropole de Nice-Côte d'Azur, les communautés d'agglomération et les syndicats d'agglomération nouvelle relèvent tous de ce régime fiscal.
</t>
    </r>
  </si>
  <si>
    <r>
      <rPr>
        <b/>
        <u/>
        <sz val="8"/>
        <rFont val="Arial"/>
        <family val="2"/>
      </rPr>
      <t>Métropole de Lyon :</t>
    </r>
    <r>
      <rPr>
        <sz val="8"/>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r>
  </si>
  <si>
    <r>
      <rPr>
        <b/>
        <u/>
        <sz val="8"/>
        <color rgb="FF000000"/>
        <rFont val="Arial"/>
        <family val="2"/>
      </rPr>
      <t>Communauté urbaine (CU)</t>
    </r>
    <r>
      <rPr>
        <b/>
        <sz val="8"/>
        <color rgb="FF000000"/>
        <rFont val="Arial"/>
        <family val="2"/>
      </rPr>
      <t xml:space="preserve"> :</t>
    </r>
    <r>
      <rPr>
        <sz val="8"/>
        <color rgb="FF000000"/>
        <rFont val="Arial"/>
        <family val="2"/>
      </rPr>
      <t xml:space="preserve"> 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r>
  </si>
  <si>
    <r>
      <rPr>
        <b/>
        <u/>
        <sz val="8"/>
        <color rgb="FF000000"/>
        <rFont val="Arial"/>
        <family val="2"/>
      </rPr>
      <t>Communauté de communes (CC)</t>
    </r>
    <r>
      <rPr>
        <b/>
        <sz val="8"/>
        <color rgb="FF000000"/>
        <rFont val="Arial"/>
        <family val="2"/>
      </rPr>
      <t xml:space="preserve"> : </t>
    </r>
    <r>
      <rPr>
        <sz val="8"/>
        <color rgb="FF000000"/>
        <rFont val="Arial"/>
        <family val="2"/>
      </rPr>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r>
  </si>
  <si>
    <r>
      <rPr>
        <b/>
        <u/>
        <sz val="8"/>
        <color rgb="FF000000"/>
        <rFont val="Arial"/>
        <family val="2"/>
      </rPr>
      <t xml:space="preserve">Communauté d’agglomération (CA) </t>
    </r>
    <r>
      <rPr>
        <b/>
        <sz val="8"/>
        <color rgb="FF000000"/>
        <rFont val="Arial"/>
        <family val="2"/>
      </rPr>
      <t>:</t>
    </r>
    <r>
      <rPr>
        <sz val="8"/>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</si>
  <si>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t>Définitions des grandeurs comptables à partir de la nomenclature M14 et M57 :</t>
  </si>
  <si>
    <t>Le régime fiscal :</t>
  </si>
  <si>
    <r>
      <rPr>
        <b/>
        <u/>
        <sz val="10"/>
        <color rgb="FF0000FF"/>
        <rFont val="Arial"/>
        <family val="2"/>
      </rPr>
      <t xml:space="preserve">France entière </t>
    </r>
    <r>
      <rPr>
        <b/>
        <sz val="10"/>
        <color rgb="FF0000FF"/>
        <rFont val="Arial"/>
        <family val="2"/>
      </rPr>
      <t>:</t>
    </r>
    <r>
      <rPr>
        <sz val="10"/>
        <rFont val="Arial"/>
        <family val="2"/>
      </rPr>
      <t xml:space="preserve"> ensemble constitué de la France métropolitaine et des départements d'Outre-mer y compris Mayotte.</t>
    </r>
  </si>
  <si>
    <r>
      <rPr>
        <b/>
        <u/>
        <sz val="10"/>
        <color rgb="FF0000FF"/>
        <rFont val="Arial"/>
        <family val="2"/>
      </rPr>
      <t>Métropole </t>
    </r>
    <r>
      <rPr>
        <b/>
        <sz val="10"/>
        <color rgb="FF0000FF"/>
        <rFont val="Arial"/>
        <family val="2"/>
      </rPr>
      <t>:</t>
    </r>
    <r>
      <rPr>
        <b/>
        <sz val="10"/>
        <color rgb="FF000000"/>
        <rFont val="Arial"/>
        <family val="2"/>
      </rPr>
      <t xml:space="preserve"> </t>
    </r>
    <r>
      <rPr>
        <sz val="10"/>
        <color rgb="FF000000"/>
        <rFont val="Arial"/>
        <family val="2"/>
      </rPr>
      <t>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t>
    </r>
    <r>
      <rPr>
        <vertAlign val="superscript"/>
        <sz val="10"/>
        <color rgb="FF000000"/>
        <rFont val="Arial"/>
        <family val="2"/>
      </rPr>
      <t>er</t>
    </r>
    <r>
      <rPr>
        <sz val="10"/>
        <color rgb="FF000000"/>
        <rFont val="Arial"/>
        <family val="2"/>
      </rPr>
      <t xml:space="preserve">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A noter que la loi n° 2017-257 du 28 février 2017 relative au statut de Paris et à l’aménagement métropolitain ouvre la possibilité à 7 nouveaux EPCI de se transformer en métropoles à l’avenir.</t>
    </r>
  </si>
  <si>
    <r>
      <rPr>
        <b/>
        <u/>
        <sz val="10"/>
        <color rgb="FF0000FF"/>
        <rFont val="Arial"/>
        <family val="2"/>
      </rPr>
      <t xml:space="preserve">Communauté d’agglomération (CA) </t>
    </r>
    <r>
      <rPr>
        <b/>
        <sz val="10"/>
        <color rgb="FF0000FF"/>
        <rFont val="Arial"/>
        <family val="2"/>
      </rPr>
      <t>:</t>
    </r>
    <r>
      <rPr>
        <sz val="10"/>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</si>
  <si>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t>T 2.4</t>
  </si>
  <si>
    <t>T 2.5</t>
  </si>
  <si>
    <t>T 2.6</t>
  </si>
  <si>
    <t>T 2.7</t>
  </si>
  <si>
    <t>T 2.8</t>
  </si>
  <si>
    <t>T 2.9</t>
  </si>
  <si>
    <t>T 3.1</t>
  </si>
  <si>
    <t>T 3.2</t>
  </si>
  <si>
    <t>Présentation fonctionnelle des comptes des métropoles et communautés urbaines par strate de population des groupements : dépenses d'investissement</t>
  </si>
  <si>
    <t>Présentation fonctionnelle des comptes des métropoles et communautés urbaines par strate de population des groupements : dépenses de fonctionnement</t>
  </si>
  <si>
    <t>Présentation fonctionnelle des comptes des métropoles et communautés urbaines par strate de population des groupements : dépenses totales</t>
  </si>
  <si>
    <t>Présentation fonctionnelle des comptes des communautés d'agglomération par strate de population des groupements : dépenses de fonctionnement</t>
  </si>
  <si>
    <t>Présentation fonctionnelle des comptes des communautés d'agglomération par strate de population des groupements : dépenses d'investissement</t>
  </si>
  <si>
    <t>Présentation fonctionnelle des comptes des communautés d'agglomération par strate de population des groupements : dépenses totales</t>
  </si>
  <si>
    <t>Présentation fonctionnelle des comptes des communautés de communes de 10 000 hab. et plus par strate de population des groupements : dépenses de fonctionnement</t>
  </si>
  <si>
    <t>Présentation fonctionnelle des comptes des communautés de communes de 10 000 hab. et plus par strate de population des groupements : dépenses d'investissement</t>
  </si>
  <si>
    <t>Présentation fonctionnelle des comptes des communautés de communes de 10 000 hab. et plus par strate de population des groupements : dépenses totales</t>
  </si>
  <si>
    <r>
      <t>Groupements à fiscalité propre selon l'appartenance à une région</t>
    </r>
    <r>
      <rPr>
        <b/>
        <i/>
        <sz val="11"/>
        <rFont val="Arial"/>
        <family val="2"/>
      </rPr>
      <t xml:space="preserve"> :</t>
    </r>
  </si>
  <si>
    <r>
      <t>Outre-Mer</t>
    </r>
    <r>
      <rPr>
        <vertAlign val="superscript"/>
        <sz val="11"/>
        <rFont val="Arial"/>
        <family val="2"/>
      </rPr>
      <t>(1)</t>
    </r>
  </si>
  <si>
    <r>
      <t>- à une CU ou métropole</t>
    </r>
    <r>
      <rPr>
        <vertAlign val="superscript"/>
        <sz val="11"/>
        <rFont val="Arial"/>
        <family val="2"/>
      </rPr>
      <t>(2)</t>
    </r>
  </si>
  <si>
    <t>(1) Il s'agit des groupements des 5 départements d'outre-mer (y compris Mayotte).</t>
  </si>
  <si>
    <r>
      <t>Groupements selon l'appartenance à une région</t>
    </r>
    <r>
      <rPr>
        <b/>
        <i/>
        <sz val="11"/>
        <rFont val="Arial"/>
        <family val="2"/>
      </rPr>
      <t xml:space="preserve"> :</t>
    </r>
  </si>
  <si>
    <t>T 5.7</t>
  </si>
  <si>
    <t>T 5.8</t>
  </si>
  <si>
    <t>T 5.9</t>
  </si>
  <si>
    <t>(a)  Pour une définition des groupements de « montagne » voir la fiche méthodologique ci-dessous ou l'annexe 2 : Zonage ou classifications utilisés.</t>
  </si>
  <si>
    <r>
      <rPr>
        <b/>
        <sz val="11"/>
        <color theme="1"/>
        <rFont val="Arial"/>
        <family val="2"/>
      </rPr>
      <t>R1 :</t>
    </r>
    <r>
      <rPr>
        <sz val="11"/>
        <color theme="1"/>
        <rFont val="Arial"/>
        <family val="2"/>
      </rPr>
      <t xml:space="preserve"> Dépenses réelles de fonctionnement (DRF)  /  habitant</t>
    </r>
  </si>
  <si>
    <r>
      <rPr>
        <b/>
        <sz val="11"/>
        <color theme="1"/>
        <rFont val="Arial"/>
        <family val="2"/>
      </rPr>
      <t>R2 :</t>
    </r>
    <r>
      <rPr>
        <sz val="11"/>
        <color theme="1"/>
        <rFont val="Arial"/>
        <family val="2"/>
      </rPr>
      <t xml:space="preserve"> Produit des impositions directes hors fiscalité reversée / habitant </t>
    </r>
  </si>
  <si>
    <r>
      <rPr>
        <b/>
        <sz val="11"/>
        <color theme="1"/>
        <rFont val="Arial"/>
        <family val="2"/>
      </rPr>
      <t>R2 bis :</t>
    </r>
    <r>
      <rPr>
        <sz val="11"/>
        <color theme="1"/>
        <rFont val="Arial"/>
        <family val="2"/>
      </rPr>
      <t xml:space="preserve"> Produit des impositions directes y compris fiscalité reversée / habitant </t>
    </r>
  </si>
  <si>
    <r>
      <rPr>
        <b/>
        <sz val="11"/>
        <color theme="1"/>
        <rFont val="Arial"/>
        <family val="2"/>
      </rPr>
      <t>R3 :</t>
    </r>
    <r>
      <rPr>
        <sz val="11"/>
        <color theme="1"/>
        <rFont val="Arial"/>
        <family val="2"/>
      </rPr>
      <t xml:space="preserve"> Recettes réelles de fonctionnement (RRF) / habitant </t>
    </r>
  </si>
  <si>
    <r>
      <rPr>
        <b/>
        <sz val="11"/>
        <color theme="1"/>
        <rFont val="Arial"/>
        <family val="2"/>
      </rPr>
      <t>R5 :</t>
    </r>
    <r>
      <rPr>
        <sz val="11"/>
        <color theme="1"/>
        <rFont val="Arial"/>
        <family val="2"/>
      </rPr>
      <t xml:space="preserve"> Dette / habitant </t>
    </r>
  </si>
  <si>
    <r>
      <rPr>
        <b/>
        <sz val="11"/>
        <color theme="1"/>
        <rFont val="Arial"/>
        <family val="2"/>
      </rPr>
      <t>R6 :</t>
    </r>
    <r>
      <rPr>
        <sz val="11"/>
        <color theme="1"/>
        <rFont val="Arial"/>
        <family val="2"/>
      </rPr>
      <t xml:space="preserve"> DGF / habitant </t>
    </r>
  </si>
  <si>
    <t xml:space="preserve">Logement, habitat </t>
  </si>
  <si>
    <t xml:space="preserve">Services communs        </t>
  </si>
  <si>
    <r>
      <t xml:space="preserve">T 5.3 -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totales</t>
    </r>
  </si>
  <si>
    <r>
      <t xml:space="preserve">T 5.7 -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de fonctionnement</t>
    </r>
  </si>
  <si>
    <t>(b) Il n'y a pas de communautés de communes de plus de 300 000 habitants.</t>
  </si>
  <si>
    <r>
      <t xml:space="preserve">T 5.8 -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d'investissement</t>
    </r>
  </si>
  <si>
    <r>
      <t xml:space="preserve">T 5.9 -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totales</t>
    </r>
  </si>
  <si>
    <t>qui exerce à la fois les compétences dévolues aux conseils départementaux et celles dévolues aux métropoles, la métropole de Lyon est comptabilisée comme un budget d'établissement public de coopération intercommunale à fiscalité propre (EPCIFP).</t>
  </si>
  <si>
    <r>
      <t xml:space="preserve"> Total </t>
    </r>
    <r>
      <rPr>
        <vertAlign val="superscript"/>
        <sz val="10"/>
        <rFont val="Arial"/>
        <family val="2"/>
      </rPr>
      <t>(b)</t>
    </r>
  </si>
  <si>
    <r>
      <t xml:space="preserve"> Total </t>
    </r>
    <r>
      <rPr>
        <vertAlign val="superscript"/>
        <sz val="10"/>
        <rFont val="Arial"/>
        <family val="2"/>
      </rPr>
      <t>(a)</t>
    </r>
  </si>
  <si>
    <t>Champ : Groupements à fiscalté propre y compris la métropole de Lyon, la métropole du Grand Paris et ses établissement publics territotiaux; France entière (France métropolitaine et DOM).</t>
  </si>
  <si>
    <t>(b) y compris la métropole de Lyon, la métropole du Grand Paris et ses établissements publics territoriaux (EPT).</t>
  </si>
  <si>
    <t>(a) Pour une définition des groupements de « montagne » voir la fiche méthodologique ci-dessous ou l'annexe 2 : Zonages et classifications utilisés.</t>
  </si>
  <si>
    <t>(a) Pour une définition des groupements de « montagne » voir l'encadré méthodologique ci-dessous ou l'annexe 2 : Zonages et classifications utilisés.</t>
  </si>
  <si>
    <t>(a)  Pour une définition des groupements de « montagne » voir la fiche méthodologique ci-dessous ou l'annexe 2 : Zonages et classifications utilisés.</t>
  </si>
  <si>
    <t>Somme des dépenses réelles de fonctionnement et des dépenses réelles d'investissement (y compris les remboursements).</t>
  </si>
  <si>
    <t>Part relative des impôts et taxes dans le total des recettes réelles de fonctionnement.</t>
  </si>
  <si>
    <t>L'annuité de la dette est calculée hors gestion active de la dette.</t>
  </si>
  <si>
    <t>(2) y compris la métropole de Lyon, la métropole du Grand Paris et ses établissements publics territoriaux (EPT).</t>
  </si>
  <si>
    <r>
      <rPr>
        <b/>
        <sz val="10"/>
        <color rgb="FF0000FF"/>
        <rFont val="Arial"/>
        <family val="2"/>
      </rPr>
      <t xml:space="preserve">Population totale </t>
    </r>
    <r>
      <rPr>
        <sz val="10"/>
        <rFont val="Arial"/>
        <family val="2"/>
      </rPr>
      <t xml:space="preserve">: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t>
    </r>
  </si>
  <si>
    <t xml:space="preserve">Les EPCI classés en «zone de montagne» : </t>
  </si>
  <si>
    <t>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</si>
  <si>
    <r>
      <t xml:space="preserve">Métropole de Lyon </t>
    </r>
    <r>
      <rPr>
        <b/>
        <sz val="10"/>
        <color rgb="FF0000FF"/>
        <rFont val="Arial"/>
        <family val="2"/>
      </rPr>
      <t>:</t>
    </r>
    <r>
      <rPr>
        <b/>
        <u/>
        <sz val="10"/>
        <color rgb="FF0000FF"/>
        <rFont val="Arial"/>
        <family val="2"/>
      </rPr>
      <t xml:space="preserve"> </t>
    </r>
  </si>
  <si>
    <t>Communauté urbaine (CU) :</t>
  </si>
  <si>
    <t xml:space="preserve">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</si>
  <si>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</si>
  <si>
    <r>
      <rPr>
        <b/>
        <u/>
        <sz val="10"/>
        <color rgb="FF0000FF"/>
        <rFont val="Arial"/>
        <family val="2"/>
      </rPr>
      <t>Communauté de communes (CC) :</t>
    </r>
    <r>
      <rPr>
        <sz val="10"/>
        <rFont val="Arial"/>
        <family val="2"/>
      </rPr>
      <t xml:space="preserve"> </t>
    </r>
  </si>
  <si>
    <t xml:space="preserve"> 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t>
  </si>
  <si>
    <t>Le régime de fiscalité additionnelle  sur les quatre taxes (FA) :</t>
  </si>
  <si>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La métropole de Nice-Côte d'Azur, les communautés d'agglomération et les syndicats d'agglomération nouvelle relèvent tous de ce régime fiscal.</t>
  </si>
  <si>
    <t xml:space="preserve"> Le régime à fiscalité professionnelle unique (FPU) :</t>
  </si>
  <si>
    <t>les « groupements à fiscalité propre de montagne » sont définis comme étant les groupements d'au moins 5000 habitants dont la moitié au moins des communes appartient à une zone de montagne</t>
  </si>
  <si>
    <t>CU : communauté urbaine, CA : communauté d'agglomération, CC à FPU : communauté de communes à fiscalité professionnelle unique, CC à FA : communauté de communes à fiscalité additionnelle.</t>
  </si>
  <si>
    <t>https://www.collectivites-locales.gouv.fr/etudes-et-statistiques-locales</t>
  </si>
  <si>
    <t>de 10 000</t>
  </si>
  <si>
    <t xml:space="preserve">Impôts et taxes </t>
  </si>
  <si>
    <t xml:space="preserve">- Impôts locaux </t>
  </si>
  <si>
    <t xml:space="preserve">Concours de l'État </t>
  </si>
  <si>
    <r>
      <t>- DGF</t>
    </r>
    <r>
      <rPr>
        <vertAlign val="superscript"/>
        <sz val="11"/>
        <rFont val="Arial"/>
        <family val="2"/>
      </rPr>
      <t xml:space="preserve"> </t>
    </r>
  </si>
  <si>
    <r>
      <t xml:space="preserve">Taux d'épargne brute </t>
    </r>
    <r>
      <rPr>
        <vertAlign val="superscript"/>
        <sz val="11"/>
        <rFont val="Arial"/>
        <family val="2"/>
      </rPr>
      <t>(b)</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</si>
  <si>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(b)</t>
    </r>
    <r>
      <rPr>
        <sz val="11"/>
        <rFont val="Arial"/>
        <family val="2"/>
      </rPr>
      <t xml:space="preserve"> = [(3)-(8)] / (2)  </t>
    </r>
  </si>
  <si>
    <r>
      <t xml:space="preserve">Taux d'endettement </t>
    </r>
    <r>
      <rPr>
        <vertAlign val="superscript"/>
        <sz val="11"/>
        <rFont val="Arial"/>
        <family val="2"/>
      </rPr>
      <t>(b)</t>
    </r>
    <r>
      <rPr>
        <sz val="11"/>
        <rFont val="Arial"/>
        <family val="2"/>
      </rPr>
      <t xml:space="preserve"> = (12) / (2) </t>
    </r>
  </si>
  <si>
    <r>
      <t xml:space="preserve">Capacité de désendettement </t>
    </r>
    <r>
      <rPr>
        <vertAlign val="superscript"/>
        <sz val="11"/>
        <rFont val="Arial"/>
        <family val="2"/>
      </rPr>
      <t>(c)</t>
    </r>
    <r>
      <rPr>
        <sz val="11"/>
        <rFont val="Arial"/>
        <family val="2"/>
      </rPr>
      <t xml:space="preserve"> = (12) / (3)</t>
    </r>
  </si>
  <si>
    <t>(c) écarts en nombre d'années.</t>
  </si>
  <si>
    <t>Les EPCI concernés sont les groupements à fiscalité propre y compris la MGP de Paris et ses EPT et y compris la métropole de Lyon.</t>
  </si>
  <si>
    <t>Lecture : Les achats et charges externes des CA de 50 000 à 100 000 habitants représentent 28,4 % des dépenses de fonctionnement.</t>
  </si>
  <si>
    <t>Lecture : Les achats et charges externes des communautés de communes de 50 000 à 100 000 habitants représentent 31,1 % de leurs dépenses de fonctionnement.</t>
  </si>
  <si>
    <t>(a) Y compris la métropole de Lyon, la métropole du Grand Paris et ses établissements publics territoriaux (EPT).</t>
  </si>
  <si>
    <t>(2) Y compris la métropole de Lyon, la métropole du Grand Paris et ses établissements publics territoriaux (EPT).</t>
  </si>
  <si>
    <r>
      <t>Outre-Mer</t>
    </r>
    <r>
      <rPr>
        <vertAlign val="superscript"/>
        <sz val="11"/>
        <rFont val="Arial"/>
        <family val="2"/>
      </rPr>
      <t>(a)</t>
    </r>
  </si>
  <si>
    <r>
      <t>- à une CU ou métropole</t>
    </r>
    <r>
      <rPr>
        <vertAlign val="superscript"/>
        <sz val="11"/>
        <rFont val="Arial"/>
        <family val="2"/>
      </rPr>
      <t>(b)</t>
    </r>
  </si>
  <si>
    <t>(b) Y compris la métropole de Lyon, la métropole du Grand Paris et ses établissements publics territoriaux (EPT).</t>
  </si>
  <si>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(b)</t>
    </r>
  </si>
  <si>
    <r>
      <rPr>
        <b/>
        <sz val="11"/>
        <rFont val="Arial"/>
        <family val="2"/>
      </rPr>
      <t>R9</t>
    </r>
    <r>
      <rPr>
        <sz val="11"/>
        <rFont val="Arial"/>
        <family val="2"/>
      </rPr>
      <t xml:space="preserve"> : Marge d'autofinancement courant (MAC)=(DRF+Remboursement de dette) / RRF </t>
    </r>
    <r>
      <rPr>
        <vertAlign val="superscript"/>
        <sz val="11"/>
        <rFont val="Arial"/>
        <family val="2"/>
      </rPr>
      <t>(b)</t>
    </r>
  </si>
  <si>
    <t>Champ : Groupements à fiscalité propre y compris la métropole de Lyon, la métropole du Grand Paris et ses établissement publics territotiaux; France entière (France métropolitaine et DOM).</t>
  </si>
  <si>
    <t>Groupements de 100 000 habitants et plus (y c. la métropole de Lyon)</t>
  </si>
  <si>
    <t>(b) Y compris la métropole de Lyon .</t>
  </si>
  <si>
    <t>(a) Y compris la métropole de Lyon.</t>
  </si>
  <si>
    <t>Lecture : pour l'ensemble des groupements à fiscalité propre de montagne de 300 000 habitants et plus, les achats et charges externes représentent 118 € par habitant.</t>
  </si>
  <si>
    <r>
      <rPr>
        <sz val="10"/>
        <color rgb="FF0000FF"/>
        <rFont val="Arial"/>
        <family val="2"/>
      </rPr>
      <t xml:space="preserve">• </t>
    </r>
    <r>
      <rPr>
        <u/>
        <sz val="10"/>
        <color rgb="FF0000FF"/>
        <rFont val="Arial"/>
        <family val="2"/>
      </rPr>
      <t>Ratio 4</t>
    </r>
    <r>
      <rPr>
        <sz val="10"/>
        <color rgb="FF0000FF"/>
        <rFont val="Arial"/>
        <family val="2"/>
      </rPr>
      <t xml:space="preserve"> = dépenses d’équipement "brutes" / population :</t>
    </r>
    <r>
      <rPr>
        <sz val="10"/>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sont ajoutés au calcul. Pour les départements et les régions, on rajoute le débit du compte 455 (opérations d’investissement sur établissements publics locaux d’enseignement).</t>
    </r>
  </si>
  <si>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"brutes"/ RRF = taux d’équipement : </t>
    </r>
    <r>
      <rPr>
        <sz val="10"/>
        <rFont val="Arial"/>
        <family val="2"/>
      </rPr>
      <t>effort d’équipement de la collectivité au regard de ses ressources. À relativiser sur une année donnée car les programmes d’équipement se jouent souvent sur plusieurs années. Voir le ratio 4 pour la définition des dépenses d'équipement "brutes".</t>
    </r>
  </si>
  <si>
    <t>Collection</t>
  </si>
  <si>
    <t>Statistiques et finances locales (tableaux)</t>
  </si>
  <si>
    <t>Direction générale des collectivités locales</t>
  </si>
  <si>
    <t>ont été élaborés au Département des études et des statistiques locales (DESL)</t>
  </si>
  <si>
    <t>de la Direction générale des collectivités locales (DGCL)</t>
  </si>
  <si>
    <t>par Guillaume LEFORESTIER</t>
  </si>
  <si>
    <t xml:space="preserve">         Les Finances des</t>
  </si>
  <si>
    <t xml:space="preserve">         Groupements de</t>
  </si>
  <si>
    <t xml:space="preserve">         communes à</t>
  </si>
  <si>
    <t xml:space="preserve">         fiscalité propre</t>
  </si>
  <si>
    <t xml:space="preserve">         en 2018</t>
  </si>
  <si>
    <t>Les finances des établissements publics intercommunaux (EPCI) à fiscalité propre en 2018</t>
  </si>
  <si>
    <t>Répartition des groupements à fiscalité propre par strate de population en 2018</t>
  </si>
  <si>
    <t>Répartition des groupements à fiscalité propre et de leur population par région et strate de population en 2018</t>
  </si>
  <si>
    <t>Répartition des groupements à fiscalité propre selon le type de groupement et strate de population en 2018</t>
  </si>
  <si>
    <t>Comptes des groupements à fiscalité propre par strate de population en 2018</t>
  </si>
  <si>
    <t>Les dépenses et recettes par habitant des groupements à fscalité propre par strate de population en 2018</t>
  </si>
  <si>
    <t>Comptes des métropoles et communautés urbaines (CU) par strate de population en 2018</t>
  </si>
  <si>
    <t>Les dépenses et recettes par habitant des métropoles et CU par strate de population en 2018</t>
  </si>
  <si>
    <t>Comptes des communautés d'agglomération (CA) par strate de population en 2018</t>
  </si>
  <si>
    <t>Les dépenses et recettes par habitant des communautés d'agglomération par strate de population en 2018</t>
  </si>
  <si>
    <t>Comptes des communautés de communes (CC) par strate de population en 2018</t>
  </si>
  <si>
    <t>Les dépenses et recettes par habitant des communautés de communes par strate de population en 2018</t>
  </si>
  <si>
    <t>Comptes des groupements à fiscalité propre de « montagne » par strate de population en 2018</t>
  </si>
  <si>
    <t>Les dépenses et recettes par habitant des groupements de « montagne »  par strate de population en 2018</t>
  </si>
  <si>
    <t>Comptes des groupements à fiscalité propre n'étant pas de « montagne » par strate de population en 2018</t>
  </si>
  <si>
    <t>Les dépenses et recettes par habitant des groupements n'étant pas de « montagne »  par strate de population en 2018</t>
  </si>
  <si>
    <t>Ratios financiers 2018 : Dépenses totales du budget intercommunal par région, type du groupement et strate de population</t>
  </si>
  <si>
    <t>Ratios financiers 2018 : Dépenses de fonctionnement par région, type du groupement et strate de population</t>
  </si>
  <si>
    <t>Ratios financiers 2018 : Recettes de fonctionnement et capacité d'épargne par région, type du groupement et strate de population</t>
  </si>
  <si>
    <t>Ratios financiers 2018 : Dépenses d'investissement par région, type du groupement et strate de population</t>
  </si>
  <si>
    <t>Ratios financiers 2018 : Recettes d'investissement par région, type du groupement et strate de population</t>
  </si>
  <si>
    <t>Ratios financiers 2018 : Charge de la dette et marge de manœuvre par région, type du groupement et strate de population</t>
  </si>
  <si>
    <t>Evolution 2018/2017 des données budgétaires des groupements par strate de population</t>
  </si>
  <si>
    <t>Population totale au 1er janvier 2018 (millésimée 2015).</t>
  </si>
  <si>
    <t>Source : DGFIP, comptes de gestion, budgets principaux; INSEE, Recensement de la population (population totale en 2018 - année de référence 2015) ; calculs DGCL.</t>
  </si>
  <si>
    <r>
      <t xml:space="preserve">T 1.1.a - Répartition en nombre d'habitants des groupements à fiscalité propre </t>
    </r>
    <r>
      <rPr>
        <b/>
        <vertAlign val="superscript"/>
        <sz val="14"/>
        <color indexed="12"/>
        <rFont val="Arial"/>
        <family val="2"/>
      </rPr>
      <t>(a)</t>
    </r>
    <r>
      <rPr>
        <b/>
        <sz val="14"/>
        <color indexed="12"/>
        <rFont val="Arial"/>
        <family val="2"/>
      </rPr>
      <t xml:space="preserve"> par strate de population intercommunale en 2018</t>
    </r>
  </si>
  <si>
    <r>
      <t xml:space="preserve">T 1.1.b - Répartition en nombre de communes des groupements à fiscalité propre </t>
    </r>
    <r>
      <rPr>
        <b/>
        <vertAlign val="superscript"/>
        <sz val="14"/>
        <color indexed="12"/>
        <rFont val="Arial"/>
        <family val="2"/>
      </rPr>
      <t>(a)</t>
    </r>
    <r>
      <rPr>
        <b/>
        <sz val="14"/>
        <color indexed="12"/>
        <rFont val="Arial"/>
        <family val="2"/>
      </rPr>
      <t xml:space="preserve"> par strate de population intercommunale en 2018</t>
    </r>
  </si>
  <si>
    <t xml:space="preserve">Moins de 15 000 habitants </t>
  </si>
  <si>
    <t>De 15 000 à moins de 30 000 habitants</t>
  </si>
  <si>
    <t>De 30 000 à moins de 50 000 habitants</t>
  </si>
  <si>
    <t>Lecture : en France métropolitaine, il y a 343 groupements à fiscalité propre dans la strate de taille de population des groupements de moins de 15 000 habitants, qui regroupent 3 184 378 habitants pour une taille moyenne de 9284 habitants.</t>
  </si>
  <si>
    <t>Lecture : en France métropolitaine, il y a 7395 communes dans la strate de taille de population des groupements de moins de 15 000  habitants, pour un nombre moyen de 21,6 communes par EPCI à fiscalité propre.</t>
  </si>
  <si>
    <t>Source : DGFIP, comptes de gestion, budgets principaux ; INSEE, Recensement de la population (population totale en 2018 - année de référence 2015) ; calculs DGCL.</t>
  </si>
  <si>
    <t>T 1.2.b - Répartition de la population des groupements à fiscalité propre par région et strate intercommunale en 2018</t>
  </si>
  <si>
    <t>Source : INSEE, Recensement de la population (population totale en 2018 - année de référence 2015) ; calculs DGCL.</t>
  </si>
  <si>
    <t>T 1.2.c - Taille moyenne des groupements à fiscalité propre par région et strate intercommunale en 2018</t>
  </si>
  <si>
    <t>Source : DGFIP, comptes de gestion ; INSEE, Recensement de la population (population totale en 2018 - année de référence 2015) ; calculs DGCL.</t>
  </si>
  <si>
    <r>
      <t xml:space="preserve">T 1.2.a - Répartition du nombre de groupements à fiscalité propre </t>
    </r>
    <r>
      <rPr>
        <b/>
        <vertAlign val="superscript"/>
        <sz val="14"/>
        <color indexed="12"/>
        <rFont val="Arial"/>
        <family val="2"/>
      </rPr>
      <t>(a)</t>
    </r>
    <r>
      <rPr>
        <b/>
        <sz val="14"/>
        <color indexed="12"/>
        <rFont val="Arial"/>
        <family val="2"/>
      </rPr>
      <t xml:space="preserve"> par région et strate intercommunale en 2018</t>
    </r>
  </si>
  <si>
    <t>de 15 000</t>
  </si>
  <si>
    <t>De 15 000</t>
  </si>
  <si>
    <t>30 000 hab.</t>
  </si>
  <si>
    <t>De 30 000</t>
  </si>
  <si>
    <t xml:space="preserve">  - dont Guadeloupe</t>
  </si>
  <si>
    <t xml:space="preserve">  - dont Martinique</t>
  </si>
  <si>
    <t xml:space="preserve">  - dont Guyane</t>
  </si>
  <si>
    <t xml:space="preserve">  - dont Réunion</t>
  </si>
  <si>
    <t xml:space="preserve">  - dont Mayotte</t>
  </si>
  <si>
    <r>
      <t xml:space="preserve">Outre-Mer </t>
    </r>
    <r>
      <rPr>
        <b/>
        <i/>
        <vertAlign val="superscript"/>
        <sz val="10"/>
        <rFont val="Arial"/>
        <family val="2"/>
      </rPr>
      <t>(b)</t>
    </r>
    <r>
      <rPr>
        <b/>
        <i/>
        <sz val="10"/>
        <rFont val="Arial"/>
        <family val="2"/>
      </rPr>
      <t xml:space="preserve"> :</t>
    </r>
  </si>
  <si>
    <t>Lecture: il y a 54 budgets principaux de groupements à fiscalité propre de moins de 15 000 habitants en région Auvergne- Rhône-Alpes</t>
  </si>
  <si>
    <r>
      <t xml:space="preserve">Outre-Mer </t>
    </r>
    <r>
      <rPr>
        <b/>
        <i/>
        <vertAlign val="superscript"/>
        <sz val="10"/>
        <rFont val="Arial"/>
        <family val="2"/>
      </rPr>
      <t>(a)</t>
    </r>
    <r>
      <rPr>
        <b/>
        <i/>
        <sz val="10"/>
        <rFont val="Arial"/>
        <family val="2"/>
      </rPr>
      <t xml:space="preserve"> :</t>
    </r>
  </si>
  <si>
    <t>Lecture : les EPCI à fiscalité propre de 300 000 habitants et plus de la région Auvergne-Rhône-Alpes regroupent 2 252 milliers habitants.</t>
  </si>
  <si>
    <r>
      <t xml:space="preserve">Outre-Mer </t>
    </r>
    <r>
      <rPr>
        <b/>
        <i/>
        <vertAlign val="superscript"/>
        <sz val="10"/>
        <rFont val="Arial"/>
        <family val="2"/>
      </rPr>
      <t xml:space="preserve">(a) </t>
    </r>
    <r>
      <rPr>
        <b/>
        <i/>
        <sz val="10"/>
        <rFont val="Arial"/>
        <family val="2"/>
      </rPr>
      <t>:</t>
    </r>
  </si>
  <si>
    <t>Lecture : la taille moyenne d'un EPCI à fiscalité propre de moins de 15 000 habitants en région Auvergne-Rhône-Alpes est de 9170 habitants.</t>
  </si>
  <si>
    <t>T 1.3.b - Répartition de la population des groupements à fiscalité propre par type de groupement et strate intercommunale en 2018</t>
  </si>
  <si>
    <t xml:space="preserve">Communauté urbaine (CU) : 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2015 abaisse ce seuil à 250 000 habitants. Forme de coopération plus intégrée que la communauté d’agglomération, la communauté urbaine dispose de compétences plus larges que celle-ci. </t>
  </si>
  <si>
    <t>Lecture : il y a 234 CC à FPU de moins de 15 000 habitants. Elles représentent 67,8 % des groupements à fiscalité propre de moins de 15 000 habitants.</t>
  </si>
  <si>
    <r>
      <t xml:space="preserve">T 1.3.a - Répartition des groupements à fiscalité propre </t>
    </r>
    <r>
      <rPr>
        <b/>
        <vertAlign val="superscript"/>
        <sz val="14"/>
        <color indexed="12"/>
        <rFont val="Arial"/>
        <family val="2"/>
      </rPr>
      <t>(a)</t>
    </r>
    <r>
      <rPr>
        <b/>
        <sz val="14"/>
        <color indexed="12"/>
        <rFont val="Arial"/>
        <family val="2"/>
      </rPr>
      <t xml:space="preserve"> selon le type de groupement par strate intercommunale en 2018</t>
    </r>
  </si>
  <si>
    <t>Lecture : il y a 2 268 732 habitants dans la strate des CC à FPU de moins de 15 000 habitants qui représentent 70,8 % de la population des groupements à fiscalité propre de moins de 15 000 habitants.</t>
  </si>
  <si>
    <t xml:space="preserve">T 2.1.a - Comptes des groupements à fiscalité propre par strate de population en 2018 </t>
  </si>
  <si>
    <t>Exercice 2018</t>
  </si>
  <si>
    <t xml:space="preserve">T 2.1.b - Structure des dépenses et recettes des groupements à fiscalité propre par strate de population en 2018 </t>
  </si>
  <si>
    <t xml:space="preserve">Source : DGFiP-Comptes de gestion ; budgets principaux - opérations réelles. Calculs DGCL. Montants calculés hors gestion active de la dette. INSEE, Recensement de la population (population totale en 2018 - année de référence 2015) </t>
  </si>
  <si>
    <r>
      <t xml:space="preserve">• </t>
    </r>
    <r>
      <rPr>
        <u/>
        <sz val="8"/>
        <color rgb="FF003399"/>
        <rFont val="Arial"/>
        <family val="2"/>
      </rPr>
      <t>Ratio 2 bis</t>
    </r>
    <r>
      <rPr>
        <sz val="8"/>
        <color rgb="FF003399"/>
        <rFont val="Arial"/>
        <family val="2"/>
      </rPr>
      <t xml:space="preserve"> = produit net des impositions directes / population :</t>
    </r>
    <r>
      <rPr>
        <sz val="8"/>
        <rFont val="Arial"/>
        <family val="2"/>
      </rPr>
      <t xml:space="preserve"> en plus des impositions directes, ce ratio intègre les prélèvements pour reversements de fiscalité et la fiscalité reversée aux communes par les groupements à fiscalité propre.</t>
    </r>
  </si>
  <si>
    <r>
      <t xml:space="preserve">• </t>
    </r>
    <r>
      <rPr>
        <u/>
        <sz val="8"/>
        <color rgb="FF003399"/>
        <rFont val="Arial"/>
        <family val="2"/>
      </rPr>
      <t>Ratio 4</t>
    </r>
    <r>
      <rPr>
        <sz val="8"/>
        <color rgb="FF003399"/>
        <rFont val="Arial"/>
        <family val="2"/>
      </rPr>
      <t xml:space="preserve"> = dépenses d’équipement </t>
    </r>
    <r>
      <rPr>
        <sz val="8"/>
        <color rgb="FF003399"/>
        <rFont val="Calibri"/>
        <family val="2"/>
      </rPr>
      <t>«brutes»</t>
    </r>
    <r>
      <rPr>
        <sz val="8"/>
        <color rgb="FF003399"/>
        <rFont val="Arial"/>
        <family val="2"/>
      </rPr>
      <t>/ population :</t>
    </r>
    <r>
      <rPr>
        <sz val="8"/>
        <rFont val="Arial"/>
        <family val="2"/>
      </rPr>
      <t xml:space="preserve"> dépenses des comptes 20 (immobilisations incorporelles) sauf 204 (subventions d’équipement versées), 21 (immobilisations corporelles), 23 (immobilisations en cours, diminué des crédits des comptes 236, 237 et 238),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correspondant aux opérations d’investissement sur établissements publics locaux d’enseignement (compte 455 ou 456 selon les nomenclatures).</t>
    </r>
  </si>
  <si>
    <r>
      <t xml:space="preserve">• </t>
    </r>
    <r>
      <rPr>
        <u/>
        <sz val="8"/>
        <color rgb="FF003399"/>
        <rFont val="Arial"/>
        <family val="2"/>
      </rPr>
      <t>Ratio 9</t>
    </r>
    <r>
      <rPr>
        <sz val="8"/>
        <color rgb="FF003399"/>
        <rFont val="Arial"/>
        <family val="2"/>
      </rPr>
      <t xml:space="preserve"> = marge d’autofinancement courant (MAC) = (DRF + remboursement de dette) / RRF</t>
    </r>
    <r>
      <rPr>
        <sz val="8"/>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</si>
  <si>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t xml:space="preserve">• </t>
    </r>
    <r>
      <rPr>
        <u/>
        <sz val="8"/>
        <color rgb="FF003399"/>
        <rFont val="Arial"/>
        <family val="2"/>
      </rPr>
      <t>Ratio 10</t>
    </r>
    <r>
      <rPr>
        <sz val="8"/>
        <color rgb="FF003399"/>
        <rFont val="Arial"/>
        <family val="2"/>
      </rPr>
      <t xml:space="preserve"> = dépenses d’équipement </t>
    </r>
    <r>
      <rPr>
        <sz val="8"/>
        <color rgb="FF003399"/>
        <rFont val="Calibri"/>
        <family val="2"/>
      </rPr>
      <t>«</t>
    </r>
    <r>
      <rPr>
        <sz val="8"/>
        <color rgb="FF003399"/>
        <rFont val="Arial"/>
        <family val="2"/>
      </rPr>
      <t>brutes</t>
    </r>
    <r>
      <rPr>
        <sz val="8"/>
        <color rgb="FF003399"/>
        <rFont val="Calibri"/>
        <family val="2"/>
      </rPr>
      <t>»</t>
    </r>
    <r>
      <rPr>
        <sz val="8"/>
        <color rgb="FF003399"/>
        <rFont val="Arial"/>
        <family val="2"/>
      </rPr>
      <t xml:space="preserve"> / RRF = taux d’équipement : </t>
    </r>
    <r>
      <rPr>
        <sz val="8"/>
        <rFont val="Arial"/>
        <family val="2"/>
      </rPr>
      <t>effort d’équipement de la collectivité au regard de ses ressources. À relativiser sur une année donnée car les programmes d’équipement se jouent souvent sur plusieurs années.Voir le ratio 4 pour la définition des dépenses.</t>
    </r>
  </si>
  <si>
    <t>- Péréquation et compensations fiscales</t>
  </si>
  <si>
    <r>
      <rPr>
        <b/>
        <sz val="10"/>
        <color theme="1"/>
        <rFont val="Arial"/>
        <family val="2"/>
      </rPr>
      <t>R10</t>
    </r>
    <r>
      <rPr>
        <sz val="10"/>
        <color theme="1"/>
        <rFont val="Arial"/>
        <family val="2"/>
      </rPr>
      <t xml:space="preserve"> : Dépenses d'équipement </t>
    </r>
    <r>
      <rPr>
        <sz val="10"/>
        <color theme="1"/>
        <rFont val="Calibri"/>
        <family val="2"/>
      </rPr>
      <t>«</t>
    </r>
    <r>
      <rPr>
        <sz val="10"/>
        <color theme="1"/>
        <rFont val="Arial"/>
        <family val="2"/>
      </rPr>
      <t>brutes</t>
    </r>
    <r>
      <rPr>
        <sz val="10"/>
        <color theme="1"/>
        <rFont val="Calibri"/>
        <family val="2"/>
      </rPr>
      <t>»</t>
    </r>
    <r>
      <rPr>
        <sz val="10"/>
        <color theme="1"/>
        <rFont val="Arial"/>
        <family val="2"/>
      </rPr>
      <t>/ RRF (Taux d'équipement)</t>
    </r>
  </si>
  <si>
    <t>Lecture : Les dépenses de fonctionnement des groupements à fiscalité propre de moins de 15 000 habitants se montent à 1108 M€.</t>
  </si>
  <si>
    <t>Lecture : Les achats et charges externes des groupements à fiscalité propre de moins de 15 000 habitants représentent 25,4 % de leurs dépenses de fonctionnement.</t>
  </si>
  <si>
    <t>Source : DGFiP-Comptes de gestion ; budgets principaux - opérations réelles. Calculs DGCL. Montants calculés hors gestion active de la dette; INSEE, Recensement de la population (population totale en 2018 - année de référence 2015).</t>
  </si>
  <si>
    <r>
      <t xml:space="preserve">T 2.2  Dépenses et recettes par habitant </t>
    </r>
    <r>
      <rPr>
        <b/>
        <vertAlign val="superscript"/>
        <sz val="14"/>
        <color indexed="12"/>
        <rFont val="Arial"/>
        <family val="2"/>
      </rPr>
      <t>(a)</t>
    </r>
    <r>
      <rPr>
        <b/>
        <sz val="14"/>
        <color indexed="12"/>
        <rFont val="Arial"/>
        <family val="2"/>
      </rPr>
      <t xml:space="preserve"> des groupements à fiscalité propre par strate de population en 2018 </t>
    </r>
  </si>
  <si>
    <r>
      <rPr>
        <b/>
        <sz val="11"/>
        <color theme="1"/>
        <rFont val="Arial"/>
        <family val="2"/>
      </rPr>
      <t>R4</t>
    </r>
    <r>
      <rPr>
        <sz val="11"/>
        <color theme="1"/>
        <rFont val="Arial"/>
        <family val="2"/>
      </rPr>
      <t xml:space="preserve"> : Dépenses d'équipement </t>
    </r>
    <r>
      <rPr>
        <sz val="11"/>
        <color theme="1"/>
        <rFont val="Calibri"/>
        <family val="2"/>
      </rPr>
      <t>«</t>
    </r>
    <r>
      <rPr>
        <sz val="11"/>
        <color theme="1"/>
        <rFont val="Arial"/>
        <family val="2"/>
      </rPr>
      <t>brutes</t>
    </r>
    <r>
      <rPr>
        <sz val="11"/>
        <color theme="1"/>
        <rFont val="Calibri"/>
        <family val="2"/>
      </rPr>
      <t>»</t>
    </r>
    <r>
      <rPr>
        <sz val="11"/>
        <color theme="1"/>
        <rFont val="Arial"/>
        <family val="2"/>
      </rPr>
      <t xml:space="preserve"> / habitant</t>
    </r>
  </si>
  <si>
    <t>Lecture : les achats et charges externes des groupements à fiscalité propre de moins de 15 000 habitants sont de 88 € par habitant.</t>
  </si>
  <si>
    <t>(b) écarts en point de pourcentage entre 2018 et 2017.</t>
  </si>
  <si>
    <r>
      <t xml:space="preserve">T 2.3 - Évolution 2017-2018 à champ constant </t>
    </r>
    <r>
      <rPr>
        <b/>
        <vertAlign val="superscript"/>
        <sz val="14"/>
        <color indexed="12"/>
        <rFont val="Arial"/>
        <family val="2"/>
      </rPr>
      <t>(a)</t>
    </r>
    <r>
      <rPr>
        <b/>
        <sz val="14"/>
        <color indexed="12"/>
        <rFont val="Arial"/>
        <family val="2"/>
      </rPr>
      <t xml:space="preserve"> des données budgétaires des groupements à fiscalité propre par strate de population des groupements </t>
    </r>
  </si>
  <si>
    <r>
      <rPr>
        <b/>
        <sz val="11"/>
        <rFont val="Arial"/>
        <family val="2"/>
      </rPr>
      <t>R4</t>
    </r>
    <r>
      <rPr>
        <sz val="11"/>
        <rFont val="Arial"/>
        <family val="2"/>
      </rPr>
      <t xml:space="preserve"> : Dépenses d'équipement </t>
    </r>
    <r>
      <rPr>
        <sz val="11"/>
        <rFont val="Calibri"/>
        <family val="2"/>
      </rPr>
      <t>«</t>
    </r>
    <r>
      <rPr>
        <sz val="11"/>
        <rFont val="Arial"/>
        <family val="2"/>
      </rPr>
      <t>brutes</t>
    </r>
    <r>
      <rPr>
        <sz val="11"/>
        <rFont val="Calibri"/>
        <family val="2"/>
      </rPr>
      <t>»</t>
    </r>
    <r>
      <rPr>
        <sz val="11"/>
        <rFont val="Arial"/>
        <family val="2"/>
      </rPr>
      <t>/ habitant</t>
    </r>
  </si>
  <si>
    <r>
      <rPr>
        <b/>
        <sz val="11"/>
        <rFont val="Arial"/>
        <family val="2"/>
      </rPr>
      <t>R10</t>
    </r>
    <r>
      <rPr>
        <sz val="11"/>
        <rFont val="Arial"/>
        <family val="2"/>
      </rPr>
      <t xml:space="preserve"> : Dépenses d'équipement </t>
    </r>
    <r>
      <rPr>
        <sz val="11"/>
        <rFont val="Calibri"/>
        <family val="2"/>
      </rPr>
      <t>«</t>
    </r>
    <r>
      <rPr>
        <sz val="11"/>
        <rFont val="Arial"/>
        <family val="2"/>
      </rPr>
      <t>brutes</t>
    </r>
    <r>
      <rPr>
        <sz val="11"/>
        <rFont val="Calibri"/>
        <family val="2"/>
      </rPr>
      <t>»</t>
    </r>
    <r>
      <rPr>
        <sz val="11"/>
        <rFont val="Arial"/>
        <family val="2"/>
      </rPr>
      <t xml:space="preserve">/ RRF (Taux d'équipement) </t>
    </r>
    <r>
      <rPr>
        <vertAlign val="superscript"/>
        <sz val="11"/>
        <rFont val="Arial"/>
        <family val="2"/>
      </rPr>
      <t>(b)</t>
    </r>
  </si>
  <si>
    <t>(a) à champ «constant», c'est-à-dire en ne conservant que les groupements à fiscalité propre inchangés  entre les deux années 2017 et 2018, ce qui inclut les CA et les CU transformées en métropoles. Les strates sont celles des groupements en 2018.</t>
  </si>
  <si>
    <r>
      <t xml:space="preserve">T 2.4.a -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en 2018 </t>
    </r>
  </si>
  <si>
    <r>
      <t xml:space="preserve">T 2.4.b - Structure des dépenses et recettes des métropoles </t>
    </r>
    <r>
      <rPr>
        <b/>
        <vertAlign val="superscript"/>
        <sz val="14"/>
        <color indexed="12"/>
        <rFont val="Arial"/>
        <family val="2"/>
      </rPr>
      <t>(a)</t>
    </r>
    <r>
      <rPr>
        <b/>
        <sz val="14"/>
        <color indexed="12"/>
        <rFont val="Arial"/>
        <family val="2"/>
      </rPr>
      <t xml:space="preserve"> et CU par strate de population de groupements </t>
    </r>
    <r>
      <rPr>
        <b/>
        <vertAlign val="superscript"/>
        <sz val="14"/>
        <color indexed="12"/>
        <rFont val="Arial"/>
        <family val="2"/>
      </rPr>
      <t>(b)</t>
    </r>
    <r>
      <rPr>
        <b/>
        <sz val="14"/>
        <color indexed="12"/>
        <rFont val="Arial"/>
        <family val="2"/>
      </rPr>
      <t xml:space="preserve"> en 2018 </t>
    </r>
  </si>
  <si>
    <t>Lecture : Les achats et charges externes des métropoles et CU de 50 000 à 100 000 habitants sont de 34 M€.</t>
  </si>
  <si>
    <t>Lecture : Les achats et charges externes des métropoles et CU de 50 000 à 100 000 habitants représentent 37,7 % de leurs dépenses de fonctionnement.</t>
  </si>
  <si>
    <r>
      <rPr>
        <b/>
        <u/>
        <sz val="8"/>
        <rFont val="Arial"/>
        <family val="2"/>
      </rPr>
      <t>Métropole de Lyon :</t>
    </r>
    <r>
      <rPr>
        <sz val="8"/>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t>
    </r>
  </si>
  <si>
    <r>
      <rPr>
        <b/>
        <u/>
        <sz val="8"/>
        <rFont val="Arial"/>
        <family val="2"/>
      </rPr>
      <t>Métropole de Lyon :</t>
    </r>
    <r>
      <rPr>
        <sz val="8"/>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t>
    </r>
  </si>
  <si>
    <r>
      <t xml:space="preserve">• </t>
    </r>
    <r>
      <rPr>
        <u/>
        <sz val="8"/>
        <color rgb="FF003399"/>
        <rFont val="Arial"/>
        <family val="2"/>
      </rPr>
      <t>Ratio 4</t>
    </r>
    <r>
      <rPr>
        <sz val="8"/>
        <color rgb="FF003399"/>
        <rFont val="Arial"/>
        <family val="2"/>
      </rPr>
      <t xml:space="preserve"> = dépenses d’équipement </t>
    </r>
    <r>
      <rPr>
        <sz val="8"/>
        <color rgb="FF003399"/>
        <rFont val="Calibri"/>
        <family val="2"/>
      </rPr>
      <t>«</t>
    </r>
    <r>
      <rPr>
        <sz val="8"/>
        <color rgb="FF003399"/>
        <rFont val="Arial"/>
        <family val="2"/>
      </rPr>
      <t>brutes</t>
    </r>
    <r>
      <rPr>
        <sz val="8"/>
        <color rgb="FF003399"/>
        <rFont val="Calibri"/>
        <family val="2"/>
      </rPr>
      <t>»</t>
    </r>
    <r>
      <rPr>
        <sz val="8"/>
        <color rgb="FF003399"/>
        <rFont val="Arial"/>
        <family val="2"/>
      </rPr>
      <t>/ population :</t>
    </r>
    <r>
      <rPr>
        <sz val="8"/>
        <rFont val="Arial"/>
        <family val="2"/>
      </rPr>
      <t xml:space="preserve"> dépenses des comptes 20 (immobilisations incorporelles) sauf 204 (subventions d’équipement versées), 21 (immobilisations corporelles), 23 (immobilisations en cours, diminué des crédits des comptes 236, 237 et 238),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correspondant aux opérations d’investissement sur établissements publics locaux d’enseignement (compte 455 ou 456 selon les nomenclatures).</t>
    </r>
  </si>
  <si>
    <r>
      <t xml:space="preserve">T 2.5  Dépenses et recettes par habitant </t>
    </r>
    <r>
      <rPr>
        <b/>
        <vertAlign val="superscript"/>
        <sz val="14"/>
        <color indexed="12"/>
        <rFont val="Arial"/>
        <family val="2"/>
      </rPr>
      <t>(a)</t>
    </r>
    <r>
      <rPr>
        <b/>
        <sz val="14"/>
        <color indexed="12"/>
        <rFont val="Arial"/>
        <family val="2"/>
      </rPr>
      <t xml:space="preserve"> des métropoles </t>
    </r>
    <r>
      <rPr>
        <b/>
        <vertAlign val="superscript"/>
        <sz val="14"/>
        <color indexed="12"/>
        <rFont val="Arial"/>
        <family val="2"/>
      </rPr>
      <t>(b)</t>
    </r>
    <r>
      <rPr>
        <b/>
        <sz val="14"/>
        <color indexed="12"/>
        <rFont val="Arial"/>
        <family val="2"/>
      </rPr>
      <t xml:space="preserve"> et communautés urbaines par strate de groupement </t>
    </r>
    <r>
      <rPr>
        <b/>
        <vertAlign val="superscript"/>
        <sz val="14"/>
        <color indexed="12"/>
        <rFont val="Arial"/>
        <family val="2"/>
      </rPr>
      <t>(c)</t>
    </r>
    <r>
      <rPr>
        <b/>
        <sz val="14"/>
        <color indexed="12"/>
        <rFont val="Arial"/>
        <family val="2"/>
      </rPr>
      <t xml:space="preserve"> en 2018 </t>
    </r>
  </si>
  <si>
    <r>
      <rPr>
        <b/>
        <u/>
        <sz val="8"/>
        <color rgb="FF000000"/>
        <rFont val="Arial"/>
        <family val="2"/>
      </rPr>
      <t>Métropole :</t>
    </r>
    <r>
      <rPr>
        <sz val="8"/>
        <color rgb="FF000000"/>
        <rFont val="Arial"/>
        <family val="2"/>
      </rPr>
      <t xml:space="preserve"> 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1er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La loi n° 2017-257 du 28 février 2017  relative au statut de Paris et à l’aménagement métropolitain a assoupli les conditions de création d’une métropole et a ouvert la possibilité à de nouveaux EPCI de se transformer en métropoles.</t>
    </r>
  </si>
  <si>
    <r>
      <rPr>
        <b/>
        <u/>
        <sz val="8"/>
        <color rgb="FF000000"/>
        <rFont val="Arial"/>
        <family val="2"/>
      </rPr>
      <t>Métropole :</t>
    </r>
    <r>
      <rPr>
        <sz val="8"/>
        <color rgb="FF000000"/>
        <rFont val="Arial"/>
        <family val="2"/>
      </rPr>
      <t xml:space="preserve"> 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1er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La loi n° 2017-257 du 28 février 2017  relative au statut de Paris et à l’aménagement métropolitain a assoupli les conditions de création d’une métropole et a ouvert la possibilité à de nouveaux EPCI de se transformer en métropoles.</t>
    </r>
  </si>
  <si>
    <r>
      <t xml:space="preserve">T 2.6.a - Comptes des communautés d'agglomération par strate de population des groupements </t>
    </r>
    <r>
      <rPr>
        <b/>
        <vertAlign val="superscript"/>
        <sz val="14"/>
        <color indexed="12"/>
        <rFont val="Arial"/>
        <family val="2"/>
      </rPr>
      <t>(a)</t>
    </r>
    <r>
      <rPr>
        <b/>
        <sz val="14"/>
        <color indexed="12"/>
        <rFont val="Arial"/>
        <family val="2"/>
      </rPr>
      <t xml:space="preserve"> en 2018 </t>
    </r>
  </si>
  <si>
    <r>
      <t xml:space="preserve">T 2.6.b - Structure des dépenses et recettes des communautés d'agglomération par strate de population de groupements </t>
    </r>
    <r>
      <rPr>
        <b/>
        <vertAlign val="superscript"/>
        <sz val="14"/>
        <color indexed="12"/>
        <rFont val="Arial"/>
        <family val="2"/>
      </rPr>
      <t>(a)</t>
    </r>
    <r>
      <rPr>
        <b/>
        <sz val="14"/>
        <color indexed="12"/>
        <rFont val="Arial"/>
        <family val="2"/>
      </rPr>
      <t xml:space="preserve"> en 2018 </t>
    </r>
  </si>
  <si>
    <t>Lecture : Les achats et charges externes des CA de 50 000 à 100 000 habitants sont de 826 M€.</t>
  </si>
  <si>
    <r>
      <t xml:space="preserve">T 2.7  Dépenses et recettes par habitant </t>
    </r>
    <r>
      <rPr>
        <b/>
        <vertAlign val="superscript"/>
        <sz val="14"/>
        <color indexed="12"/>
        <rFont val="Arial"/>
        <family val="2"/>
      </rPr>
      <t>(a)</t>
    </r>
    <r>
      <rPr>
        <b/>
        <sz val="14"/>
        <color indexed="12"/>
        <rFont val="Arial"/>
        <family val="2"/>
      </rPr>
      <t xml:space="preserve"> des communautés d'agglomération par strate de groupement </t>
    </r>
    <r>
      <rPr>
        <b/>
        <vertAlign val="superscript"/>
        <sz val="14"/>
        <color indexed="12"/>
        <rFont val="Arial"/>
        <family val="2"/>
      </rPr>
      <t>(b)</t>
    </r>
    <r>
      <rPr>
        <b/>
        <sz val="14"/>
        <color indexed="12"/>
        <rFont val="Arial"/>
        <family val="2"/>
      </rPr>
      <t xml:space="preserve"> en 2018 </t>
    </r>
  </si>
  <si>
    <t>(b) Il n'y a pas de communautés d'agglomération (CA) de moins de 30 000 habitants.</t>
  </si>
  <si>
    <t>(a) Il n'y a pas de communautés d'agglomération (CA) de moins de 30 000 habitants.</t>
  </si>
  <si>
    <t xml:space="preserve">T 2.8.a - Comptes des communautés de communes par strate de population des groupements en 2018 </t>
  </si>
  <si>
    <t xml:space="preserve">T 2.8.b - Structure des dépenses et recettes des communautés de communes par strate de population de groupements en 2018 </t>
  </si>
  <si>
    <t>de 30 000 hab.</t>
  </si>
  <si>
    <t>(a) Cette strate de taille de groupement est délimitée à 30 000 habitants, seuil plus pertinent pour les communautés de communes.</t>
  </si>
  <si>
    <t>Lecture : Les achats et charges externes des communautés de communes de 50 000 à 100 000 habitants sont de 211 M€.</t>
  </si>
  <si>
    <t>(b) Cette strate de taille de groupement est délimitée à 30 000 habitants, seuil plus pertinent pour les communautés de communes.</t>
  </si>
  <si>
    <r>
      <t xml:space="preserve">T 2.9  Dépenses et recettes par habitant </t>
    </r>
    <r>
      <rPr>
        <b/>
        <vertAlign val="superscript"/>
        <sz val="14"/>
        <color indexed="12"/>
        <rFont val="Arial"/>
        <family val="2"/>
      </rPr>
      <t>(a)</t>
    </r>
    <r>
      <rPr>
        <b/>
        <sz val="14"/>
        <color indexed="12"/>
        <rFont val="Arial"/>
        <family val="2"/>
      </rPr>
      <t xml:space="preserve"> des communautés de communes par strate de groupement en 2018 </t>
    </r>
  </si>
  <si>
    <r>
      <t xml:space="preserve">Le seul aspect particulier lié à la </t>
    </r>
    <r>
      <rPr>
        <b/>
        <u/>
        <sz val="8"/>
        <rFont val="Arial"/>
        <family val="2"/>
      </rPr>
      <t>montagne</t>
    </r>
    <r>
      <rPr>
        <sz val="8"/>
        <rFont val="Arial"/>
        <family val="2"/>
      </rPr>
      <t xml:space="preserve"> pour les EPCI à fiscalité propre est celui du seuil minimal de population, issu de l'article 33 de la loi NOTRe, et codifié au III de l'article L. 5210-1-1 du CGCT. 1° la constitution d'établissements publics de coopération intercommunale à fiscalité propre regroupant au moins 15 000 habitants ; toutefois, ce seuil est adapté, sans pouvoir être inférieur à 5 000 habitants pour les établissements publics de coopération intercommunale à fiscalité propre ainsi que pour les projets d'établissement public de coopération intercommunale à fiscalité propre : c) comprenant une moitié au moins de communes situées dans une zone de montagne délimitée en application de l'article 3 de la loi n° 85-30 du 9 janvier 1985 relative au développement et à la protection de la montagne ou regroupant toutes les communes composant un territoire insulaire. </t>
    </r>
  </si>
  <si>
    <r>
      <t xml:space="preserve">T 3.1.a - Comptes des groupements à fiscalité propre de « montagne » </t>
    </r>
    <r>
      <rPr>
        <b/>
        <vertAlign val="superscript"/>
        <sz val="14"/>
        <color indexed="12"/>
        <rFont val="Arial"/>
        <family val="2"/>
      </rPr>
      <t>(a)</t>
    </r>
    <r>
      <rPr>
        <b/>
        <sz val="14"/>
        <color indexed="12"/>
        <rFont val="Arial"/>
        <family val="2"/>
      </rPr>
      <t xml:space="preserve"> par strate de population des groupements en 2018 </t>
    </r>
  </si>
  <si>
    <r>
      <t>T 3.1.b - Structure des dépenses et des recettes des groupements  à fiscalité propre de « montagne »</t>
    </r>
    <r>
      <rPr>
        <b/>
        <vertAlign val="superscript"/>
        <sz val="14"/>
        <color indexed="12"/>
        <rFont val="Arial"/>
        <family val="2"/>
      </rPr>
      <t xml:space="preserve"> (a)</t>
    </r>
    <r>
      <rPr>
        <b/>
        <sz val="14"/>
        <color indexed="12"/>
        <rFont val="Arial"/>
        <family val="2"/>
      </rPr>
      <t xml:space="preserve"> par strate de population des groupements en 2018 </t>
    </r>
  </si>
  <si>
    <t>Lecture : les achats et charges externes représentent 160 M€ par habitant pour les groupements à fiscalité propre de montagne de 300 000 habitants et plus.</t>
  </si>
  <si>
    <t>Lecture : les achats et charges externes repésentent 20,5 % des dépenses de fonctionnement des groupements à fiscalité propre de montagne de 300 000 habitants et plus.</t>
  </si>
  <si>
    <r>
      <t xml:space="preserve">T3.1.c - Dépenses et recettes par habitant des groupements à fiscalité propre de « montagne » </t>
    </r>
    <r>
      <rPr>
        <b/>
        <vertAlign val="superscript"/>
        <sz val="14"/>
        <color indexed="12"/>
        <rFont val="Arial"/>
        <family val="2"/>
      </rPr>
      <t>(a)</t>
    </r>
    <r>
      <rPr>
        <b/>
        <sz val="14"/>
        <color indexed="12"/>
        <rFont val="Arial"/>
        <family val="2"/>
      </rPr>
      <t xml:space="preserve"> par strate de population de groupement en 2018 </t>
    </r>
  </si>
  <si>
    <r>
      <t xml:space="preserve">T 3.2.a - Comptes des groupements à fiscalité propre n'étant pas de « montagne » </t>
    </r>
    <r>
      <rPr>
        <b/>
        <vertAlign val="superscript"/>
        <sz val="14"/>
        <color indexed="12"/>
        <rFont val="Arial"/>
        <family val="2"/>
      </rPr>
      <t>(a)</t>
    </r>
    <r>
      <rPr>
        <b/>
        <sz val="14"/>
        <color indexed="12"/>
        <rFont val="Arial"/>
        <family val="2"/>
      </rPr>
      <t xml:space="preserve"> par strate de population des groupements en 2018 </t>
    </r>
  </si>
  <si>
    <r>
      <t xml:space="preserve">T 3.2.b - Structure des dépenses et des recettes des groupements  à fiscalité propre n'étant pas de « montagne » </t>
    </r>
    <r>
      <rPr>
        <b/>
        <vertAlign val="superscript"/>
        <sz val="14"/>
        <color indexed="12"/>
        <rFont val="Arial"/>
        <family val="2"/>
      </rPr>
      <t>(a)</t>
    </r>
    <r>
      <rPr>
        <b/>
        <sz val="14"/>
        <color indexed="12"/>
        <rFont val="Arial"/>
        <family val="2"/>
      </rPr>
      <t xml:space="preserve"> par strate de population des groupements en 2018 </t>
    </r>
  </si>
  <si>
    <t>Lecture : les achats et charges externes représentent 2043 M€  pour les groupements à fiscalité propre n'étant pas de montagne de 300 000 habitants et plus.</t>
  </si>
  <si>
    <t>Lecture : les achats et charges externes repésentent 25,0 % des dépenses de fonctionnement des groupements à fiscalité propre n'étant pas de montagne de 300 000 habitants et plus.</t>
  </si>
  <si>
    <r>
      <t xml:space="preserve">T3.2.c - Dépenses et recettes par habitant des groupements à fiscalité propre n'étant pas de « montagne » </t>
    </r>
    <r>
      <rPr>
        <b/>
        <vertAlign val="superscript"/>
        <sz val="14"/>
        <color indexed="12"/>
        <rFont val="Arial"/>
        <family val="2"/>
      </rPr>
      <t>(a)</t>
    </r>
    <r>
      <rPr>
        <b/>
        <sz val="14"/>
        <color indexed="12"/>
        <rFont val="Arial"/>
        <family val="2"/>
      </rPr>
      <t xml:space="preserve"> par strate de population de groupement en 2018 </t>
    </r>
  </si>
  <si>
    <t>Lecture : pour l'ensemble des groupements à fiscalité propre n'étant pas de montagne de  300 000 habitants et plus, les achats et charges externes représentent 111 € par habitant.</t>
  </si>
  <si>
    <t>En M14 et M57</t>
  </si>
  <si>
    <t>débit des comptes 13, 20, 21, 23, 26, 27, 102, 454, 456 (455 en M57), 458, 481 excepté les comptes 139, 269, 279, 1027, 2768, 10229</t>
  </si>
  <si>
    <t>- dont Guadeloupe</t>
  </si>
  <si>
    <t>- dont Martinique</t>
  </si>
  <si>
    <t>- dont Guyane</t>
  </si>
  <si>
    <t>- dont Réunion</t>
  </si>
  <si>
    <t>- dont Mayotte</t>
  </si>
  <si>
    <r>
      <t>Outre-Mer</t>
    </r>
    <r>
      <rPr>
        <vertAlign val="superscript"/>
        <sz val="11"/>
        <rFont val="Arial"/>
        <family val="2"/>
      </rPr>
      <t xml:space="preserve">(a) </t>
    </r>
    <r>
      <rPr>
        <sz val="11"/>
        <rFont val="Arial"/>
        <family val="2"/>
      </rPr>
      <t>:</t>
    </r>
  </si>
  <si>
    <t>T 4.1 - Ratios financiers en 2018 : dépense du budget des groupements à fiscalité propre par région</t>
  </si>
  <si>
    <t>Groupements selon l'appartenance au 01/01/2018 :</t>
  </si>
  <si>
    <t>Source : DGFiP-Comptes de gestion ; budgets principaux - opérations réelles. Calculs DGCL; INSEE, Recensement de la population (population totale en 2018 - année de référence 2015).</t>
  </si>
  <si>
    <t>T 4.2 - Ratios financiers 2018 : dépenses de fonctionnement par région</t>
  </si>
  <si>
    <t>En M14 et M57 :</t>
  </si>
  <si>
    <t>Dépenses de fonctionnement : en M14 et M57, débit net du compte 6 hormis les comptes 675, 676 et 68</t>
  </si>
  <si>
    <t>en M57  débit net des comptes, 731, 732, 733, 734, 735, 736, 737, 738, 7391, 7392, 7393, 7394, 7398</t>
  </si>
  <si>
    <t>moins crédit des comptes 236, 237, 238 et augmenté des remboursements de dettes, soit le débit du compte 16 excepté les comptes 169, 1645 et 1688</t>
  </si>
  <si>
    <t>T 4.3 - Ratios financiers 2018 : recettes de fonctionnement et capacité d'épargne par région</t>
  </si>
  <si>
    <t>en M14 et M57, crédit net du compte, 7 excepté les comptes, 775, 776, 777 et 78</t>
  </si>
  <si>
    <t>Recettes réelles de fonctionnement : en M14 et M57, crédit net du compte, 7 excepté les comptes, 775, 776, 777 et 78</t>
  </si>
  <si>
    <t xml:space="preserve">Impôts locaux : en M14, crédit net des comptes, 731, 732, 7391, 7392 et 74752 pour les EPT de la MGP; </t>
  </si>
  <si>
    <t>en M57 cédit net des comptes 7311, 732, 73911 et 7392</t>
  </si>
  <si>
    <t>en M57 débit net des comptes, 731, 732, 733, 734, 735, 736, 737, 738, 7391, 7392, 7393, 7394, 7398</t>
  </si>
  <si>
    <t>Concours et dotations de l'Etat : en M14, crédit net des comptes, 741, 742, 744, 745, 746, 7483; en M57, crédit net des comptes 741, 742, 743, 744, 745, 746, 7483</t>
  </si>
  <si>
    <t>Recettes réelles de fonctionnement : en M14 et M57, crédit net du compte 7 excepté les comptes, 775, 776, 777 et 78</t>
  </si>
  <si>
    <t>Dotation globale de fonctionnement : en M14 et M57, crédit net du compte, 741</t>
  </si>
  <si>
    <t>Ventes de produits, prestations de services, marchandises : en M14 et M57, crédit net du compte 70.</t>
  </si>
  <si>
    <t>T 4.4 - Ratios financiers 2018 : dépenses d'investissement par régions</t>
  </si>
  <si>
    <t>Dépenses réelles d'investissement : débit des comptes 13, 20, 21, 23, 26, 27, 102, 454, 456 (455 en M57), 458, 481 excepté les comptes 139, 269, 279, 1027, 2768, 10229</t>
  </si>
  <si>
    <t>diminué des crédits des comptes 236 (en M57), 237, 238 et augmenté des remboursements de dettes, soit le débit du compte 16 excepté les comptes 169, 1645 et 1688</t>
  </si>
  <si>
    <t xml:space="preserve">diminué des crédits des comptes 236 (en M57), 237, 238 </t>
  </si>
  <si>
    <t>Dépenses d'équipement : débit des comptes  20, 21, 23 excepté 204 moins le crédit des comptes 236 (en M57), 237, 238</t>
  </si>
  <si>
    <t>Dépenses d'équipement : débit des comptes  20, 21, 23 excepté 204 moins le crédit des comptes 236 (M57), 237, 238</t>
  </si>
  <si>
    <t>Dépenses pour compte de tiers : débit des comptes 454, 456 (455 en M57) et 458</t>
  </si>
  <si>
    <t>Travaux en régie : crédit du compte 72 (en opération budgétaire)</t>
  </si>
  <si>
    <t>Les emprunts réalisés et les remboursements de dettes sont calculés hors gestion active de la dette.</t>
  </si>
  <si>
    <t>Les recettes réelles d'investissement : crédit des comptes 13, 20, 21, 26, 27, 102, 231, 232, 454, 456 (455 en M57), 458 excepté les comptes 139, 269, 279, 1027, 2768, 10229</t>
  </si>
  <si>
    <t>T 4.5.a – Recettes réelles d'investissement (y compris emprunts) / population</t>
  </si>
  <si>
    <t>Les recettes réelles d'investissement : crédit des comptes 13, 20, 21, 26, 27, 102, 231, 232, 454, 456 (455 en M57), 458 excepté les comptes,139, 269, 279, 1027, 2768, 10229</t>
  </si>
  <si>
    <t>Les recettes réelles d'investissement : crédit des comptes 13, 20, 21, 26, 27, 102, 231, 232, 454, 456 (455 en M57), 458 excepté les comptes 139, 269,279, 1027, 2768, 10229</t>
  </si>
  <si>
    <t>Dotations et subventions d'équipement :  crédit des comptes 13, 102 excepté les comptes 139, 1027, 10222, 10229</t>
  </si>
  <si>
    <t>FCTVA :  recette du compte 10222</t>
  </si>
  <si>
    <t>Les recettes réelles d'investissement : en M14 et M57, crédit des comptes 13, 20, 21, 26, 27, 102, 231, 232, 454, 456 (455 en M57), 458 excepté les comptes 139, 269, 279, 1027, 2768, 10229</t>
  </si>
  <si>
    <t xml:space="preserve">Autres recettes : ce sont les recettes réelles d'investissement hors emprunts moins les dotations et subventions d'équipement et moins le fonds de compensation pour la TVA. </t>
  </si>
  <si>
    <t>T 4.5 - Ratios financiers 2018 : recettes d'investissement par région</t>
  </si>
  <si>
    <t>T 4.6 - Ratios financiers 2018 : charge de la dette et marge de manœuvre par région</t>
  </si>
  <si>
    <t>T 4.6.a – (R5) : Encours de la dette au 31/12/2018 / population</t>
  </si>
  <si>
    <t>Encours de la dette : solde créditeur du compte 16 excepté les comptes 1688 et 169</t>
  </si>
  <si>
    <t>T 4.6.c – (R11) : Encours de la dette au 31/12/2018 / recettes réelles de fonctionnement (Taux d'endettement)</t>
  </si>
  <si>
    <t>T 4.6.d – Encours de la dette au 31/12/2018 / épargne brute (capacité de désendettement)</t>
  </si>
  <si>
    <t>Les remboursements de dettes sont calculés hors gestion active de la dette.</t>
  </si>
  <si>
    <t>Aux dépenses réelles de fonctionnement, on retire les travaux en régie (crédit du compte 72, en opérations budgétaires).</t>
  </si>
  <si>
    <t>Rapport entre les charges courantes augmentées des remboursements de la dette et les recettes courantes.</t>
  </si>
  <si>
    <t>Un ratio supérieur à 100 exprime que les charges courantes et de remboursement ne sont pas totalement financées par les recettes courantes.</t>
  </si>
  <si>
    <t>Dépenses de fonctionnement : débit net du compte 6 hormis les comptes 675, 676 et 68 , augmenté du remboursements de dettes, soit le débit du compte 16 excepté les comptes 169, 1645 et 1688</t>
  </si>
  <si>
    <t xml:space="preserve">Recettes de fonctionnement : crédit net des comptes 7 (sauf 775, 776, 777, 78) </t>
  </si>
  <si>
    <t>T 4.6.f – Intérêts versés / encours de la dette au 31/12/2018</t>
  </si>
  <si>
    <r>
      <rPr>
        <b/>
        <sz val="10"/>
        <color theme="1"/>
        <rFont val="Arial"/>
        <family val="2"/>
      </rPr>
      <t>R10</t>
    </r>
    <r>
      <rPr>
        <sz val="10"/>
        <color theme="1"/>
        <rFont val="Arial"/>
        <family val="2"/>
      </rPr>
      <t xml:space="preserve"> : Dépenses d'équipement </t>
    </r>
    <r>
      <rPr>
        <sz val="10"/>
        <color theme="1"/>
        <rFont val="Calibri"/>
        <family val="2"/>
      </rPr>
      <t>«</t>
    </r>
    <r>
      <rPr>
        <sz val="10"/>
        <color theme="1"/>
        <rFont val="Arial"/>
        <family val="2"/>
      </rPr>
      <t>brutes</t>
    </r>
    <r>
      <rPr>
        <sz val="10"/>
        <color theme="1"/>
        <rFont val="Calibri"/>
        <family val="2"/>
      </rPr>
      <t>»</t>
    </r>
    <r>
      <rPr>
        <sz val="10"/>
        <color theme="1"/>
        <rFont val="Arial"/>
        <family val="2"/>
      </rPr>
      <t xml:space="preserve"> / RRF (Taux d'équipement)</t>
    </r>
  </si>
  <si>
    <r>
      <rPr>
        <b/>
        <sz val="10"/>
        <color theme="1"/>
        <rFont val="Arial"/>
        <family val="2"/>
      </rPr>
      <t>R10</t>
    </r>
    <r>
      <rPr>
        <sz val="10"/>
        <color theme="1"/>
        <rFont val="Arial"/>
        <family val="2"/>
      </rPr>
      <t xml:space="preserve"> : Dépenses d'équipement «brutes» / RRF (Taux d'équipement)</t>
    </r>
  </si>
  <si>
    <r>
      <rPr>
        <b/>
        <sz val="11"/>
        <color theme="1"/>
        <rFont val="Arial"/>
        <family val="2"/>
      </rPr>
      <t>R4</t>
    </r>
    <r>
      <rPr>
        <sz val="11"/>
        <color theme="1"/>
        <rFont val="Arial"/>
        <family val="2"/>
      </rPr>
      <t xml:space="preserve"> : Dépenses d'équipement «brutes» / habitant</t>
    </r>
  </si>
  <si>
    <r>
      <rPr>
        <b/>
        <sz val="11"/>
        <color theme="1"/>
        <rFont val="Arial"/>
        <family val="2"/>
      </rPr>
      <t>R4 :</t>
    </r>
    <r>
      <rPr>
        <sz val="11"/>
        <color theme="1"/>
        <rFont val="Arial"/>
        <family val="2"/>
      </rPr>
      <t xml:space="preserve"> Dépenses d'équipement «brutes» / habitant</t>
    </r>
  </si>
  <si>
    <r>
      <rPr>
        <b/>
        <sz val="11"/>
        <color theme="1"/>
        <rFont val="Arial"/>
        <family val="2"/>
      </rPr>
      <t>R4 :</t>
    </r>
    <r>
      <rPr>
        <sz val="11"/>
        <color theme="1"/>
        <rFont val="Arial"/>
        <family val="2"/>
      </rPr>
      <t xml:space="preserve"> Dépenses d'équipement «brutes» / habitant </t>
    </r>
  </si>
  <si>
    <t>T 5.1.a – Montants des dépenses de fonctionnement en 2018 (métropoles, EPT et communautés urbaines)</t>
  </si>
  <si>
    <t>T 5.1.b – Répatition des dépenses de fonctionnement par fonction en 2018 (métropoles, EPT et communautés urbaines)</t>
  </si>
  <si>
    <t>T 5.1.c – Dépenses de fonctionnement par habitant en 2018 (métropoles, EPT et communautés urbaines)</t>
  </si>
  <si>
    <t>Petite enfance</t>
  </si>
  <si>
    <t>T 5.2.a – Montants des dépenses d'investissement en 2018 (métropoles, EPT et communautés urbaines)</t>
  </si>
  <si>
    <t>T 5.2.b – Répartition des dépenses d'investissement par fonction en 2018 (métropoles, EPT et communautés urbaines)</t>
  </si>
  <si>
    <t>T 5.2.c – Dépenses d'investissement par habitant en 2018 (métropoles, EPT et communautés urbaines)</t>
  </si>
  <si>
    <t>Dépenses réelles d'investissement hors remboursement : en M14 et M57, débit des comptes 13, 20, 21, 23, 26, 27, 102, 454, 456 (455 en M57), 458, 481 excepté les comptes 139, 269, 279, 1027, 2768, 10229.</t>
  </si>
  <si>
    <t>- crédit des comptes 236 (en M57), 237 et 238.</t>
  </si>
  <si>
    <t>Dépenses de fonctionnement : en M14 et M57, débit net du compte 6 hormis les comptes 675, 676 et 68.</t>
  </si>
  <si>
    <t>T 5.3.a – Montants des dépenses totales en 2018 (métropoles, EPT et communautés urbaines)</t>
  </si>
  <si>
    <t>T 5.3.b – Répartitions des dépenses totales par fonction en 2018 (métropoles, EPT et communautés urbaines)</t>
  </si>
  <si>
    <t>T 5.3.c – Dépenses totales par habitant en 2018 (métropoles, EPT et communautés urbaines)</t>
  </si>
  <si>
    <t>T 5.4.a – Montants des dépenses de fonctionnement en 2018</t>
  </si>
  <si>
    <t>T 5.4.b – Répartition des dépenses de fonctionnement par fonction en 2018 (communautés d'agglomération)</t>
  </si>
  <si>
    <t>T 5.4.c – Dépenses de fonctionnement par habitant en 2018 (communautés d'agglomération)</t>
  </si>
  <si>
    <t>de 30 000 à moins</t>
  </si>
  <si>
    <t>T 5.5.a – Montants des dépenses d'investissement en 2018 (communautés d'agglomération)</t>
  </si>
  <si>
    <t>T 5.5.b – Répartition des dépenses d'investissement par fonction en 2018 (communautés d'agglomération)</t>
  </si>
  <si>
    <t>T 5.5.c – Dépenses d'investissement par habitant en 2018 (communautés d'agglomération)</t>
  </si>
  <si>
    <t>T 5.6.a – Montants des dépenses totales en 2018 (communautés d'agglomération)</t>
  </si>
  <si>
    <t>T 5.6.b – Répartition des dépenses totales par fonction en 2018 (communautés d'agglomération)</t>
  </si>
  <si>
    <t>T 5.6.c – Dépenses totales par habitant en 2018 (communautés d'agglomération)</t>
  </si>
  <si>
    <t>(a) Il n'y a pas de communauté d'agglomération (CA) de moins de 30 000 habitants.</t>
  </si>
  <si>
    <t>T 5.7.a – Montants des dépenses de fonctionnement en 2018 (communautés de communes)</t>
  </si>
  <si>
    <t>T 5.7.b – Répartition des dépenses de fonctionnement par fonction en 2018 (communautés de communes)</t>
  </si>
  <si>
    <t>T 5.7.c – Dépenses de fonctionnement par habitant en 2018 (communautés de communes)</t>
  </si>
  <si>
    <t xml:space="preserve"> de 30 000 hab.</t>
  </si>
  <si>
    <t>T 5.8.a – Montants des dépenses d'investissement en 2018 (communautés de communes)</t>
  </si>
  <si>
    <t>T 5.8.b – Répartion des dépenses d'investissement par fonction en 2018 (communautés de communes)</t>
  </si>
  <si>
    <t>T 5.8.c – Dépenses d'investissement par habitant en 2018 (communautés de communes)</t>
  </si>
  <si>
    <t>T 5.9.a – Montants des dépenses totales en 2018 (communautés de communes)</t>
  </si>
  <si>
    <t>T 5.9.b – Répartition des dépenses totales par fonction en 2018 (communautés de communes)</t>
  </si>
  <si>
    <t>T 5.9.c – Dépenses totales par habitant en 2018 (communautés de communes)</t>
  </si>
  <si>
    <t>Ce document présente les résultats tirés de l'exploitation des comptes de gestion 2018 fournis par la Direction générale des finances publiques (DGFiP).</t>
  </si>
  <si>
    <r>
      <t xml:space="preserve">Les évolutions sont présentées en euros courants. Des </t>
    </r>
    <r>
      <rPr>
        <b/>
        <sz val="10"/>
        <color rgb="FF0000FF"/>
        <rFont val="Arial"/>
        <family val="2"/>
      </rPr>
      <t xml:space="preserve">calculs à champ constant </t>
    </r>
    <r>
      <rPr>
        <sz val="10"/>
        <rFont val="Arial"/>
        <family val="2"/>
      </rPr>
      <t>(c'est-à-dire sur les groupements présents à la fois l'année N et l'année N+1) neutralisent les modifications de périmètre et les changements de strate de population. 
La métropole du grand Paris (MGP) a en effet été créée au 1er janvier 2016 ; elle regroupe 131 communes. Les 11 établissements publics territoriaux (EPT) prennent en 2016 la suite des groupements à fiscalité propre (GFP) qui existaient en 2015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en 2016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2016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et 655 61 en M57,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et des GFP, on décide donc dans le document sur les communes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r>
  </si>
  <si>
    <t>La population prise en compte pour déterminer les tranches de taille des communes en 2018 est la population totale tirée du recensement de population en vigueur au 1er janvier 2018 (population millésimée 2015).</t>
  </si>
  <si>
    <r>
      <t xml:space="preserve">Achats et charges externes : </t>
    </r>
    <r>
      <rPr>
        <sz val="10"/>
        <rFont val="Arial"/>
        <family val="2"/>
      </rPr>
      <t>en M14 et M57</t>
    </r>
    <r>
      <rPr>
        <b/>
        <sz val="10"/>
        <color indexed="12"/>
        <rFont val="Arial"/>
        <family val="2"/>
      </rPr>
      <t xml:space="preserve">, </t>
    </r>
    <r>
      <rPr>
        <sz val="10"/>
        <rFont val="Arial"/>
        <family val="2"/>
      </rPr>
      <t>débit net des comptes 60, 61, 62, excepté les comptes 621, 6031.</t>
    </r>
  </si>
  <si>
    <r>
      <t xml:space="preserve">Frais de personnel : </t>
    </r>
    <r>
      <rPr>
        <sz val="10"/>
        <rFont val="Arial"/>
        <family val="2"/>
      </rPr>
      <t>en M14 et M57</t>
    </r>
    <r>
      <rPr>
        <b/>
        <sz val="10"/>
        <color indexed="12"/>
        <rFont val="Arial"/>
        <family val="2"/>
      </rPr>
      <t xml:space="preserve">, </t>
    </r>
    <r>
      <rPr>
        <sz val="10"/>
        <rFont val="Arial"/>
        <family val="2"/>
      </rPr>
      <t>débit net des comptes 621, 631, 633, 64.</t>
    </r>
  </si>
  <si>
    <t>En M57, débit net des comptes 651, 652, 655, 656, 657.</t>
  </si>
  <si>
    <r>
      <t xml:space="preserve">Charges financières : </t>
    </r>
    <r>
      <rPr>
        <sz val="10"/>
        <rFont val="Arial"/>
        <family val="2"/>
      </rPr>
      <t>en M14 et M57</t>
    </r>
    <r>
      <rPr>
        <b/>
        <sz val="10"/>
        <color indexed="12"/>
        <rFont val="Arial"/>
        <family val="2"/>
      </rPr>
      <t xml:space="preserve">, </t>
    </r>
    <r>
      <rPr>
        <sz val="10"/>
        <rFont val="Arial"/>
        <family val="2"/>
      </rPr>
      <t>débit net du compte 66.</t>
    </r>
  </si>
  <si>
    <r>
      <t>Ventes de produits, prestations de services, marchandises :</t>
    </r>
    <r>
      <rPr>
        <sz val="10"/>
        <rFont val="Arial"/>
        <family val="2"/>
      </rPr>
      <t xml:space="preserve"> en M14 et M57, crédit net du compte 70.</t>
    </r>
  </si>
  <si>
    <r>
      <t xml:space="preserve">Concours et dotations de l'Etat : </t>
    </r>
    <r>
      <rPr>
        <sz val="10"/>
        <rFont val="Arial"/>
        <family val="2"/>
      </rPr>
      <t>en M14,</t>
    </r>
    <r>
      <rPr>
        <b/>
        <sz val="10"/>
        <color indexed="12"/>
        <rFont val="Arial"/>
        <family val="2"/>
      </rPr>
      <t xml:space="preserve"> </t>
    </r>
    <r>
      <rPr>
        <sz val="10"/>
        <rFont val="Arial"/>
        <family val="2"/>
      </rPr>
      <t>crédit net des comptes 741, 742, 744, 745, 746, 7483. En M57, crédit net des comptes 741, 742, 743, 744, 745, 746, 7483.</t>
    </r>
  </si>
  <si>
    <r>
      <t xml:space="preserve">Dotation globale de fonctionnement : </t>
    </r>
    <r>
      <rPr>
        <sz val="10"/>
        <rFont val="Arial"/>
        <family val="2"/>
      </rPr>
      <t>en M14 et M57,</t>
    </r>
    <r>
      <rPr>
        <b/>
        <sz val="10"/>
        <color indexed="12"/>
        <rFont val="Arial"/>
        <family val="2"/>
      </rPr>
      <t xml:space="preserve"> </t>
    </r>
    <r>
      <rPr>
        <sz val="10"/>
        <rFont val="Arial"/>
        <family val="2"/>
      </rPr>
      <t>crédit net du compte 741.</t>
    </r>
  </si>
  <si>
    <r>
      <rPr>
        <b/>
        <sz val="10"/>
        <color rgb="FF0000FF"/>
        <rFont val="Arial"/>
        <family val="2"/>
      </rPr>
      <t xml:space="preserve">Dépenses réelles d'investissement : </t>
    </r>
    <r>
      <rPr>
        <sz val="10"/>
        <rFont val="Arial"/>
        <family val="2"/>
      </rPr>
      <t>en M14 et M57, débit des comptes 13, 20, 21, 23, 26, 27, 102, 454, 456 (455 en M57), 458, 481 excepté les comptes 139, 269, 279, 1027, 2768, 10229 diminuées des crédits des comptes 236, 237, 238 et augmenté des remboursements de dettes, soit le débit du compte 16 excepté les comptes 169, 1645 et 1688 - GAD</t>
    </r>
    <r>
      <rPr>
        <vertAlign val="superscript"/>
        <sz val="10"/>
        <rFont val="Arial"/>
        <family val="2"/>
      </rPr>
      <t>(a)</t>
    </r>
    <r>
      <rPr>
        <sz val="10"/>
        <rFont val="Arial"/>
        <family val="2"/>
      </rPr>
      <t>.</t>
    </r>
  </si>
  <si>
    <r>
      <t xml:space="preserve">Dépenses d'équipement : </t>
    </r>
    <r>
      <rPr>
        <sz val="10"/>
        <rFont val="Arial"/>
        <family val="2"/>
      </rPr>
      <t>en M14 et M57,</t>
    </r>
    <r>
      <rPr>
        <b/>
        <sz val="10"/>
        <color indexed="12"/>
        <rFont val="Arial"/>
        <family val="2"/>
      </rPr>
      <t xml:space="preserve"> </t>
    </r>
    <r>
      <rPr>
        <sz val="10"/>
        <rFont val="Arial"/>
        <family val="2"/>
      </rPr>
      <t>débit des comptes  20, 21, 23 excepté 204 moins le crédit des comptes 236, 237, 238.</t>
    </r>
  </si>
  <si>
    <r>
      <t xml:space="preserve">Recettes réelles d'investissement : </t>
    </r>
    <r>
      <rPr>
        <sz val="10"/>
        <rFont val="Arial"/>
        <family val="2"/>
      </rPr>
      <t>en M14 et M57,</t>
    </r>
    <r>
      <rPr>
        <b/>
        <sz val="10"/>
        <color indexed="12"/>
        <rFont val="Arial"/>
        <family val="2"/>
      </rPr>
      <t xml:space="preserve"> </t>
    </r>
    <r>
      <rPr>
        <sz val="10"/>
        <rFont val="Arial"/>
        <family val="2"/>
      </rPr>
      <t>crédit des comptes 13, 20, 21, 26, 27, 102, 231, 232, 454, 456 (455 en M57), 458 excepté les comptes 139, 269, 279, 1027, 2768, 10229 augmenté du crédit net des comptes 103, 775 et des emprunts réalisés : crédit du compte 16 excepté les comptes 169, 1645 et 1688 - GAD</t>
    </r>
    <r>
      <rPr>
        <vertAlign val="superscript"/>
        <sz val="10"/>
        <rFont val="Arial"/>
        <family val="2"/>
      </rPr>
      <t>(a)</t>
    </r>
    <r>
      <rPr>
        <sz val="10"/>
        <rFont val="Arial"/>
        <family val="2"/>
      </rPr>
      <t>.</t>
    </r>
  </si>
  <si>
    <r>
      <t xml:space="preserve">Dotations et subventions d'équipement : </t>
    </r>
    <r>
      <rPr>
        <sz val="10"/>
        <rFont val="Arial"/>
        <family val="2"/>
      </rPr>
      <t>en M14 et M57,</t>
    </r>
    <r>
      <rPr>
        <b/>
        <sz val="10"/>
        <color indexed="12"/>
        <rFont val="Arial"/>
        <family val="2"/>
      </rPr>
      <t xml:space="preserve"> </t>
    </r>
    <r>
      <rPr>
        <sz val="10"/>
        <rFont val="Arial"/>
        <family val="2"/>
      </rPr>
      <t>crédit des comptes 13, 102 excepté les comptes 139, 1027, 10222, 10229</t>
    </r>
  </si>
  <si>
    <r>
      <t xml:space="preserve">Emprunts réalisés : </t>
    </r>
    <r>
      <rPr>
        <sz val="10"/>
        <rFont val="Arial"/>
        <family val="2"/>
      </rPr>
      <t>en M14 et M57,</t>
    </r>
    <r>
      <rPr>
        <b/>
        <sz val="10"/>
        <color indexed="12"/>
        <rFont val="Arial"/>
        <family val="2"/>
      </rPr>
      <t xml:space="preserve"> </t>
    </r>
    <r>
      <rPr>
        <sz val="10"/>
        <rFont val="Arial"/>
        <family val="2"/>
      </rPr>
      <t>crédit du compte 16 excepté les comptes 169, 1645 et 1688 - GAD</t>
    </r>
    <r>
      <rPr>
        <vertAlign val="superscript"/>
        <sz val="10"/>
        <rFont val="Arial"/>
        <family val="2"/>
      </rPr>
      <t>(a)</t>
    </r>
    <r>
      <rPr>
        <sz val="10"/>
        <rFont val="Arial"/>
        <family val="2"/>
      </rPr>
      <t>.</t>
    </r>
  </si>
  <si>
    <r>
      <t xml:space="preserve">Encours de la dette : </t>
    </r>
    <r>
      <rPr>
        <sz val="10"/>
        <rFont val="Arial"/>
        <family val="2"/>
      </rPr>
      <t>en M14 et M57,</t>
    </r>
    <r>
      <rPr>
        <b/>
        <sz val="10"/>
        <color indexed="12"/>
        <rFont val="Arial"/>
        <family val="2"/>
      </rPr>
      <t xml:space="preserve"> </t>
    </r>
    <r>
      <rPr>
        <sz val="10"/>
        <rFont val="Arial"/>
        <family val="2"/>
      </rPr>
      <t>solde créditeur du compte 16 excepté les comptes 1688 et 169.</t>
    </r>
  </si>
  <si>
    <r>
      <rPr>
        <b/>
        <sz val="10"/>
        <color rgb="FF0000FF"/>
        <rFont val="Arial"/>
        <family val="2"/>
      </rPr>
      <t>L'annuité de la dette</t>
    </r>
    <r>
      <rPr>
        <sz val="10"/>
        <rFont val="Arial"/>
        <family val="2"/>
      </rPr>
      <t xml:space="preserve"> comprend, en M14 et M57, les remboursements de dettes, soit le débit du compte 16 excepté les comptes 169, 1645 et 1688 et les charges d'intérêts des emprunts et dettes (débit net du compte 6611).</t>
    </r>
  </si>
  <si>
    <r>
      <t>Dépenses réelles de fonctionnement :</t>
    </r>
    <r>
      <rPr>
        <sz val="10"/>
        <rFont val="Arial"/>
        <family val="2"/>
      </rPr>
      <t xml:space="preserve"> en  M14 et M57, débit net du compte 6 hormis les comptes 675, 676 et 68 .</t>
    </r>
  </si>
  <si>
    <r>
      <rPr>
        <b/>
        <sz val="10"/>
        <color rgb="FF0000FF"/>
        <rFont val="Arial"/>
        <family val="2"/>
      </rPr>
      <t>Dépenses d'intervention :</t>
    </r>
    <r>
      <rPr>
        <sz val="10"/>
        <rFont val="Arial"/>
        <family val="2"/>
      </rPr>
      <t xml:space="preserve"> en M14, débit net des comptes 655 et 657.</t>
    </r>
  </si>
  <si>
    <r>
      <t>Recettes réelles de fonctionnement :</t>
    </r>
    <r>
      <rPr>
        <sz val="10"/>
        <rFont val="Arial"/>
        <family val="2"/>
      </rPr>
      <t xml:space="preserve"> en M14 et M57, crédit net du compte 7 (excepté les comptes 775, 776, 777 et 78).</t>
    </r>
  </si>
  <si>
    <r>
      <t xml:space="preserve">Impôts et taxes : </t>
    </r>
    <r>
      <rPr>
        <sz val="10"/>
        <rFont val="Arial"/>
        <family val="2"/>
      </rPr>
      <t>en M14, crédit net des comptes 731, 732, 733, 734, 735, 736, 737, 738, 7391, 7392, 7394, 7396, 7398 et 74752 pour les EPT de la MGP. En M57, crédit net des comptes 731, 732, 733, 734, 735, 738, 7391, 7392, 7393, 7394, 7398 .</t>
    </r>
  </si>
  <si>
    <r>
      <t>Fiscalité reversée :</t>
    </r>
    <r>
      <rPr>
        <sz val="10"/>
        <rFont val="Arial"/>
        <family val="2"/>
      </rPr>
      <t xml:space="preserve"> en M14,</t>
    </r>
    <r>
      <rPr>
        <b/>
        <sz val="10"/>
        <color indexed="12"/>
        <rFont val="Arial"/>
        <family val="2"/>
      </rPr>
      <t xml:space="preserve"> </t>
    </r>
    <r>
      <rPr>
        <sz val="10"/>
        <rFont val="Arial"/>
        <family val="2"/>
      </rPr>
      <t>crédit net des</t>
    </r>
    <r>
      <rPr>
        <b/>
        <sz val="10"/>
        <rFont val="Arial"/>
        <family val="2"/>
      </rPr>
      <t xml:space="preserve"> </t>
    </r>
    <r>
      <rPr>
        <sz val="10"/>
        <rFont val="Arial"/>
        <family val="2"/>
      </rPr>
      <t>comptes 7321, 7328, 73921, 73928 et 74752 pour les EPT de la MGP. En M57, crédit net des comptes 7321, 7328, 73921, 73928 exceptés les comptes 73214 et 739214.</t>
    </r>
  </si>
  <si>
    <r>
      <t xml:space="preserve">Impôts locaux : </t>
    </r>
    <r>
      <rPr>
        <sz val="10"/>
        <rFont val="Arial"/>
        <family val="2"/>
      </rPr>
      <t>en M14, crédit net des comptes 731, 732, 7391, 7392 et 74752 pour les EPT de la MGP. En M57, crédit net des comptes 7311, 732, 7392, 73911.</t>
    </r>
  </si>
  <si>
    <t>(a) Gestion active de la dette : GAD = min(débit compte 16449; crédit compte 16449) + min(débit compte 166; crédit compte 166).</t>
  </si>
  <si>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(crédit du compte 72) sont exclues des DRF.</t>
    </r>
    <r>
      <rPr>
        <sz val="10"/>
        <color rgb="FF003399"/>
        <rFont val="Arial"/>
        <family val="2"/>
      </rPr>
      <t xml:space="preserve"> </t>
    </r>
  </si>
  <si>
    <r>
      <t>Les tableaux</t>
    </r>
    <r>
      <rPr>
        <b/>
        <sz val="8"/>
        <rFont val="Arial"/>
        <family val="2"/>
      </rPr>
      <t xml:space="preserve"> « Les finances des communes en 2018 »</t>
    </r>
  </si>
  <si>
    <t>juillet 2020</t>
  </si>
  <si>
    <r>
      <t>Directeur de la publication :</t>
    </r>
    <r>
      <rPr>
        <b/>
        <sz val="10"/>
        <rFont val="Arial"/>
        <family val="2"/>
      </rPr>
      <t xml:space="preserve"> Stanislas BOURRON</t>
    </r>
  </si>
  <si>
    <t>Mise en ligne : juillet 2020</t>
  </si>
</sst>
</file>

<file path=xl/styles.xml><?xml version="1.0" encoding="utf-8"?>
<styleSheet xmlns="http://schemas.openxmlformats.org/spreadsheetml/2006/main">
  <numFmts count="8">
    <numFmt numFmtId="164" formatCode="0.0%"/>
    <numFmt numFmtId="165" formatCode="#,##0.0"/>
    <numFmt numFmtId="166" formatCode="0.0"/>
    <numFmt numFmtId="167" formatCode="0.000000000"/>
    <numFmt numFmtId="168" formatCode="[$-40C]d\ mmmm\ yyyy;@"/>
    <numFmt numFmtId="169" formatCode="#,##0.000000"/>
    <numFmt numFmtId="170" formatCode="\+0.0;\-0.0"/>
    <numFmt numFmtId="171" formatCode="\+0;\-0"/>
  </numFmts>
  <fonts count="131">
    <font>
      <sz val="10"/>
      <name val="Arial"/>
    </font>
    <font>
      <sz val="11"/>
      <color theme="1"/>
      <name val="Calibri"/>
      <family val="2"/>
      <scheme val="minor"/>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9"/>
      <name val="Arial"/>
      <family val="2"/>
    </font>
    <font>
      <sz val="10"/>
      <name val="MS Sans Serif"/>
      <family val="2"/>
    </font>
    <font>
      <b/>
      <sz val="12"/>
      <color indexed="12"/>
      <name val="Arial"/>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sz val="10"/>
      <color rgb="FF000000"/>
      <name val="Bookman Old Style"/>
      <family val="1"/>
    </font>
    <font>
      <b/>
      <u/>
      <sz val="8"/>
      <color rgb="FF000000"/>
      <name val="Arial"/>
      <family val="2"/>
    </font>
    <font>
      <sz val="8"/>
      <color rgb="FF000000"/>
      <name val="Arial"/>
      <family val="2"/>
    </font>
    <font>
      <u/>
      <sz val="8"/>
      <color rgb="FF000000"/>
      <name val="Arial"/>
      <family val="2"/>
    </font>
    <font>
      <sz val="8"/>
      <color rgb="FF003399"/>
      <name val="Arial"/>
      <family val="2"/>
    </font>
    <font>
      <u/>
      <sz val="8"/>
      <color rgb="FF003399"/>
      <name val="Arial"/>
      <family val="2"/>
    </font>
    <font>
      <sz val="8"/>
      <color rgb="FF0091FF"/>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i/>
      <sz val="8"/>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b/>
      <sz val="20"/>
      <color indexed="12"/>
      <name val="Calibri"/>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vertAlign val="superscript"/>
      <sz val="11"/>
      <name val="Arial"/>
      <family val="2"/>
    </font>
    <font>
      <b/>
      <i/>
      <sz val="11"/>
      <name val="Arial"/>
      <family val="2"/>
    </font>
    <font>
      <b/>
      <i/>
      <sz val="9"/>
      <color indexed="12"/>
      <name val="Arial"/>
      <family val="2"/>
    </font>
    <font>
      <i/>
      <sz val="9"/>
      <color indexed="12"/>
      <name val="Arial"/>
      <family val="2"/>
    </font>
    <font>
      <b/>
      <sz val="14"/>
      <color rgb="FF0000FF"/>
      <name val="Arial"/>
      <family val="2"/>
    </font>
    <font>
      <b/>
      <sz val="10"/>
      <color theme="1"/>
      <name val="Arial"/>
      <family val="2"/>
    </font>
    <font>
      <sz val="10"/>
      <color theme="1"/>
      <name val="Arial"/>
      <family val="2"/>
    </font>
    <font>
      <vertAlign val="superscript"/>
      <sz val="10"/>
      <color indexed="12"/>
      <name val="Arial"/>
      <family val="2"/>
    </font>
    <font>
      <sz val="10"/>
      <name val="Calibri"/>
      <family val="2"/>
    </font>
    <font>
      <i/>
      <vertAlign val="superscript"/>
      <sz val="10"/>
      <name val="Arial"/>
      <family val="2"/>
    </font>
    <font>
      <b/>
      <u/>
      <sz val="8"/>
      <name val="Arial"/>
      <family val="2"/>
    </font>
    <font>
      <b/>
      <sz val="10"/>
      <color rgb="FF000000"/>
      <name val="Arial"/>
      <family val="2"/>
    </font>
    <font>
      <vertAlign val="superscript"/>
      <sz val="10"/>
      <color rgb="FF000000"/>
      <name val="Arial"/>
      <family val="2"/>
    </font>
    <font>
      <b/>
      <sz val="8"/>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36"/>
      <color rgb="FF0000FF"/>
      <name val="Tahoma"/>
      <family val="2"/>
    </font>
    <font>
      <sz val="14"/>
      <name val="Tahoma"/>
      <family val="2"/>
    </font>
    <font>
      <b/>
      <sz val="14"/>
      <name val="Tahoma"/>
      <family val="2"/>
    </font>
    <font>
      <sz val="12"/>
      <name val="Tahoma"/>
      <family val="2"/>
    </font>
    <font>
      <sz val="8"/>
      <color rgb="FF003399"/>
      <name val="Calibri"/>
      <family val="2"/>
    </font>
    <font>
      <sz val="10"/>
      <color theme="1"/>
      <name val="Calibri"/>
      <family val="2"/>
    </font>
    <font>
      <sz val="11"/>
      <color theme="1"/>
      <name val="Calibri"/>
      <family val="2"/>
    </font>
    <font>
      <sz val="11"/>
      <name val="Calibri"/>
      <family val="2"/>
    </font>
  </fonts>
  <fills count="4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
      <patternFill patternType="solid">
        <fgColor rgb="FFDDDDDD"/>
        <bgColor rgb="FFFFFFFF"/>
      </patternFill>
    </fill>
    <fill>
      <patternFill patternType="solid">
        <fgColor theme="0" tint="-0.14999847407452621"/>
        <bgColor indexed="64"/>
      </patternFill>
    </fill>
  </fills>
  <borders count="5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xf numFmtId="0" fontId="14" fillId="0" borderId="0" applyNumberFormat="0" applyFill="0" applyBorder="0" applyAlignment="0" applyProtection="0">
      <alignment vertical="top"/>
      <protection locked="0"/>
    </xf>
    <xf numFmtId="0" fontId="40" fillId="0" borderId="0" applyNumberFormat="0" applyFill="0" applyBorder="0" applyAlignment="0" applyProtection="0"/>
    <xf numFmtId="0" fontId="19" fillId="0" borderId="0"/>
    <xf numFmtId="0" fontId="2" fillId="0" borderId="0"/>
    <xf numFmtId="0" fontId="2" fillId="0" borderId="0"/>
    <xf numFmtId="0" fontId="2" fillId="0" borderId="0"/>
    <xf numFmtId="0" fontId="105" fillId="0" borderId="0" applyNumberFormat="0" applyFill="0" applyBorder="0" applyAlignment="0" applyProtection="0"/>
    <xf numFmtId="0" fontId="106" fillId="0" borderId="46" applyNumberFormat="0" applyFill="0" applyAlignment="0" applyProtection="0"/>
    <xf numFmtId="0" fontId="107" fillId="0" borderId="47" applyNumberFormat="0" applyFill="0" applyAlignment="0" applyProtection="0"/>
    <xf numFmtId="0" fontId="108" fillId="0" borderId="48" applyNumberFormat="0" applyFill="0" applyAlignment="0" applyProtection="0"/>
    <xf numFmtId="0" fontId="108" fillId="0" borderId="0" applyNumberFormat="0" applyFill="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1" fillId="15" borderId="0" applyNumberFormat="0" applyBorder="0" applyAlignment="0" applyProtection="0"/>
    <xf numFmtId="0" fontId="112" fillId="16" borderId="49" applyNumberFormat="0" applyAlignment="0" applyProtection="0"/>
    <xf numFmtId="0" fontId="113" fillId="17" borderId="50" applyNumberFormat="0" applyAlignment="0" applyProtection="0"/>
    <xf numFmtId="0" fontId="114" fillId="17" borderId="49" applyNumberFormat="0" applyAlignment="0" applyProtection="0"/>
    <xf numFmtId="0" fontId="115" fillId="0" borderId="51" applyNumberFormat="0" applyFill="0" applyAlignment="0" applyProtection="0"/>
    <xf numFmtId="0" fontId="116" fillId="18" borderId="52"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54" applyNumberFormat="0" applyFill="0" applyAlignment="0" applyProtection="0"/>
    <xf numFmtId="0" fontId="1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20" fillId="27" borderId="0" applyNumberFormat="0" applyBorder="0" applyAlignment="0" applyProtection="0"/>
    <xf numFmtId="0" fontId="1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20" fillId="31" borderId="0" applyNumberFormat="0" applyBorder="0" applyAlignment="0" applyProtection="0"/>
    <xf numFmtId="0" fontId="1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20" fillId="35" borderId="0" applyNumberFormat="0" applyBorder="0" applyAlignment="0" applyProtection="0"/>
    <xf numFmtId="0" fontId="12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20" fillId="39" borderId="0" applyNumberFormat="0" applyBorder="0" applyAlignment="0" applyProtection="0"/>
    <xf numFmtId="0" fontId="12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20" fillId="43" borderId="0" applyNumberFormat="0" applyBorder="0" applyAlignment="0" applyProtection="0"/>
    <xf numFmtId="0" fontId="1" fillId="0" borderId="0"/>
    <xf numFmtId="0" fontId="1" fillId="19" borderId="53" applyNumberFormat="0" applyFont="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xf numFmtId="0" fontId="121" fillId="0" borderId="0" applyNumberFormat="0" applyFill="0" applyBorder="0" applyAlignment="0" applyProtection="0"/>
    <xf numFmtId="0" fontId="122" fillId="0" borderId="0" applyNumberFormat="0" applyFill="0" applyBorder="0" applyAlignment="0" applyProtection="0"/>
    <xf numFmtId="0" fontId="2" fillId="0" borderId="0"/>
    <xf numFmtId="0" fontId="14"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alignment vertical="top"/>
      <protection locked="0"/>
    </xf>
    <xf numFmtId="0" fontId="2" fillId="0" borderId="0"/>
  </cellStyleXfs>
  <cellXfs count="832">
    <xf numFmtId="0" fontId="0" fillId="0" borderId="0" xfId="0"/>
    <xf numFmtId="0" fontId="0" fillId="0" borderId="1" xfId="0" applyBorder="1"/>
    <xf numFmtId="0" fontId="4" fillId="0" borderId="1" xfId="0" applyFont="1" applyBorder="1"/>
    <xf numFmtId="0" fontId="0" fillId="0" borderId="0" xfId="0" applyBorder="1"/>
    <xf numFmtId="0" fontId="0" fillId="0" borderId="2" xfId="0" applyBorder="1"/>
    <xf numFmtId="0" fontId="4" fillId="0" borderId="2" xfId="0" applyFont="1" applyBorder="1"/>
    <xf numFmtId="0" fontId="0" fillId="0" borderId="0" xfId="0" applyFill="1"/>
    <xf numFmtId="0" fontId="6" fillId="0" borderId="0" xfId="0" applyFont="1"/>
    <xf numFmtId="0" fontId="8" fillId="0" borderId="0" xfId="0" applyFont="1"/>
    <xf numFmtId="0" fontId="9" fillId="0" borderId="0" xfId="0" applyFont="1"/>
    <xf numFmtId="0" fontId="0" fillId="0" borderId="0" xfId="0" applyBorder="1" applyAlignment="1">
      <alignment horizontal="center"/>
    </xf>
    <xf numFmtId="0" fontId="5" fillId="0" borderId="0" xfId="0" applyFont="1" applyBorder="1" applyAlignment="1">
      <alignment horizontal="center"/>
    </xf>
    <xf numFmtId="0" fontId="10" fillId="0" borderId="0" xfId="0" applyFont="1"/>
    <xf numFmtId="0" fontId="5" fillId="0" borderId="0" xfId="0" applyFont="1"/>
    <xf numFmtId="0" fontId="3" fillId="0" borderId="0" xfId="0" applyFont="1"/>
    <xf numFmtId="0" fontId="13" fillId="0" borderId="0" xfId="0" applyFont="1"/>
    <xf numFmtId="0" fontId="6" fillId="0" borderId="0" xfId="0" applyFont="1" applyBorder="1"/>
    <xf numFmtId="0" fontId="6" fillId="0" borderId="4" xfId="0" applyFont="1" applyBorder="1"/>
    <xf numFmtId="0" fontId="10" fillId="0" borderId="0" xfId="0" applyFont="1" applyBorder="1"/>
    <xf numFmtId="0" fontId="12" fillId="0" borderId="0" xfId="0" applyFont="1" applyAlignment="1">
      <alignment horizontal="right"/>
    </xf>
    <xf numFmtId="166" fontId="5" fillId="0" borderId="0" xfId="0" applyNumberFormat="1" applyFont="1" applyFill="1"/>
    <xf numFmtId="166" fontId="5" fillId="0" borderId="0" xfId="0" applyNumberFormat="1" applyFont="1"/>
    <xf numFmtId="0" fontId="7" fillId="0" borderId="0" xfId="0" applyFont="1"/>
    <xf numFmtId="0" fontId="4" fillId="0" borderId="0" xfId="0" applyFont="1"/>
    <xf numFmtId="0" fontId="10" fillId="0" borderId="0" xfId="0" applyFont="1" applyFill="1"/>
    <xf numFmtId="0" fontId="18" fillId="0" borderId="4" xfId="0" applyFont="1" applyBorder="1"/>
    <xf numFmtId="0" fontId="11" fillId="0" borderId="0" xfId="0" applyFont="1"/>
    <xf numFmtId="0" fontId="9" fillId="0" borderId="0" xfId="0" applyFont="1" applyAlignment="1">
      <alignment vertical="center"/>
    </xf>
    <xf numFmtId="0" fontId="23" fillId="0" borderId="0" xfId="0" applyFont="1"/>
    <xf numFmtId="166" fontId="24" fillId="0" borderId="0" xfId="0" applyNumberFormat="1" applyFont="1" applyFill="1"/>
    <xf numFmtId="0" fontId="25" fillId="0" borderId="0" xfId="0" applyFont="1"/>
    <xf numFmtId="0" fontId="0" fillId="0" borderId="0" xfId="0" applyFill="1" applyAlignment="1">
      <alignment horizontal="center"/>
    </xf>
    <xf numFmtId="0" fontId="0" fillId="0" borderId="0" xfId="0" applyAlignment="1">
      <alignment horizontal="center"/>
    </xf>
    <xf numFmtId="0" fontId="26" fillId="0" borderId="2" xfId="0" applyFont="1" applyFill="1" applyBorder="1"/>
    <xf numFmtId="166" fontId="27" fillId="0" borderId="2" xfId="0" applyNumberFormat="1" applyFont="1" applyFill="1" applyBorder="1"/>
    <xf numFmtId="0" fontId="28" fillId="0" borderId="2" xfId="0" applyFont="1" applyFill="1" applyBorder="1" applyAlignment="1">
      <alignment horizontal="center"/>
    </xf>
    <xf numFmtId="166" fontId="6" fillId="0" borderId="0" xfId="0" applyNumberFormat="1" applyFont="1" applyFill="1"/>
    <xf numFmtId="0" fontId="19" fillId="0" borderId="0" xfId="0" applyFont="1" applyFill="1" applyAlignment="1">
      <alignment horizontal="center"/>
    </xf>
    <xf numFmtId="0" fontId="12" fillId="0" borderId="0" xfId="0" applyFont="1"/>
    <xf numFmtId="3" fontId="0" fillId="0" borderId="0" xfId="0" applyNumberFormat="1" applyFill="1" applyBorder="1"/>
    <xf numFmtId="0" fontId="4" fillId="0" borderId="0" xfId="0" applyFont="1" applyFill="1" applyBorder="1" applyAlignment="1">
      <alignment horizontal="right"/>
    </xf>
    <xf numFmtId="0" fontId="4" fillId="0" borderId="0" xfId="0" applyFont="1" applyFill="1" applyBorder="1" applyAlignment="1">
      <alignment horizontal="center"/>
    </xf>
    <xf numFmtId="3" fontId="0" fillId="0" borderId="0" xfId="0" applyNumberFormat="1" applyFill="1" applyAlignment="1">
      <alignment horizontal="center"/>
    </xf>
    <xf numFmtId="3" fontId="6" fillId="0" borderId="1" xfId="0" applyNumberFormat="1" applyFont="1" applyBorder="1" applyAlignment="1" applyProtection="1">
      <alignment vertical="center"/>
      <protection locked="0"/>
    </xf>
    <xf numFmtId="3" fontId="6" fillId="0" borderId="0" xfId="0" applyNumberFormat="1" applyFont="1" applyBorder="1" applyAlignment="1" applyProtection="1">
      <alignment vertical="center"/>
      <protection locked="0"/>
    </xf>
    <xf numFmtId="0" fontId="10" fillId="0" borderId="2" xfId="0" applyFont="1" applyBorder="1"/>
    <xf numFmtId="0" fontId="24" fillId="0" borderId="0" xfId="0" applyFont="1" applyAlignment="1">
      <alignment horizontal="center"/>
    </xf>
    <xf numFmtId="0" fontId="2" fillId="0" borderId="0" xfId="0" applyFont="1"/>
    <xf numFmtId="0" fontId="22" fillId="0" borderId="0" xfId="0" applyFont="1"/>
    <xf numFmtId="0" fontId="2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0" fontId="26" fillId="0" borderId="2" xfId="0" applyFont="1" applyFill="1" applyBorder="1" applyAlignment="1">
      <alignment horizontal="center"/>
    </xf>
    <xf numFmtId="3" fontId="10" fillId="0" borderId="0" xfId="0" applyNumberFormat="1" applyFont="1" applyFill="1" applyBorder="1"/>
    <xf numFmtId="0" fontId="10" fillId="0" borderId="0" xfId="0" applyFont="1" applyBorder="1" applyAlignment="1">
      <alignment horizontal="center"/>
    </xf>
    <xf numFmtId="0" fontId="10" fillId="0" borderId="0" xfId="0" applyFont="1" applyFill="1" applyBorder="1" applyAlignment="1">
      <alignment horizontal="center"/>
    </xf>
    <xf numFmtId="0" fontId="29" fillId="0" borderId="0" xfId="0" applyFont="1"/>
    <xf numFmtId="0" fontId="24" fillId="0" borderId="0" xfId="0" applyFont="1"/>
    <xf numFmtId="0" fontId="30" fillId="0" borderId="0" xfId="0" applyFont="1"/>
    <xf numFmtId="0" fontId="29" fillId="0" borderId="0" xfId="0" applyFont="1" applyAlignment="1">
      <alignment horizontal="center"/>
    </xf>
    <xf numFmtId="0" fontId="31" fillId="0" borderId="2" xfId="0" applyFont="1" applyFill="1" applyBorder="1" applyAlignment="1">
      <alignment horizontal="center"/>
    </xf>
    <xf numFmtId="0" fontId="31" fillId="0" borderId="2" xfId="0" applyFont="1" applyFill="1" applyBorder="1"/>
    <xf numFmtId="0" fontId="11" fillId="0" borderId="0" xfId="0" applyFont="1" applyFill="1"/>
    <xf numFmtId="0" fontId="19" fillId="0" borderId="0" xfId="0" applyFont="1" applyFill="1"/>
    <xf numFmtId="0" fontId="6" fillId="0" borderId="0" xfId="0" applyFont="1" applyAlignment="1">
      <alignment horizontal="center"/>
    </xf>
    <xf numFmtId="167" fontId="10" fillId="0" borderId="0" xfId="0" applyNumberFormat="1" applyFont="1" applyAlignment="1">
      <alignment horizontal="center"/>
    </xf>
    <xf numFmtId="166" fontId="19" fillId="0" borderId="0" xfId="0" applyNumberFormat="1" applyFont="1"/>
    <xf numFmtId="3" fontId="0" fillId="0" borderId="0" xfId="0" applyNumberFormat="1" applyFill="1"/>
    <xf numFmtId="0" fontId="2" fillId="0" borderId="0" xfId="0" applyFont="1" applyFill="1"/>
    <xf numFmtId="0" fontId="5" fillId="0" borderId="0" xfId="0" applyFont="1" applyAlignment="1">
      <alignment horizontal="center"/>
    </xf>
    <xf numFmtId="0" fontId="32" fillId="0" borderId="0" xfId="0" applyFont="1" applyAlignment="1">
      <alignment horizontal="center"/>
    </xf>
    <xf numFmtId="0" fontId="33" fillId="0" borderId="2" xfId="0" applyFont="1" applyBorder="1" applyAlignment="1">
      <alignment horizontal="center"/>
    </xf>
    <xf numFmtId="0" fontId="34" fillId="0" borderId="0" xfId="0" applyFont="1" applyAlignment="1">
      <alignment horizontal="center"/>
    </xf>
    <xf numFmtId="0" fontId="32" fillId="0" borderId="0" xfId="0" applyFont="1" applyFill="1" applyAlignment="1">
      <alignment horizontal="center"/>
    </xf>
    <xf numFmtId="0" fontId="32" fillId="0" borderId="0" xfId="0" applyFont="1"/>
    <xf numFmtId="0" fontId="4" fillId="0" borderId="0" xfId="0" applyFont="1" applyAlignment="1">
      <alignment horizontal="center"/>
    </xf>
    <xf numFmtId="0" fontId="27" fillId="0" borderId="2" xfId="0" applyFont="1" applyFill="1" applyBorder="1" applyAlignment="1">
      <alignment horizontal="center"/>
    </xf>
    <xf numFmtId="0" fontId="4" fillId="0" borderId="0" xfId="0" applyFont="1" applyFill="1" applyAlignment="1">
      <alignment horizontal="center"/>
    </xf>
    <xf numFmtId="0" fontId="9" fillId="0" borderId="0" xfId="0" applyFont="1" applyAlignment="1">
      <alignment horizontal="center"/>
    </xf>
    <xf numFmtId="0" fontId="35" fillId="0" borderId="2" xfId="0" applyFont="1" applyFill="1" applyBorder="1" applyAlignment="1">
      <alignment horizontal="center"/>
    </xf>
    <xf numFmtId="0" fontId="34" fillId="0" borderId="0" xfId="0" applyFont="1" applyFill="1" applyAlignment="1">
      <alignment horizontal="center"/>
    </xf>
    <xf numFmtId="0" fontId="27" fillId="0" borderId="2" xfId="0" applyFont="1" applyBorder="1" applyAlignment="1">
      <alignment horizontal="center"/>
    </xf>
    <xf numFmtId="3" fontId="23" fillId="0" borderId="0" xfId="0" applyNumberFormat="1" applyFont="1"/>
    <xf numFmtId="0" fontId="22" fillId="0" borderId="0" xfId="0" applyFont="1" applyAlignment="1">
      <alignment horizontal="center"/>
    </xf>
    <xf numFmtId="0" fontId="36" fillId="0" borderId="0" xfId="0" applyFont="1"/>
    <xf numFmtId="0" fontId="36" fillId="0" borderId="0" xfId="0" applyFont="1" applyFill="1" applyAlignment="1">
      <alignment horizontal="center"/>
    </xf>
    <xf numFmtId="0" fontId="26" fillId="0" borderId="0" xfId="0" applyFont="1" applyFill="1"/>
    <xf numFmtId="0" fontId="26" fillId="0" borderId="0" xfId="0" applyFont="1" applyFill="1" applyAlignment="1">
      <alignment horizontal="center"/>
    </xf>
    <xf numFmtId="0" fontId="26" fillId="0" borderId="0" xfId="0" applyFont="1" applyFill="1" applyBorder="1"/>
    <xf numFmtId="0" fontId="26" fillId="0" borderId="0" xfId="0" applyFont="1"/>
    <xf numFmtId="0" fontId="6"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4"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4" fillId="0" borderId="0" xfId="0" applyFont="1" applyFill="1" applyAlignment="1">
      <alignment horizontal="right" vertical="top"/>
    </xf>
    <xf numFmtId="3" fontId="9" fillId="0" borderId="0" xfId="0" applyNumberFormat="1" applyFont="1"/>
    <xf numFmtId="0" fontId="37" fillId="0" borderId="0" xfId="0" applyFont="1" applyAlignment="1">
      <alignment horizontal="center"/>
    </xf>
    <xf numFmtId="0" fontId="27" fillId="0" borderId="0" xfId="0" applyFont="1" applyFill="1" applyAlignment="1">
      <alignment horizontal="center"/>
    </xf>
    <xf numFmtId="0" fontId="38" fillId="0" borderId="0" xfId="0" applyFont="1" applyAlignment="1">
      <alignment horizontal="center"/>
    </xf>
    <xf numFmtId="0" fontId="27" fillId="0" borderId="0" xfId="0" applyFont="1" applyAlignment="1">
      <alignment horizontal="center"/>
    </xf>
    <xf numFmtId="0" fontId="23" fillId="0" borderId="0" xfId="0" applyFont="1" applyFill="1"/>
    <xf numFmtId="0" fontId="22" fillId="0" borderId="0" xfId="0" applyFont="1" applyFill="1"/>
    <xf numFmtId="166" fontId="22" fillId="0" borderId="0" xfId="0" applyNumberFormat="1" applyFont="1" applyFill="1"/>
    <xf numFmtId="166" fontId="36" fillId="0" borderId="0" xfId="0" applyNumberFormat="1" applyFont="1" applyFill="1"/>
    <xf numFmtId="3" fontId="18" fillId="0" borderId="0" xfId="0" applyNumberFormat="1" applyFont="1"/>
    <xf numFmtId="0" fontId="19" fillId="0" borderId="0" xfId="0" applyFont="1"/>
    <xf numFmtId="166" fontId="19" fillId="0" borderId="0" xfId="0" applyNumberFormat="1" applyFont="1" applyFill="1"/>
    <xf numFmtId="166" fontId="26" fillId="0" borderId="2" xfId="0" applyNumberFormat="1" applyFont="1" applyFill="1" applyBorder="1"/>
    <xf numFmtId="166" fontId="31" fillId="0" borderId="2" xfId="0" applyNumberFormat="1" applyFont="1" applyFill="1" applyBorder="1"/>
    <xf numFmtId="166" fontId="26" fillId="0" borderId="0" xfId="0" applyNumberFormat="1" applyFont="1" applyFill="1"/>
    <xf numFmtId="166" fontId="31" fillId="0" borderId="0" xfId="0" applyNumberFormat="1" applyFont="1" applyFill="1"/>
    <xf numFmtId="3" fontId="10" fillId="0" borderId="0" xfId="0" applyNumberFormat="1" applyFont="1" applyFill="1"/>
    <xf numFmtId="1" fontId="6" fillId="0" borderId="0" xfId="0" applyNumberFormat="1" applyFont="1"/>
    <xf numFmtId="166" fontId="6" fillId="0" borderId="0" xfId="0" applyNumberFormat="1" applyFont="1"/>
    <xf numFmtId="0" fontId="12" fillId="0" borderId="0" xfId="0" applyFont="1" applyFill="1"/>
    <xf numFmtId="0" fontId="10" fillId="0" borderId="0" xfId="0" applyFont="1" applyAlignment="1">
      <alignment horizontal="center" vertical="top"/>
    </xf>
    <xf numFmtId="0" fontId="10" fillId="0" borderId="0" xfId="0" applyFont="1" applyFill="1" applyAlignment="1">
      <alignment horizontal="center" vertical="top"/>
    </xf>
    <xf numFmtId="0" fontId="19" fillId="0" borderId="0" xfId="0" applyFont="1" applyAlignment="1">
      <alignment horizontal="center" vertical="top"/>
    </xf>
    <xf numFmtId="166" fontId="6" fillId="0" borderId="0" xfId="0" applyNumberFormat="1" applyFont="1" applyAlignment="1">
      <alignment horizontal="center" vertical="top"/>
    </xf>
    <xf numFmtId="166" fontId="19" fillId="0" borderId="0" xfId="0" applyNumberFormat="1" applyFont="1" applyAlignment="1">
      <alignment horizontal="center" vertical="top"/>
    </xf>
    <xf numFmtId="0" fontId="26" fillId="0" borderId="1" xfId="0" applyFont="1" applyFill="1" applyBorder="1"/>
    <xf numFmtId="0" fontId="37" fillId="0" borderId="0" xfId="0" applyFont="1"/>
    <xf numFmtId="0" fontId="27" fillId="0" borderId="0" xfId="0" applyFont="1" applyFill="1" applyBorder="1"/>
    <xf numFmtId="0" fontId="27" fillId="0" borderId="1" xfId="0" applyFont="1" applyFill="1" applyBorder="1"/>
    <xf numFmtId="0" fontId="4" fillId="0" borderId="0" xfId="0" applyFont="1" applyAlignment="1">
      <alignment horizontal="center" vertical="top"/>
    </xf>
    <xf numFmtId="0" fontId="27" fillId="0" borderId="2" xfId="0" applyFont="1" applyFill="1" applyBorder="1"/>
    <xf numFmtId="0" fontId="27" fillId="0" borderId="0" xfId="0" applyFont="1" applyFill="1"/>
    <xf numFmtId="0" fontId="17" fillId="0" borderId="0" xfId="0" applyFont="1"/>
    <xf numFmtId="0" fontId="37" fillId="0" borderId="0" xfId="0" applyFont="1" applyFill="1"/>
    <xf numFmtId="0" fontId="4" fillId="0" borderId="0" xfId="0" applyFont="1" applyFill="1"/>
    <xf numFmtId="0" fontId="5" fillId="0" borderId="0" xfId="0" applyFont="1" applyFill="1"/>
    <xf numFmtId="166" fontId="38" fillId="0" borderId="0" xfId="0" applyNumberFormat="1" applyFont="1" applyFill="1"/>
    <xf numFmtId="166" fontId="34" fillId="0" borderId="0" xfId="0" applyNumberFormat="1" applyFont="1" applyFill="1"/>
    <xf numFmtId="166" fontId="35" fillId="0" borderId="2" xfId="0" applyNumberFormat="1" applyFont="1" applyFill="1" applyBorder="1"/>
    <xf numFmtId="166" fontId="35" fillId="0" borderId="0" xfId="0" applyNumberFormat="1" applyFont="1" applyFill="1"/>
    <xf numFmtId="166" fontId="34" fillId="0" borderId="0" xfId="0" applyNumberFormat="1" applyFont="1"/>
    <xf numFmtId="166" fontId="34" fillId="0" borderId="0" xfId="0" applyNumberFormat="1" applyFont="1" applyAlignment="1">
      <alignment horizontal="center" vertical="top"/>
    </xf>
    <xf numFmtId="3" fontId="22" fillId="0" borderId="0" xfId="0" applyNumberFormat="1" applyFont="1" applyFill="1"/>
    <xf numFmtId="3" fontId="18" fillId="0" borderId="0" xfId="0" applyNumberFormat="1" applyFont="1" applyFill="1"/>
    <xf numFmtId="164" fontId="18" fillId="0" borderId="0" xfId="0" applyNumberFormat="1" applyFont="1" applyFill="1"/>
    <xf numFmtId="0" fontId="26" fillId="0" borderId="2" xfId="0" applyFont="1" applyBorder="1"/>
    <xf numFmtId="0" fontId="39" fillId="0" borderId="0" xfId="0" applyFont="1" applyFill="1"/>
    <xf numFmtId="0" fontId="7" fillId="0" borderId="0" xfId="0" applyFont="1" applyFill="1"/>
    <xf numFmtId="3" fontId="9" fillId="0" borderId="0" xfId="0" applyNumberFormat="1" applyFont="1" applyFill="1"/>
    <xf numFmtId="165" fontId="38" fillId="0" borderId="0" xfId="0" applyNumberFormat="1" applyFont="1" applyFill="1"/>
    <xf numFmtId="165" fontId="32" fillId="0" borderId="0" xfId="0" applyNumberFormat="1" applyFont="1" applyFill="1"/>
    <xf numFmtId="165" fontId="27" fillId="0" borderId="2" xfId="0" applyNumberFormat="1" applyFont="1" applyFill="1" applyBorder="1"/>
    <xf numFmtId="165" fontId="27" fillId="0" borderId="0" xfId="0" applyNumberFormat="1" applyFont="1" applyFill="1"/>
    <xf numFmtId="165" fontId="32" fillId="0" borderId="0" xfId="0" applyNumberFormat="1" applyFont="1"/>
    <xf numFmtId="0" fontId="0" fillId="3" borderId="0" xfId="0" applyFill="1"/>
    <xf numFmtId="0" fontId="41" fillId="3" borderId="0" xfId="0" applyFont="1" applyFill="1" applyAlignment="1">
      <alignment vertical="top"/>
    </xf>
    <xf numFmtId="0" fontId="41" fillId="3" borderId="8" xfId="0" applyFont="1" applyFill="1" applyBorder="1" applyAlignment="1">
      <alignment vertical="top"/>
    </xf>
    <xf numFmtId="0" fontId="41" fillId="3" borderId="10" xfId="0" applyFont="1" applyFill="1" applyBorder="1" applyAlignment="1">
      <alignment vertical="top"/>
    </xf>
    <xf numFmtId="0" fontId="42" fillId="3" borderId="0" xfId="2" applyFont="1" applyFill="1"/>
    <xf numFmtId="0" fontId="41" fillId="3" borderId="11" xfId="0" applyFont="1" applyFill="1" applyBorder="1" applyAlignment="1">
      <alignment vertical="top"/>
    </xf>
    <xf numFmtId="0" fontId="43" fillId="3" borderId="0" xfId="0" applyFont="1" applyFill="1" applyAlignment="1">
      <alignment vertical="top"/>
    </xf>
    <xf numFmtId="0" fontId="32" fillId="0" borderId="0" xfId="0" applyFont="1" applyFill="1" applyAlignment="1">
      <alignment horizontal="right" vertical="top"/>
    </xf>
    <xf numFmtId="0" fontId="8" fillId="0" borderId="0" xfId="0" applyFont="1" applyAlignment="1">
      <alignment horizontal="right"/>
    </xf>
    <xf numFmtId="0" fontId="44" fillId="0" borderId="0" xfId="0" applyFont="1" applyFill="1" applyAlignment="1">
      <alignment horizontal="center"/>
    </xf>
    <xf numFmtId="0" fontId="44" fillId="0" borderId="0" xfId="0" applyFont="1" applyAlignment="1">
      <alignment horizontal="center"/>
    </xf>
    <xf numFmtId="0" fontId="28" fillId="0" borderId="2" xfId="0" applyFont="1" applyBorder="1" applyAlignment="1">
      <alignment horizontal="center"/>
    </xf>
    <xf numFmtId="0" fontId="19" fillId="0" borderId="0" xfId="0" applyFont="1" applyAlignment="1">
      <alignment horizontal="center"/>
    </xf>
    <xf numFmtId="0" fontId="31" fillId="0" borderId="0" xfId="0" applyFont="1" applyFill="1" applyBorder="1"/>
    <xf numFmtId="0" fontId="11" fillId="0" borderId="0" xfId="0" applyFont="1" applyBorder="1"/>
    <xf numFmtId="0" fontId="0" fillId="4" borderId="0" xfId="0" applyFill="1"/>
    <xf numFmtId="0" fontId="8" fillId="0" borderId="0" xfId="6" applyFont="1" applyFill="1"/>
    <xf numFmtId="169" fontId="0" fillId="0" borderId="0" xfId="0" applyNumberFormat="1"/>
    <xf numFmtId="0" fontId="2" fillId="4" borderId="23" xfId="0" applyFont="1" applyFill="1" applyBorder="1"/>
    <xf numFmtId="0" fontId="2" fillId="4" borderId="23" xfId="5" applyFont="1" applyFill="1" applyBorder="1"/>
    <xf numFmtId="0" fontId="8" fillId="0" borderId="0" xfId="5" applyFont="1" applyFill="1" applyBorder="1"/>
    <xf numFmtId="0" fontId="2" fillId="0" borderId="0" xfId="0" applyFont="1" applyBorder="1" applyAlignment="1">
      <alignment horizontal="center"/>
    </xf>
    <xf numFmtId="0" fontId="15" fillId="0" borderId="0" xfId="5" applyFont="1" applyBorder="1"/>
    <xf numFmtId="3" fontId="15" fillId="0" borderId="0" xfId="5" applyNumberFormat="1" applyFont="1" applyBorder="1" applyAlignment="1">
      <alignment horizontal="center"/>
    </xf>
    <xf numFmtId="0" fontId="15" fillId="0" borderId="0" xfId="5" applyFont="1" applyBorder="1" applyAlignment="1">
      <alignment horizontal="center"/>
    </xf>
    <xf numFmtId="0" fontId="2" fillId="2" borderId="0" xfId="0" applyFont="1" applyFill="1"/>
    <xf numFmtId="0" fontId="46" fillId="0" borderId="0" xfId="0" applyFont="1" applyBorder="1" applyAlignment="1">
      <alignment horizontal="center"/>
    </xf>
    <xf numFmtId="0" fontId="2" fillId="0" borderId="2" xfId="0" applyFont="1" applyBorder="1"/>
    <xf numFmtId="0" fontId="5" fillId="0" borderId="0" xfId="0" applyFont="1" applyBorder="1" applyAlignment="1">
      <alignment horizontal="left"/>
    </xf>
    <xf numFmtId="0" fontId="4" fillId="0" borderId="0" xfId="0" applyFont="1" applyBorder="1" applyAlignment="1">
      <alignment horizontal="center"/>
    </xf>
    <xf numFmtId="0" fontId="46" fillId="0" borderId="0" xfId="5" applyFont="1" applyBorder="1" applyAlignment="1">
      <alignment horizontal="center"/>
    </xf>
    <xf numFmtId="3" fontId="46" fillId="0" borderId="0" xfId="5" applyNumberFormat="1" applyFont="1" applyBorder="1" applyAlignment="1">
      <alignment horizontal="center"/>
    </xf>
    <xf numFmtId="0" fontId="2" fillId="0" borderId="21" xfId="0" applyFont="1" applyBorder="1"/>
    <xf numFmtId="0" fontId="2" fillId="0" borderId="23" xfId="0" applyFont="1" applyBorder="1"/>
    <xf numFmtId="0" fontId="2" fillId="0" borderId="26" xfId="0" applyFont="1" applyBorder="1"/>
    <xf numFmtId="0" fontId="2" fillId="0" borderId="0" xfId="0" applyFont="1" applyBorder="1"/>
    <xf numFmtId="0" fontId="2" fillId="6" borderId="0" xfId="0" applyFont="1" applyFill="1"/>
    <xf numFmtId="0" fontId="46" fillId="0" borderId="0" xfId="0" applyFont="1"/>
    <xf numFmtId="0" fontId="46" fillId="0" borderId="2" xfId="0" applyFont="1" applyBorder="1"/>
    <xf numFmtId="0" fontId="6" fillId="0" borderId="2" xfId="0" applyFont="1" applyBorder="1"/>
    <xf numFmtId="0" fontId="13" fillId="0" borderId="5" xfId="0" applyFont="1" applyBorder="1"/>
    <xf numFmtId="166" fontId="0" fillId="0" borderId="0" xfId="0" applyNumberFormat="1" applyBorder="1"/>
    <xf numFmtId="0" fontId="5" fillId="4" borderId="0" xfId="4" applyFont="1" applyFill="1" applyBorder="1" applyAlignment="1">
      <alignment horizontal="center"/>
    </xf>
    <xf numFmtId="0" fontId="16" fillId="0" borderId="0" xfId="6" applyFont="1" applyFill="1"/>
    <xf numFmtId="0" fontId="3" fillId="0" borderId="0" xfId="0" applyFont="1" applyBorder="1"/>
    <xf numFmtId="0" fontId="7" fillId="0" borderId="2" xfId="0" applyFont="1" applyBorder="1"/>
    <xf numFmtId="0" fontId="16" fillId="0" borderId="6" xfId="0" applyFont="1" applyBorder="1"/>
    <xf numFmtId="0" fontId="12" fillId="0" borderId="0" xfId="0" applyFont="1" applyAlignment="1">
      <alignment horizontal="left"/>
    </xf>
    <xf numFmtId="0" fontId="2" fillId="0" borderId="0" xfId="4" applyFont="1" applyBorder="1"/>
    <xf numFmtId="0" fontId="6" fillId="0" borderId="0" xfId="4" applyFont="1" applyBorder="1"/>
    <xf numFmtId="0" fontId="0" fillId="0" borderId="5" xfId="0" applyBorder="1"/>
    <xf numFmtId="0" fontId="2" fillId="0" borderId="5" xfId="4" applyFont="1" applyBorder="1"/>
    <xf numFmtId="0" fontId="48" fillId="0" borderId="0" xfId="0" applyFont="1" applyAlignment="1">
      <alignment horizontal="justify"/>
    </xf>
    <xf numFmtId="0" fontId="0" fillId="0" borderId="0" xfId="0" applyAlignment="1">
      <alignment vertical="center" wrapText="1"/>
    </xf>
    <xf numFmtId="0" fontId="7" fillId="0" borderId="0" xfId="0" applyFont="1" applyBorder="1"/>
    <xf numFmtId="0" fontId="16" fillId="0" borderId="0" xfId="6" applyFont="1" applyFill="1" applyBorder="1"/>
    <xf numFmtId="166" fontId="8" fillId="0" borderId="0" xfId="0" applyNumberFormat="1" applyFont="1" applyBorder="1" applyAlignment="1">
      <alignment horizontal="right"/>
    </xf>
    <xf numFmtId="0" fontId="8" fillId="0" borderId="0" xfId="0" applyFont="1" applyBorder="1" applyAlignment="1">
      <alignment horizontal="right"/>
    </xf>
    <xf numFmtId="0" fontId="12" fillId="0" borderId="0" xfId="0" applyFont="1" applyBorder="1"/>
    <xf numFmtId="0" fontId="6" fillId="2" borderId="0" xfId="0" applyFont="1" applyFill="1"/>
    <xf numFmtId="0" fontId="7" fillId="0" borderId="0" xfId="0" applyFont="1" applyFill="1" applyBorder="1"/>
    <xf numFmtId="0" fontId="7" fillId="0" borderId="0" xfId="6" applyFont="1" applyFill="1"/>
    <xf numFmtId="0" fontId="57" fillId="0" borderId="0" xfId="0" applyFont="1" applyFill="1" applyBorder="1"/>
    <xf numFmtId="3" fontId="2" fillId="0" borderId="0" xfId="0" applyNumberFormat="1" applyFont="1" applyFill="1" applyBorder="1"/>
    <xf numFmtId="0" fontId="6" fillId="0" borderId="0" xfId="0" applyFont="1" applyBorder="1" applyAlignment="1">
      <alignment horizontal="center"/>
    </xf>
    <xf numFmtId="0" fontId="6" fillId="0" borderId="1" xfId="0" applyFont="1" applyBorder="1" applyAlignment="1">
      <alignment horizontal="center"/>
    </xf>
    <xf numFmtId="3" fontId="6" fillId="0" borderId="1" xfId="0" applyNumberFormat="1" applyFont="1" applyBorder="1" applyAlignment="1">
      <alignment horizontal="center"/>
    </xf>
    <xf numFmtId="0" fontId="5" fillId="0" borderId="1" xfId="0" applyFont="1" applyBorder="1" applyAlignment="1">
      <alignment horizontal="center"/>
    </xf>
    <xf numFmtId="0" fontId="6" fillId="0" borderId="2" xfId="0" applyFont="1" applyBorder="1" applyAlignment="1">
      <alignment horizontal="center"/>
    </xf>
    <xf numFmtId="0" fontId="5" fillId="0" borderId="2" xfId="0" applyFont="1" applyBorder="1" applyAlignment="1">
      <alignment horizontal="center"/>
    </xf>
    <xf numFmtId="3" fontId="2" fillId="0" borderId="0" xfId="0" applyNumberFormat="1" applyFont="1" applyFill="1"/>
    <xf numFmtId="166" fontId="2" fillId="0" borderId="0" xfId="0" applyNumberFormat="1" applyFont="1"/>
    <xf numFmtId="0" fontId="2" fillId="0" borderId="0" xfId="0" applyFont="1" applyAlignment="1">
      <alignment horizontal="left"/>
    </xf>
    <xf numFmtId="0" fontId="10" fillId="0" borderId="0" xfId="0" applyFont="1" applyAlignment="1">
      <alignment horizontal="left"/>
    </xf>
    <xf numFmtId="0" fontId="2" fillId="0" borderId="1" xfId="0" applyFont="1" applyFill="1" applyBorder="1"/>
    <xf numFmtId="0" fontId="6" fillId="0" borderId="0" xfId="0" applyFont="1" applyFill="1" applyBorder="1"/>
    <xf numFmtId="0" fontId="13" fillId="0" borderId="0" xfId="0" applyFont="1" applyFill="1" applyBorder="1"/>
    <xf numFmtId="0" fontId="12" fillId="0" borderId="0" xfId="0" applyFont="1" applyAlignment="1">
      <alignment horizontal="center"/>
    </xf>
    <xf numFmtId="0" fontId="59" fillId="0" borderId="0" xfId="0" applyFont="1" applyAlignment="1">
      <alignment horizontal="center"/>
    </xf>
    <xf numFmtId="166" fontId="59" fillId="0" borderId="0" xfId="0" applyNumberFormat="1" applyFont="1"/>
    <xf numFmtId="0" fontId="60" fillId="0" borderId="0" xfId="0" applyFont="1"/>
    <xf numFmtId="0" fontId="10" fillId="0" borderId="0" xfId="0" applyFont="1" applyBorder="1" applyAlignment="1">
      <alignment horizontal="left"/>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7" fillId="11" borderId="0" xfId="0" applyFont="1" applyFill="1" applyBorder="1"/>
    <xf numFmtId="0" fontId="2" fillId="0" borderId="0" xfId="0" applyFont="1" applyFill="1" applyAlignment="1">
      <alignment horizontal="center"/>
    </xf>
    <xf numFmtId="0" fontId="7" fillId="0" borderId="0" xfId="6" applyFont="1" applyFill="1" applyBorder="1"/>
    <xf numFmtId="0" fontId="16" fillId="0" borderId="0" xfId="0" applyFont="1"/>
    <xf numFmtId="0" fontId="15" fillId="0" borderId="0" xfId="0" applyFont="1"/>
    <xf numFmtId="3" fontId="15" fillId="0" borderId="0" xfId="0" applyNumberFormat="1" applyFont="1" applyBorder="1" applyAlignment="1">
      <alignment horizontal="center" vertical="center"/>
    </xf>
    <xf numFmtId="3" fontId="61" fillId="0" borderId="0" xfId="0" applyNumberFormat="1" applyFont="1" applyBorder="1" applyAlignment="1">
      <alignment horizontal="center" vertical="center"/>
    </xf>
    <xf numFmtId="0" fontId="15" fillId="0" borderId="0" xfId="0" applyFont="1" applyAlignment="1">
      <alignment horizontal="center"/>
    </xf>
    <xf numFmtId="0" fontId="62" fillId="0" borderId="0" xfId="0" applyFont="1" applyAlignment="1">
      <alignment horizontal="center"/>
    </xf>
    <xf numFmtId="3" fontId="15" fillId="0" borderId="0" xfId="0" applyNumberFormat="1" applyFont="1"/>
    <xf numFmtId="0" fontId="15" fillId="0" borderId="0" xfId="0" quotePrefix="1" applyNumberFormat="1" applyFont="1" applyFill="1" applyAlignment="1">
      <alignment horizontal="center"/>
    </xf>
    <xf numFmtId="0" fontId="62" fillId="0" borderId="0" xfId="0" quotePrefix="1" applyNumberFormat="1" applyFont="1" applyFill="1" applyAlignment="1">
      <alignment horizontal="center"/>
    </xf>
    <xf numFmtId="0" fontId="0" fillId="0" borderId="0" xfId="0" applyAlignment="1">
      <alignment vertical="top" wrapText="1"/>
    </xf>
    <xf numFmtId="0" fontId="2" fillId="0" borderId="0" xfId="0" applyFont="1" applyAlignment="1">
      <alignment horizontal="left" vertical="center" wrapText="1"/>
    </xf>
    <xf numFmtId="0" fontId="65" fillId="0" borderId="0" xfId="0" applyFont="1" applyAlignment="1">
      <alignment horizontal="justify"/>
    </xf>
    <xf numFmtId="0" fontId="65" fillId="0" borderId="0" xfId="0" applyFont="1" applyAlignment="1">
      <alignment horizontal="left" vertical="center" wrapText="1"/>
    </xf>
    <xf numFmtId="0" fontId="2" fillId="0" borderId="0" xfId="0" applyFont="1" applyAlignment="1">
      <alignment horizontal="justify"/>
    </xf>
    <xf numFmtId="0" fontId="63" fillId="0" borderId="0" xfId="0" applyFont="1" applyAlignment="1">
      <alignment horizontal="justify"/>
    </xf>
    <xf numFmtId="0" fontId="67" fillId="0" borderId="0" xfId="0" applyFont="1"/>
    <xf numFmtId="3" fontId="4" fillId="2" borderId="0" xfId="0" quotePrefix="1" applyNumberFormat="1" applyFont="1" applyFill="1" applyBorder="1" applyAlignment="1">
      <alignment horizontal="right" indent="1"/>
    </xf>
    <xf numFmtId="3" fontId="4" fillId="0" borderId="0" xfId="0" quotePrefix="1" applyNumberFormat="1" applyFont="1" applyFill="1" applyBorder="1" applyAlignment="1">
      <alignment horizontal="right" indent="1"/>
    </xf>
    <xf numFmtId="3" fontId="4" fillId="2" borderId="0" xfId="0" applyNumberFormat="1" applyFont="1" applyFill="1" applyAlignment="1">
      <alignment horizontal="right" indent="1"/>
    </xf>
    <xf numFmtId="3" fontId="46" fillId="2" borderId="0" xfId="0" applyNumberFormat="1" applyFont="1" applyFill="1" applyAlignment="1">
      <alignment horizontal="right" indent="1"/>
    </xf>
    <xf numFmtId="3" fontId="4" fillId="0" borderId="0" xfId="0" applyNumberFormat="1" applyFont="1" applyFill="1" applyAlignment="1">
      <alignment horizontal="right" indent="1"/>
    </xf>
    <xf numFmtId="3" fontId="46" fillId="0" borderId="0" xfId="0" applyNumberFormat="1" applyFont="1" applyFill="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6" fillId="0" borderId="0" xfId="0" applyNumberFormat="1" applyFont="1" applyAlignment="1">
      <alignment horizontal="right" indent="1"/>
    </xf>
    <xf numFmtId="3" fontId="4" fillId="0" borderId="0" xfId="0" applyNumberFormat="1" applyFont="1" applyAlignment="1">
      <alignment horizontal="right" indent="1"/>
    </xf>
    <xf numFmtId="3" fontId="2" fillId="2" borderId="0" xfId="0" quotePrefix="1" applyNumberFormat="1" applyFont="1" applyFill="1" applyAlignment="1">
      <alignment horizontal="right" indent="1"/>
    </xf>
    <xf numFmtId="3" fontId="2" fillId="0" borderId="0" xfId="0" quotePrefix="1" applyNumberFormat="1" applyFont="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6" fillId="2" borderId="0" xfId="0" applyNumberFormat="1" applyFont="1" applyFill="1" applyAlignment="1">
      <alignment horizontal="right" indent="1"/>
    </xf>
    <xf numFmtId="164" fontId="4" fillId="2" borderId="0" xfId="0" applyNumberFormat="1" applyFont="1" applyFill="1" applyAlignment="1">
      <alignment horizontal="right" indent="1"/>
    </xf>
    <xf numFmtId="164" fontId="0" fillId="4" borderId="0" xfId="0" applyNumberFormat="1" applyFill="1" applyAlignment="1">
      <alignment horizontal="right" indent="1"/>
    </xf>
    <xf numFmtId="164" fontId="46" fillId="4" borderId="0" xfId="0" applyNumberFormat="1" applyFont="1" applyFill="1" applyAlignment="1">
      <alignment horizontal="right" indent="1"/>
    </xf>
    <xf numFmtId="164" fontId="4" fillId="4" borderId="0" xfId="0" applyNumberFormat="1" applyFont="1" applyFill="1" applyAlignment="1">
      <alignment horizontal="right" indent="1"/>
    </xf>
    <xf numFmtId="3" fontId="2" fillId="2" borderId="2" xfId="0" quotePrefix="1" applyNumberFormat="1" applyFont="1" applyFill="1" applyBorder="1" applyAlignment="1">
      <alignment horizontal="right" indent="1"/>
    </xf>
    <xf numFmtId="164" fontId="2" fillId="2" borderId="2" xfId="0" quotePrefix="1" applyNumberFormat="1" applyFont="1" applyFill="1" applyBorder="1" applyAlignment="1">
      <alignment horizontal="right" indent="1"/>
    </xf>
    <xf numFmtId="164" fontId="4" fillId="6" borderId="2" xfId="0" applyNumberFormat="1" applyFont="1" applyFill="1" applyBorder="1" applyAlignment="1">
      <alignment horizontal="right" indent="1"/>
    </xf>
    <xf numFmtId="3" fontId="4" fillId="6" borderId="2" xfId="0" applyNumberFormat="1" applyFont="1" applyFill="1" applyBorder="1" applyAlignment="1">
      <alignment horizontal="right" indent="1"/>
    </xf>
    <xf numFmtId="0" fontId="0" fillId="0" borderId="0" xfId="0" applyBorder="1" applyAlignment="1">
      <alignment horizontal="right" indent="1"/>
    </xf>
    <xf numFmtId="3" fontId="2" fillId="2" borderId="0" xfId="0" quotePrefix="1" applyNumberFormat="1" applyFont="1" applyFill="1" applyBorder="1" applyAlignment="1">
      <alignment horizontal="right" indent="1"/>
    </xf>
    <xf numFmtId="0" fontId="46" fillId="0" borderId="0" xfId="0" applyFont="1" applyBorder="1" applyAlignment="1">
      <alignment horizontal="right" indent="1"/>
    </xf>
    <xf numFmtId="0" fontId="4" fillId="0" borderId="0" xfId="0" applyFont="1" applyBorder="1" applyAlignment="1">
      <alignment horizontal="right" indent="1"/>
    </xf>
    <xf numFmtId="3" fontId="10" fillId="4" borderId="35" xfId="0" quotePrefix="1" applyNumberFormat="1" applyFont="1" applyFill="1" applyBorder="1" applyAlignment="1">
      <alignment horizontal="right" indent="1"/>
    </xf>
    <xf numFmtId="3" fontId="10" fillId="4" borderId="25" xfId="0" quotePrefix="1" applyNumberFormat="1" applyFont="1" applyFill="1" applyBorder="1" applyAlignment="1">
      <alignment horizontal="right" indent="1"/>
    </xf>
    <xf numFmtId="3" fontId="10" fillId="4" borderId="19" xfId="0" quotePrefix="1" applyNumberFormat="1" applyFont="1" applyFill="1" applyBorder="1" applyAlignment="1">
      <alignment horizontal="right" indent="1"/>
    </xf>
    <xf numFmtId="3" fontId="10" fillId="4" borderId="17" xfId="0" quotePrefix="1" applyNumberFormat="1" applyFont="1" applyFill="1" applyBorder="1" applyAlignment="1">
      <alignment horizontal="right" indent="1"/>
    </xf>
    <xf numFmtId="3" fontId="2" fillId="4" borderId="35" xfId="5" applyNumberFormat="1" applyFill="1" applyBorder="1" applyAlignment="1">
      <alignment horizontal="right" indent="1"/>
    </xf>
    <xf numFmtId="3" fontId="2" fillId="4" borderId="19" xfId="5" applyNumberFormat="1" applyFill="1" applyBorder="1" applyAlignment="1">
      <alignment horizontal="right" indent="1"/>
    </xf>
    <xf numFmtId="3" fontId="2" fillId="4" borderId="25" xfId="5" applyNumberFormat="1" applyFill="1" applyBorder="1" applyAlignment="1">
      <alignment horizontal="right" indent="1"/>
    </xf>
    <xf numFmtId="3" fontId="2" fillId="4" borderId="17" xfId="5" applyNumberFormat="1" applyFill="1" applyBorder="1" applyAlignment="1">
      <alignment horizontal="right" indent="1"/>
    </xf>
    <xf numFmtId="0" fontId="2" fillId="0" borderId="5" xfId="0" applyFont="1" applyBorder="1"/>
    <xf numFmtId="0" fontId="2" fillId="0" borderId="0" xfId="0" applyFont="1" applyAlignment="1">
      <alignment horizontal="left"/>
    </xf>
    <xf numFmtId="0" fontId="2" fillId="0" borderId="0" xfId="0" applyFont="1" applyAlignment="1">
      <alignment horizontal="left"/>
    </xf>
    <xf numFmtId="0" fontId="70" fillId="3" borderId="0" xfId="3" applyFont="1" applyFill="1" applyBorder="1" applyAlignment="1">
      <alignment horizontal="left"/>
    </xf>
    <xf numFmtId="0" fontId="70" fillId="3" borderId="7" xfId="3" applyFont="1" applyFill="1" applyBorder="1" applyAlignment="1">
      <alignment horizontal="left"/>
    </xf>
    <xf numFmtId="0" fontId="72" fillId="3" borderId="0" xfId="0" applyFont="1" applyFill="1" applyBorder="1"/>
    <xf numFmtId="0" fontId="72" fillId="3" borderId="0" xfId="0" applyFont="1" applyFill="1"/>
    <xf numFmtId="0" fontId="73" fillId="3" borderId="0" xfId="0" quotePrefix="1" applyFont="1" applyFill="1"/>
    <xf numFmtId="0" fontId="73" fillId="3" borderId="0" xfId="0" applyFont="1" applyFill="1"/>
    <xf numFmtId="0" fontId="70" fillId="3" borderId="0" xfId="3" applyFont="1" applyFill="1" applyBorder="1" applyAlignment="1">
      <alignment horizontal="left" vertical="top"/>
    </xf>
    <xf numFmtId="0" fontId="75" fillId="3" borderId="9" xfId="1" applyFont="1" applyFill="1" applyBorder="1" applyAlignment="1" applyProtection="1">
      <alignment vertical="top"/>
    </xf>
    <xf numFmtId="0" fontId="74" fillId="3" borderId="9" xfId="0" applyFont="1" applyFill="1" applyBorder="1" applyAlignment="1">
      <alignment horizontal="center" vertical="top"/>
    </xf>
    <xf numFmtId="0" fontId="75" fillId="3" borderId="0" xfId="1" applyFont="1" applyFill="1" applyBorder="1" applyAlignment="1" applyProtection="1">
      <alignment vertical="top"/>
    </xf>
    <xf numFmtId="0" fontId="74" fillId="3" borderId="0" xfId="0" applyFont="1" applyFill="1" applyBorder="1" applyAlignment="1">
      <alignment horizontal="center" vertical="top"/>
    </xf>
    <xf numFmtId="0" fontId="75" fillId="3" borderId="7" xfId="1" applyFont="1" applyFill="1" applyBorder="1" applyAlignment="1" applyProtection="1">
      <alignment vertical="top"/>
    </xf>
    <xf numFmtId="0" fontId="74" fillId="3" borderId="7" xfId="0" applyFont="1" applyFill="1" applyBorder="1" applyAlignment="1">
      <alignment horizontal="center" vertical="top"/>
    </xf>
    <xf numFmtId="0" fontId="76" fillId="3" borderId="0" xfId="0" applyFont="1" applyFill="1" applyAlignment="1">
      <alignment vertical="top"/>
    </xf>
    <xf numFmtId="0" fontId="74" fillId="3" borderId="0" xfId="0" applyFont="1" applyFill="1" applyAlignment="1">
      <alignment horizontal="center" vertical="top"/>
    </xf>
    <xf numFmtId="0" fontId="77" fillId="3" borderId="0" xfId="0" applyFont="1" applyFill="1" applyAlignment="1">
      <alignment vertical="top"/>
    </xf>
    <xf numFmtId="0" fontId="71" fillId="3" borderId="0" xfId="0" applyFont="1" applyFill="1" applyAlignment="1">
      <alignment horizontal="center" vertical="top"/>
    </xf>
    <xf numFmtId="0" fontId="76" fillId="3" borderId="0" xfId="0" applyFont="1" applyFill="1" applyAlignment="1">
      <alignment horizontal="center" vertical="top"/>
    </xf>
    <xf numFmtId="0" fontId="79" fillId="3" borderId="0" xfId="3" applyFont="1" applyFill="1" applyBorder="1" applyAlignment="1">
      <alignment horizontal="left" vertical="top"/>
    </xf>
    <xf numFmtId="0" fontId="79" fillId="3" borderId="0" xfId="0" applyFont="1" applyFill="1" applyAlignment="1">
      <alignment horizontal="left"/>
    </xf>
    <xf numFmtId="0" fontId="80" fillId="3" borderId="0" xfId="0" applyFont="1" applyFill="1"/>
    <xf numFmtId="0" fontId="81" fillId="3" borderId="0" xfId="0" applyFont="1" applyFill="1" applyAlignment="1">
      <alignment vertical="top"/>
    </xf>
    <xf numFmtId="0" fontId="82" fillId="3" borderId="0" xfId="3" applyFont="1" applyFill="1" applyBorder="1" applyAlignment="1">
      <alignment horizontal="right" vertical="top"/>
    </xf>
    <xf numFmtId="168" fontId="82" fillId="3" borderId="0" xfId="3" applyNumberFormat="1" applyFont="1" applyFill="1" applyBorder="1" applyAlignment="1">
      <alignment horizontal="left" vertical="top"/>
    </xf>
    <xf numFmtId="0" fontId="80" fillId="3" borderId="0" xfId="0" applyFont="1" applyFill="1" applyAlignment="1">
      <alignment horizontal="left"/>
    </xf>
    <xf numFmtId="0" fontId="84" fillId="3" borderId="0" xfId="3" applyFont="1" applyFill="1" applyBorder="1" applyAlignment="1">
      <alignment horizontal="left" vertical="top"/>
    </xf>
    <xf numFmtId="0" fontId="69" fillId="0" borderId="0" xfId="0" applyFont="1"/>
    <xf numFmtId="166" fontId="69" fillId="0" borderId="0" xfId="0" applyNumberFormat="1" applyFont="1" applyBorder="1" applyAlignment="1">
      <alignment horizontal="right" indent="1"/>
    </xf>
    <xf numFmtId="0" fontId="86" fillId="0" borderId="0" xfId="0" applyFont="1"/>
    <xf numFmtId="0" fontId="69" fillId="0" borderId="2" xfId="0" applyFont="1" applyBorder="1"/>
    <xf numFmtId="0" fontId="86" fillId="0" borderId="2" xfId="0" applyFont="1" applyBorder="1"/>
    <xf numFmtId="0" fontId="86" fillId="0" borderId="0" xfId="0" applyFont="1" applyBorder="1"/>
    <xf numFmtId="0" fontId="86" fillId="0" borderId="3" xfId="0" applyFont="1" applyBorder="1"/>
    <xf numFmtId="3" fontId="90" fillId="0" borderId="0" xfId="0" applyNumberFormat="1" applyFont="1" applyAlignment="1">
      <alignment horizontal="right" indent="1"/>
    </xf>
    <xf numFmtId="164" fontId="90" fillId="0" borderId="0" xfId="0" applyNumberFormat="1" applyFont="1" applyAlignment="1">
      <alignment horizontal="right" indent="1"/>
    </xf>
    <xf numFmtId="166" fontId="90" fillId="0" borderId="0" xfId="0" applyNumberFormat="1" applyFont="1" applyBorder="1" applyAlignment="1">
      <alignment horizontal="right" indent="1"/>
    </xf>
    <xf numFmtId="0" fontId="87" fillId="7" borderId="40" xfId="0" applyFont="1" applyFill="1" applyBorder="1"/>
    <xf numFmtId="0" fontId="88" fillId="0" borderId="0" xfId="0" applyFont="1"/>
    <xf numFmtId="164" fontId="88" fillId="0" borderId="0" xfId="0" applyNumberFormat="1" applyFont="1" applyAlignment="1">
      <alignment horizontal="right" indent="1"/>
    </xf>
    <xf numFmtId="0" fontId="88" fillId="7" borderId="0" xfId="0" applyFont="1" applyFill="1"/>
    <xf numFmtId="164" fontId="88" fillId="7" borderId="0" xfId="0" applyNumberFormat="1" applyFont="1" applyFill="1" applyAlignment="1">
      <alignment horizontal="right" indent="1"/>
    </xf>
    <xf numFmtId="164" fontId="90" fillId="7" borderId="0" xfId="0" applyNumberFormat="1" applyFont="1" applyFill="1" applyAlignment="1">
      <alignment horizontal="right" indent="1"/>
    </xf>
    <xf numFmtId="0" fontId="88" fillId="0" borderId="2" xfId="0" applyFont="1" applyBorder="1"/>
    <xf numFmtId="0" fontId="87" fillId="7" borderId="0" xfId="0" applyFont="1" applyFill="1"/>
    <xf numFmtId="0" fontId="69" fillId="0" borderId="0" xfId="0" applyFont="1" applyBorder="1"/>
    <xf numFmtId="0" fontId="6" fillId="0" borderId="34" xfId="0" applyFont="1" applyBorder="1" applyAlignment="1">
      <alignment horizontal="center"/>
    </xf>
    <xf numFmtId="0" fontId="6" fillId="0" borderId="18" xfId="0" applyFont="1" applyBorder="1" applyAlignment="1">
      <alignment horizontal="center"/>
    </xf>
    <xf numFmtId="0" fontId="6" fillId="0" borderId="24" xfId="0" applyFont="1" applyBorder="1" applyAlignment="1">
      <alignment horizontal="center"/>
    </xf>
    <xf numFmtId="0" fontId="6" fillId="0" borderId="35" xfId="0" applyFont="1" applyBorder="1" applyAlignment="1">
      <alignment horizontal="center"/>
    </xf>
    <xf numFmtId="0" fontId="6" fillId="0" borderId="19" xfId="0" applyFont="1" applyBorder="1" applyAlignment="1">
      <alignment horizontal="center"/>
    </xf>
    <xf numFmtId="0" fontId="6" fillId="0" borderId="25" xfId="0" applyFont="1" applyBorder="1" applyAlignment="1">
      <alignment horizontal="center"/>
    </xf>
    <xf numFmtId="3" fontId="6" fillId="0" borderId="36"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41" xfId="0" applyFont="1" applyBorder="1" applyAlignment="1">
      <alignment horizontal="center" vertical="center"/>
    </xf>
    <xf numFmtId="3" fontId="2" fillId="0" borderId="0" xfId="0" quotePrefix="1" applyNumberFormat="1" applyFont="1" applyFill="1" applyBorder="1" applyAlignment="1">
      <alignment horizontal="right" indent="1"/>
    </xf>
    <xf numFmtId="0" fontId="2" fillId="2" borderId="0" xfId="0" applyFont="1" applyFill="1" applyBorder="1"/>
    <xf numFmtId="166" fontId="90" fillId="0" borderId="2" xfId="0" applyNumberFormat="1" applyFont="1" applyBorder="1" applyAlignment="1">
      <alignment horizontal="right" indent="1"/>
    </xf>
    <xf numFmtId="166" fontId="88" fillId="0" borderId="2" xfId="0" applyNumberFormat="1" applyFont="1" applyBorder="1" applyAlignment="1">
      <alignment horizontal="right" indent="1"/>
    </xf>
    <xf numFmtId="0" fontId="85" fillId="4" borderId="0" xfId="4" applyFont="1" applyFill="1" applyBorder="1" applyAlignment="1">
      <alignment horizontal="center"/>
    </xf>
    <xf numFmtId="0" fontId="88" fillId="7" borderId="0" xfId="0" applyFont="1" applyFill="1" applyBorder="1"/>
    <xf numFmtId="0" fontId="88" fillId="7" borderId="40" xfId="0" applyFont="1" applyFill="1" applyBorder="1"/>
    <xf numFmtId="0" fontId="69" fillId="4" borderId="0" xfId="0" applyFont="1" applyFill="1" applyAlignment="1">
      <alignment horizontal="right" indent="1"/>
    </xf>
    <xf numFmtId="0" fontId="90" fillId="4" borderId="0" xfId="0" applyFont="1" applyFill="1" applyAlignment="1">
      <alignment horizontal="right" indent="1"/>
    </xf>
    <xf numFmtId="164" fontId="88" fillId="7" borderId="40" xfId="0" applyNumberFormat="1" applyFont="1" applyFill="1" applyBorder="1" applyAlignment="1">
      <alignment horizontal="right" indent="1"/>
    </xf>
    <xf numFmtId="164" fontId="90" fillId="7" borderId="40" xfId="0" applyNumberFormat="1" applyFont="1" applyFill="1" applyBorder="1" applyAlignment="1">
      <alignment horizontal="right" indent="1"/>
    </xf>
    <xf numFmtId="0" fontId="88" fillId="0" borderId="0" xfId="0" applyFont="1" applyBorder="1" applyAlignment="1">
      <alignment horizontal="left" vertical="center" wrapText="1"/>
    </xf>
    <xf numFmtId="164" fontId="88" fillId="7" borderId="0" xfId="0" applyNumberFormat="1" applyFont="1" applyFill="1" applyBorder="1" applyAlignment="1">
      <alignment horizontal="right" indent="1"/>
    </xf>
    <xf numFmtId="164" fontId="90" fillId="7" borderId="0" xfId="0" applyNumberFormat="1" applyFont="1" applyFill="1" applyBorder="1" applyAlignment="1">
      <alignment horizontal="right" indent="1"/>
    </xf>
    <xf numFmtId="0" fontId="2" fillId="0" borderId="0" xfId="0" applyFont="1" applyBorder="1" applyAlignment="1">
      <alignment horizontal="left"/>
    </xf>
    <xf numFmtId="164" fontId="88" fillId="0" borderId="0" xfId="0" applyNumberFormat="1" applyFont="1" applyFill="1" applyBorder="1" applyAlignment="1">
      <alignment horizontal="right" indent="1"/>
    </xf>
    <xf numFmtId="164" fontId="90" fillId="0" borderId="0" xfId="0" applyNumberFormat="1" applyFont="1" applyFill="1" applyBorder="1" applyAlignment="1">
      <alignment horizontal="right" indent="1"/>
    </xf>
    <xf numFmtId="0" fontId="69" fillId="0" borderId="0" xfId="0" applyFont="1" applyFill="1"/>
    <xf numFmtId="0" fontId="86" fillId="0" borderId="1" xfId="0" applyFont="1" applyFill="1" applyBorder="1"/>
    <xf numFmtId="3" fontId="86" fillId="0" borderId="0" xfId="0" applyNumberFormat="1" applyFont="1" applyFill="1" applyAlignment="1">
      <alignment horizontal="right" indent="1"/>
    </xf>
    <xf numFmtId="3" fontId="89" fillId="0" borderId="0" xfId="0" applyNumberFormat="1" applyFont="1" applyFill="1" applyAlignment="1">
      <alignment horizontal="right" indent="1"/>
    </xf>
    <xf numFmtId="3" fontId="85" fillId="0" borderId="0" xfId="0" applyNumberFormat="1" applyFont="1" applyFill="1" applyAlignment="1">
      <alignment horizontal="right" indent="1"/>
    </xf>
    <xf numFmtId="0" fontId="86" fillId="10" borderId="3" xfId="0" applyFont="1" applyFill="1" applyBorder="1"/>
    <xf numFmtId="3" fontId="86" fillId="10" borderId="3" xfId="0" applyNumberFormat="1" applyFont="1" applyFill="1" applyBorder="1" applyAlignment="1">
      <alignment horizontal="right" indent="1"/>
    </xf>
    <xf numFmtId="3" fontId="89" fillId="10" borderId="3" xfId="0" applyNumberFormat="1" applyFont="1" applyFill="1" applyBorder="1" applyAlignment="1">
      <alignment horizontal="right" indent="1"/>
    </xf>
    <xf numFmtId="3" fontId="85" fillId="10" borderId="3" xfId="0" applyNumberFormat="1" applyFont="1" applyFill="1" applyBorder="1" applyAlignment="1">
      <alignment horizontal="right" indent="1"/>
    </xf>
    <xf numFmtId="0" fontId="92" fillId="0" borderId="0" xfId="0" applyFont="1" applyBorder="1"/>
    <xf numFmtId="3" fontId="86" fillId="0" borderId="0" xfId="0" applyNumberFormat="1" applyFont="1" applyBorder="1" applyAlignment="1">
      <alignment horizontal="right" indent="1"/>
    </xf>
    <xf numFmtId="3" fontId="89" fillId="0" borderId="0" xfId="0" applyNumberFormat="1" applyFont="1" applyBorder="1" applyAlignment="1">
      <alignment horizontal="right" indent="1"/>
    </xf>
    <xf numFmtId="3" fontId="85" fillId="0" borderId="0" xfId="0" applyNumberFormat="1" applyFont="1" applyBorder="1" applyAlignment="1">
      <alignment horizontal="right" indent="1"/>
    </xf>
    <xf numFmtId="0" fontId="69" fillId="2" borderId="0" xfId="0" applyFont="1" applyFill="1" applyBorder="1"/>
    <xf numFmtId="3" fontId="69" fillId="2" borderId="0" xfId="0" applyNumberFormat="1" applyFont="1" applyFill="1" applyAlignment="1">
      <alignment horizontal="right" indent="1"/>
    </xf>
    <xf numFmtId="3" fontId="90" fillId="2" borderId="0" xfId="0" applyNumberFormat="1" applyFont="1" applyFill="1" applyAlignment="1">
      <alignment horizontal="right" indent="1"/>
    </xf>
    <xf numFmtId="3" fontId="85" fillId="2" borderId="0" xfId="0" applyNumberFormat="1" applyFont="1" applyFill="1" applyAlignment="1">
      <alignment horizontal="right" indent="1"/>
    </xf>
    <xf numFmtId="0" fontId="69" fillId="0" borderId="0" xfId="0" applyFont="1" applyFill="1" applyBorder="1"/>
    <xf numFmtId="3" fontId="69" fillId="0" borderId="0" xfId="0" applyNumberFormat="1" applyFont="1" applyFill="1" applyAlignment="1">
      <alignment horizontal="right" indent="1"/>
    </xf>
    <xf numFmtId="3" fontId="90" fillId="0" borderId="0" xfId="0" applyNumberFormat="1" applyFont="1" applyFill="1" applyAlignment="1">
      <alignment horizontal="right" indent="1"/>
    </xf>
    <xf numFmtId="3" fontId="69" fillId="0" borderId="0" xfId="0" quotePrefix="1" applyNumberFormat="1" applyFont="1" applyFill="1" applyAlignment="1">
      <alignment horizontal="right" indent="1"/>
    </xf>
    <xf numFmtId="0" fontId="69" fillId="0" borderId="0" xfId="0" quotePrefix="1" applyFont="1" applyFill="1" applyBorder="1" applyAlignment="1"/>
    <xf numFmtId="3" fontId="7" fillId="0" borderId="0" xfId="0" applyNumberFormat="1" applyFont="1" applyFill="1" applyBorder="1"/>
    <xf numFmtId="3" fontId="16" fillId="0" borderId="0" xfId="0" applyNumberFormat="1" applyFont="1" applyBorder="1" applyAlignment="1">
      <alignment horizontal="center" vertical="center"/>
    </xf>
    <xf numFmtId="3" fontId="93" fillId="0" borderId="0" xfId="0" applyNumberFormat="1" applyFont="1" applyBorder="1" applyAlignment="1">
      <alignment horizontal="center" vertical="center"/>
    </xf>
    <xf numFmtId="0" fontId="16" fillId="0" borderId="0" xfId="0" applyFont="1" applyFill="1"/>
    <xf numFmtId="164" fontId="16" fillId="0" borderId="0" xfId="0" applyNumberFormat="1" applyFont="1"/>
    <xf numFmtId="0" fontId="16" fillId="0" borderId="0" xfId="0" applyFont="1" applyAlignment="1">
      <alignment horizontal="center"/>
    </xf>
    <xf numFmtId="0" fontId="94" fillId="0" borderId="0" xfId="0" applyFont="1" applyAlignment="1">
      <alignment horizontal="center"/>
    </xf>
    <xf numFmtId="164" fontId="69" fillId="0" borderId="0" xfId="0" applyNumberFormat="1" applyFont="1"/>
    <xf numFmtId="166" fontId="86" fillId="10" borderId="3" xfId="0" applyNumberFormat="1" applyFont="1" applyFill="1" applyBorder="1" applyAlignment="1">
      <alignment horizontal="right" indent="1"/>
    </xf>
    <xf numFmtId="166" fontId="85" fillId="10" borderId="3" xfId="0" applyNumberFormat="1" applyFont="1" applyFill="1" applyBorder="1" applyAlignment="1">
      <alignment horizontal="right" indent="1"/>
    </xf>
    <xf numFmtId="166" fontId="86" fillId="0" borderId="0" xfId="0" applyNumberFormat="1" applyFont="1" applyBorder="1" applyAlignment="1">
      <alignment horizontal="right" indent="1"/>
    </xf>
    <xf numFmtId="166" fontId="85" fillId="0" borderId="0" xfId="0" applyNumberFormat="1" applyFont="1" applyBorder="1" applyAlignment="1">
      <alignment horizontal="right" indent="1"/>
    </xf>
    <xf numFmtId="166" fontId="69" fillId="2" borderId="0" xfId="0" applyNumberFormat="1" applyFont="1" applyFill="1" applyAlignment="1">
      <alignment horizontal="right" indent="1"/>
    </xf>
    <xf numFmtId="166" fontId="85" fillId="2" borderId="0" xfId="0" applyNumberFormat="1" applyFont="1" applyFill="1" applyAlignment="1">
      <alignment horizontal="right" indent="1"/>
    </xf>
    <xf numFmtId="166" fontId="69" fillId="0" borderId="0" xfId="0" applyNumberFormat="1" applyFont="1" applyFill="1" applyAlignment="1">
      <alignment horizontal="right" indent="1"/>
    </xf>
    <xf numFmtId="166" fontId="85" fillId="0" borderId="0" xfId="0" applyNumberFormat="1" applyFont="1" applyFill="1" applyAlignment="1">
      <alignment horizontal="right" indent="1"/>
    </xf>
    <xf numFmtId="166" fontId="69" fillId="0" borderId="0" xfId="0" quotePrefix="1" applyNumberFormat="1" applyFont="1" applyFill="1" applyAlignment="1">
      <alignment horizontal="right" indent="1"/>
    </xf>
    <xf numFmtId="166" fontId="89" fillId="10" borderId="3" xfId="0" applyNumberFormat="1" applyFont="1" applyFill="1" applyBorder="1" applyAlignment="1">
      <alignment horizontal="right" indent="1"/>
    </xf>
    <xf numFmtId="166" fontId="89" fillId="0" borderId="0" xfId="0" applyNumberFormat="1" applyFont="1" applyBorder="1" applyAlignment="1">
      <alignment horizontal="right" indent="1"/>
    </xf>
    <xf numFmtId="166" fontId="90" fillId="2" borderId="0" xfId="0" applyNumberFormat="1" applyFont="1" applyFill="1" applyAlignment="1">
      <alignment horizontal="right" indent="1"/>
    </xf>
    <xf numFmtId="166" fontId="90" fillId="0" borderId="0" xfId="0" applyNumberFormat="1" applyFont="1" applyFill="1" applyAlignment="1">
      <alignment horizontal="right" indent="1"/>
    </xf>
    <xf numFmtId="166" fontId="86" fillId="0" borderId="0" xfId="0" applyNumberFormat="1" applyFont="1" applyFill="1" applyAlignment="1">
      <alignment horizontal="right" indent="1"/>
    </xf>
    <xf numFmtId="166" fontId="89" fillId="0" borderId="0" xfId="0" applyNumberFormat="1" applyFont="1" applyFill="1" applyAlignment="1">
      <alignment horizontal="right" indent="1"/>
    </xf>
    <xf numFmtId="0" fontId="86" fillId="2" borderId="1" xfId="0" applyFont="1" applyFill="1" applyBorder="1"/>
    <xf numFmtId="3" fontId="7" fillId="0" borderId="0" xfId="0" applyNumberFormat="1" applyFont="1" applyBorder="1" applyAlignment="1">
      <alignment horizontal="center" vertical="center"/>
    </xf>
    <xf numFmtId="3" fontId="59" fillId="0" borderId="0" xfId="0" applyNumberFormat="1" applyFont="1" applyBorder="1" applyAlignment="1">
      <alignment horizontal="center" vertical="center"/>
    </xf>
    <xf numFmtId="0" fontId="7" fillId="2" borderId="2" xfId="0" applyFont="1" applyFill="1" applyBorder="1"/>
    <xf numFmtId="0" fontId="7" fillId="0" borderId="0" xfId="0" applyFont="1" applyAlignment="1">
      <alignment horizontal="center"/>
    </xf>
    <xf numFmtId="0" fontId="21" fillId="0" borderId="0" xfId="0" applyFont="1" applyAlignment="1">
      <alignment horizontal="center"/>
    </xf>
    <xf numFmtId="0" fontId="7" fillId="2" borderId="0" xfId="0" quotePrefix="1" applyFont="1" applyFill="1" applyBorder="1" applyAlignment="1"/>
    <xf numFmtId="0" fontId="80" fillId="3" borderId="0" xfId="0" applyFont="1" applyFill="1" applyAlignment="1">
      <alignment horizontal="center"/>
    </xf>
    <xf numFmtId="0" fontId="80" fillId="3" borderId="42" xfId="0" applyFont="1" applyFill="1" applyBorder="1" applyAlignment="1">
      <alignment horizontal="center" vertical="top"/>
    </xf>
    <xf numFmtId="0" fontId="80" fillId="3" borderId="43" xfId="0" applyFont="1" applyFill="1" applyBorder="1" applyAlignment="1">
      <alignment horizontal="center" vertical="top"/>
    </xf>
    <xf numFmtId="0" fontId="80" fillId="3" borderId="44" xfId="0" applyFont="1" applyFill="1" applyBorder="1" applyAlignment="1">
      <alignment horizontal="center" vertical="top"/>
    </xf>
    <xf numFmtId="0" fontId="0" fillId="0" borderId="0" xfId="0" applyAlignment="1">
      <alignment vertical="center"/>
    </xf>
    <xf numFmtId="0" fontId="82" fillId="3" borderId="0" xfId="3" applyFont="1" applyFill="1" applyBorder="1" applyAlignment="1">
      <alignment horizontal="left" vertical="top"/>
    </xf>
    <xf numFmtId="0" fontId="69" fillId="0" borderId="0" xfId="0" quotePrefix="1" applyFont="1"/>
    <xf numFmtId="3" fontId="2" fillId="0" borderId="0" xfId="0" applyNumberFormat="1" applyFont="1"/>
    <xf numFmtId="3" fontId="2" fillId="2" borderId="0" xfId="0" applyNumberFormat="1" applyFont="1" applyFill="1" applyBorder="1" applyAlignment="1">
      <alignment horizontal="right" indent="1"/>
    </xf>
    <xf numFmtId="0" fontId="2" fillId="6" borderId="2" xfId="0" applyFont="1" applyFill="1" applyBorder="1"/>
    <xf numFmtId="3" fontId="0" fillId="6" borderId="2" xfId="0" applyNumberFormat="1" applyFill="1" applyBorder="1" applyAlignment="1">
      <alignment horizontal="right" indent="1"/>
    </xf>
    <xf numFmtId="3" fontId="46" fillId="6" borderId="2" xfId="0" applyNumberFormat="1" applyFont="1" applyFill="1" applyBorder="1" applyAlignment="1">
      <alignment horizontal="right" indent="1"/>
    </xf>
    <xf numFmtId="3" fontId="6" fillId="0" borderId="0" xfId="0" applyNumberFormat="1" applyFont="1" applyFill="1" applyBorder="1" applyAlignment="1">
      <alignment horizontal="right" indent="1"/>
    </xf>
    <xf numFmtId="3" fontId="45" fillId="0" borderId="0" xfId="0" applyNumberFormat="1" applyFont="1" applyFill="1" applyBorder="1" applyAlignment="1">
      <alignment horizontal="right" indent="1"/>
    </xf>
    <xf numFmtId="3" fontId="4" fillId="0" borderId="0" xfId="0" applyNumberFormat="1" applyFont="1" applyFill="1" applyBorder="1" applyAlignment="1">
      <alignment horizontal="right" indent="1"/>
    </xf>
    <xf numFmtId="0" fontId="0" fillId="0" borderId="2" xfId="0" applyBorder="1" applyAlignment="1">
      <alignment horizontal="right" indent="1"/>
    </xf>
    <xf numFmtId="0" fontId="46" fillId="0" borderId="2" xfId="0" applyFont="1" applyBorder="1" applyAlignment="1">
      <alignment horizontal="right" indent="1"/>
    </xf>
    <xf numFmtId="0" fontId="4" fillId="0" borderId="2" xfId="0" applyFont="1" applyBorder="1" applyAlignment="1">
      <alignment horizontal="right" indent="1"/>
    </xf>
    <xf numFmtId="164" fontId="0" fillId="6" borderId="2" xfId="0" applyNumberFormat="1" applyFill="1" applyBorder="1" applyAlignment="1">
      <alignment horizontal="right" indent="1"/>
    </xf>
    <xf numFmtId="164" fontId="46" fillId="6" borderId="2" xfId="0" applyNumberFormat="1" applyFont="1" applyFill="1" applyBorder="1" applyAlignment="1">
      <alignment horizontal="right" indent="1"/>
    </xf>
    <xf numFmtId="0" fontId="0" fillId="0" borderId="0" xfId="0" applyProtection="1">
      <protection locked="0"/>
    </xf>
    <xf numFmtId="0" fontId="69" fillId="0" borderId="0" xfId="0" applyFont="1" applyProtection="1">
      <protection locked="0"/>
    </xf>
    <xf numFmtId="0" fontId="0" fillId="4" borderId="0" xfId="0" applyFill="1" applyProtection="1">
      <protection locked="0"/>
    </xf>
    <xf numFmtId="164" fontId="87" fillId="7" borderId="40" xfId="0" applyNumberFormat="1" applyFont="1" applyFill="1" applyBorder="1" applyAlignment="1" applyProtection="1">
      <alignment horizontal="right" indent="1"/>
      <protection locked="0"/>
    </xf>
    <xf numFmtId="164" fontId="88" fillId="0" borderId="0" xfId="0" applyNumberFormat="1" applyFont="1" applyAlignment="1" applyProtection="1">
      <alignment horizontal="right" indent="1"/>
      <protection locked="0"/>
    </xf>
    <xf numFmtId="164" fontId="88" fillId="7" borderId="0" xfId="0" applyNumberFormat="1" applyFont="1" applyFill="1" applyAlignment="1" applyProtection="1">
      <alignment horizontal="right" indent="1"/>
      <protection locked="0"/>
    </xf>
    <xf numFmtId="164" fontId="88" fillId="0" borderId="2" xfId="0" applyNumberFormat="1" applyFont="1" applyBorder="1" applyAlignment="1" applyProtection="1">
      <alignment horizontal="right" indent="1"/>
      <protection locked="0"/>
    </xf>
    <xf numFmtId="164" fontId="87" fillId="7" borderId="0" xfId="0" applyNumberFormat="1" applyFont="1" applyFill="1" applyAlignment="1" applyProtection="1">
      <alignment horizontal="right" indent="1"/>
      <protection locked="0"/>
    </xf>
    <xf numFmtId="0" fontId="88" fillId="4" borderId="2" xfId="0" applyFont="1" applyFill="1" applyBorder="1" applyAlignment="1" applyProtection="1">
      <alignment horizontal="right" indent="1"/>
      <protection locked="0"/>
    </xf>
    <xf numFmtId="164" fontId="87" fillId="0" borderId="0" xfId="0" applyNumberFormat="1" applyFont="1" applyAlignment="1" applyProtection="1">
      <alignment horizontal="right" indent="1"/>
      <protection locked="0"/>
    </xf>
    <xf numFmtId="164" fontId="88" fillId="8" borderId="0" xfId="0" applyNumberFormat="1" applyFont="1" applyFill="1" applyAlignment="1" applyProtection="1">
      <alignment horizontal="right" indent="1"/>
      <protection locked="0"/>
    </xf>
    <xf numFmtId="164" fontId="88" fillId="8" borderId="2" xfId="0" applyNumberFormat="1" applyFont="1" applyFill="1" applyBorder="1" applyAlignment="1" applyProtection="1">
      <alignment horizontal="right" indent="1"/>
      <protection locked="0"/>
    </xf>
    <xf numFmtId="164" fontId="88" fillId="8" borderId="0" xfId="0" applyNumberFormat="1" applyFont="1" applyFill="1" applyBorder="1" applyAlignment="1" applyProtection="1">
      <alignment horizontal="right" indent="1"/>
      <protection locked="0"/>
    </xf>
    <xf numFmtId="0" fontId="9" fillId="0" borderId="0" xfId="0" applyFont="1" applyProtection="1">
      <protection locked="0"/>
    </xf>
    <xf numFmtId="0" fontId="12" fillId="0" borderId="0" xfId="0" applyFont="1" applyAlignment="1" applyProtection="1">
      <alignment horizontal="right"/>
      <protection locked="0"/>
    </xf>
    <xf numFmtId="0" fontId="6" fillId="0" borderId="4" xfId="0" applyFont="1" applyBorder="1" applyProtection="1">
      <protection locked="0"/>
    </xf>
    <xf numFmtId="0" fontId="6" fillId="0" borderId="0" xfId="0" applyFont="1" applyBorder="1" applyProtection="1">
      <protection locked="0"/>
    </xf>
    <xf numFmtId="0" fontId="13" fillId="0" borderId="5" xfId="0" applyFont="1" applyBorder="1" applyProtection="1">
      <protection locked="0"/>
    </xf>
    <xf numFmtId="0" fontId="6" fillId="0" borderId="0" xfId="0" applyFont="1" applyProtection="1">
      <protection locked="0"/>
    </xf>
    <xf numFmtId="164" fontId="90" fillId="0" borderId="0" xfId="0" applyNumberFormat="1" applyFont="1" applyAlignment="1" applyProtection="1">
      <alignment horizontal="right" indent="1"/>
      <protection locked="0"/>
    </xf>
    <xf numFmtId="0" fontId="0" fillId="0" borderId="0" xfId="0" applyBorder="1" applyProtection="1">
      <protection locked="0"/>
    </xf>
    <xf numFmtId="0" fontId="7" fillId="0" borderId="0" xfId="0" applyFont="1" applyProtection="1">
      <protection locked="0"/>
    </xf>
    <xf numFmtId="0" fontId="7" fillId="0" borderId="0" xfId="6" applyFont="1" applyFill="1" applyProtection="1">
      <protection locked="0"/>
    </xf>
    <xf numFmtId="0" fontId="8" fillId="0" borderId="0" xfId="0" applyFont="1" applyAlignment="1" applyProtection="1">
      <alignment horizontal="right"/>
      <protection locked="0"/>
    </xf>
    <xf numFmtId="0" fontId="5" fillId="4" borderId="0" xfId="4" applyFont="1" applyFill="1" applyBorder="1" applyAlignment="1" applyProtection="1">
      <alignment horizontal="center"/>
      <protection locked="0"/>
    </xf>
    <xf numFmtId="0" fontId="87" fillId="7" borderId="40" xfId="0" applyFont="1" applyFill="1" applyBorder="1" applyProtection="1">
      <protection locked="0"/>
    </xf>
    <xf numFmtId="164" fontId="89" fillId="7" borderId="40" xfId="0" applyNumberFormat="1" applyFont="1" applyFill="1" applyBorder="1" applyAlignment="1" applyProtection="1">
      <alignment horizontal="right" indent="1"/>
      <protection locked="0"/>
    </xf>
    <xf numFmtId="0" fontId="88" fillId="0" borderId="0" xfId="0" applyFont="1" applyProtection="1">
      <protection locked="0"/>
    </xf>
    <xf numFmtId="164" fontId="0" fillId="0" borderId="0" xfId="0" applyNumberFormat="1" applyProtection="1">
      <protection locked="0"/>
    </xf>
    <xf numFmtId="0" fontId="88" fillId="7" borderId="0" xfId="0" applyFont="1" applyFill="1" applyProtection="1">
      <protection locked="0"/>
    </xf>
    <xf numFmtId="164" fontId="90" fillId="7" borderId="0" xfId="0" applyNumberFormat="1" applyFont="1" applyFill="1" applyAlignment="1" applyProtection="1">
      <alignment horizontal="right" indent="1"/>
      <protection locked="0"/>
    </xf>
    <xf numFmtId="0" fontId="88" fillId="0" borderId="2" xfId="0" applyFont="1" applyBorder="1" applyProtection="1">
      <protection locked="0"/>
    </xf>
    <xf numFmtId="164" fontId="90" fillId="0" borderId="2" xfId="0" applyNumberFormat="1" applyFont="1" applyBorder="1" applyAlignment="1" applyProtection="1">
      <alignment horizontal="right" indent="1"/>
      <protection locked="0"/>
    </xf>
    <xf numFmtId="0" fontId="87" fillId="7" borderId="0" xfId="0" applyFont="1" applyFill="1" applyProtection="1">
      <protection locked="0"/>
    </xf>
    <xf numFmtId="164" fontId="89" fillId="7" borderId="0" xfId="0" applyNumberFormat="1" applyFont="1" applyFill="1" applyAlignment="1" applyProtection="1">
      <alignment horizontal="right" indent="1"/>
      <protection locked="0"/>
    </xf>
    <xf numFmtId="0" fontId="85" fillId="4" borderId="2" xfId="4" applyFont="1" applyFill="1" applyBorder="1" applyAlignment="1" applyProtection="1">
      <alignment horizontal="center"/>
      <protection locked="0"/>
    </xf>
    <xf numFmtId="0" fontId="90" fillId="4" borderId="2" xfId="0" applyFont="1" applyFill="1" applyBorder="1" applyAlignment="1" applyProtection="1">
      <alignment horizontal="right" indent="1"/>
      <protection locked="0"/>
    </xf>
    <xf numFmtId="0" fontId="87" fillId="0" borderId="0" xfId="0" applyFont="1" applyProtection="1">
      <protection locked="0"/>
    </xf>
    <xf numFmtId="164" fontId="89" fillId="0" borderId="0" xfId="0" applyNumberFormat="1" applyFont="1" applyAlignment="1" applyProtection="1">
      <alignment horizontal="right" indent="1"/>
      <protection locked="0"/>
    </xf>
    <xf numFmtId="0" fontId="88" fillId="8" borderId="0" xfId="0" applyFont="1" applyFill="1" applyProtection="1">
      <protection locked="0"/>
    </xf>
    <xf numFmtId="164" fontId="90" fillId="8" borderId="0" xfId="0" applyNumberFormat="1" applyFont="1" applyFill="1" applyAlignment="1" applyProtection="1">
      <alignment horizontal="right" indent="1"/>
      <protection locked="0"/>
    </xf>
    <xf numFmtId="0" fontId="88" fillId="8" borderId="2" xfId="0" applyFont="1" applyFill="1" applyBorder="1" applyProtection="1">
      <protection locked="0"/>
    </xf>
    <xf numFmtId="164" fontId="90" fillId="8" borderId="2" xfId="0" applyNumberFormat="1" applyFont="1" applyFill="1" applyBorder="1" applyAlignment="1" applyProtection="1">
      <alignment horizontal="right" indent="1"/>
      <protection locked="0"/>
    </xf>
    <xf numFmtId="0" fontId="88" fillId="8" borderId="0" xfId="0" applyFont="1" applyFill="1" applyBorder="1" applyProtection="1">
      <protection locked="0"/>
    </xf>
    <xf numFmtId="164" fontId="90" fillId="8" borderId="0" xfId="0" applyNumberFormat="1" applyFont="1" applyFill="1" applyBorder="1" applyAlignment="1" applyProtection="1">
      <alignment horizontal="right" indent="1"/>
      <protection locked="0"/>
    </xf>
    <xf numFmtId="0" fontId="49" fillId="0" borderId="0" xfId="0" applyFont="1" applyAlignment="1" applyProtection="1">
      <alignment horizontal="justify" wrapText="1"/>
      <protection locked="0"/>
    </xf>
    <xf numFmtId="0" fontId="3" fillId="0" borderId="0" xfId="0" applyFont="1" applyAlignment="1" applyProtection="1">
      <alignment horizontal="justify" wrapText="1"/>
      <protection locked="0"/>
    </xf>
    <xf numFmtId="0" fontId="48" fillId="0" borderId="0" xfId="0" applyFont="1" applyAlignment="1" applyProtection="1">
      <alignment horizontal="justify" wrapText="1"/>
      <protection locked="0"/>
    </xf>
    <xf numFmtId="0" fontId="0" fillId="0" borderId="0" xfId="0" applyAlignment="1" applyProtection="1">
      <alignment horizontal="justify" wrapText="1"/>
      <protection locked="0"/>
    </xf>
    <xf numFmtId="0" fontId="50" fillId="0" borderId="0" xfId="0" applyFont="1" applyAlignment="1" applyProtection="1">
      <alignment horizontal="justify" wrapText="1"/>
      <protection locked="0"/>
    </xf>
    <xf numFmtId="0" fontId="50" fillId="0" borderId="0" xfId="0" applyFont="1" applyAlignment="1" applyProtection="1">
      <alignment horizontal="left" wrapText="1"/>
      <protection locked="0"/>
    </xf>
    <xf numFmtId="3" fontId="87" fillId="7" borderId="40" xfId="0" applyNumberFormat="1" applyFont="1" applyFill="1" applyBorder="1" applyAlignment="1">
      <alignment horizontal="right" indent="1"/>
    </xf>
    <xf numFmtId="3" fontId="89" fillId="7" borderId="40" xfId="0" applyNumberFormat="1" applyFont="1" applyFill="1" applyBorder="1" applyAlignment="1">
      <alignment horizontal="right" indent="1"/>
    </xf>
    <xf numFmtId="3" fontId="88" fillId="0" borderId="0" xfId="0" applyNumberFormat="1" applyFont="1" applyAlignment="1">
      <alignment horizontal="right" indent="1"/>
    </xf>
    <xf numFmtId="3" fontId="88" fillId="7" borderId="0" xfId="0" applyNumberFormat="1" applyFont="1" applyFill="1" applyAlignment="1">
      <alignment horizontal="right" indent="1"/>
    </xf>
    <xf numFmtId="3" fontId="90" fillId="7" borderId="0" xfId="0" applyNumberFormat="1" applyFont="1" applyFill="1" applyAlignment="1">
      <alignment horizontal="right" indent="1"/>
    </xf>
    <xf numFmtId="3" fontId="87" fillId="7" borderId="0" xfId="0" applyNumberFormat="1" applyFont="1" applyFill="1" applyAlignment="1">
      <alignment horizontal="right" indent="1"/>
    </xf>
    <xf numFmtId="3" fontId="89" fillId="7" borderId="0" xfId="0" applyNumberFormat="1" applyFont="1" applyFill="1" applyAlignment="1">
      <alignment horizontal="right" indent="1"/>
    </xf>
    <xf numFmtId="0" fontId="96" fillId="7" borderId="0" xfId="0" applyFont="1" applyFill="1"/>
    <xf numFmtId="0" fontId="97" fillId="0" borderId="0" xfId="0" applyFont="1"/>
    <xf numFmtId="0" fontId="97" fillId="7" borderId="0" xfId="0" applyFont="1" applyFill="1"/>
    <xf numFmtId="0" fontId="97" fillId="7" borderId="0" xfId="0" applyFont="1" applyFill="1" applyBorder="1"/>
    <xf numFmtId="0" fontId="97" fillId="0" borderId="0" xfId="0" applyFont="1" applyBorder="1"/>
    <xf numFmtId="0" fontId="2" fillId="0" borderId="4" xfId="0"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0" xfId="0" applyFont="1" applyAlignment="1">
      <alignment horizontal="left"/>
    </xf>
    <xf numFmtId="3" fontId="97" fillId="0" borderId="0" xfId="0" applyNumberFormat="1" applyFont="1" applyAlignment="1">
      <alignment horizontal="right" indent="1"/>
    </xf>
    <xf numFmtId="3" fontId="97" fillId="7" borderId="0" xfId="0" applyNumberFormat="1" applyFont="1" applyFill="1" applyAlignment="1">
      <alignment horizontal="right" indent="1"/>
    </xf>
    <xf numFmtId="3" fontId="46" fillId="7" borderId="0" xfId="0" applyNumberFormat="1" applyFont="1" applyFill="1" applyAlignment="1">
      <alignment horizontal="right" indent="1"/>
    </xf>
    <xf numFmtId="0" fontId="97" fillId="7" borderId="0" xfId="0" quotePrefix="1" applyFont="1" applyFill="1"/>
    <xf numFmtId="3" fontId="97" fillId="0" borderId="0" xfId="0" applyNumberFormat="1" applyFont="1" applyBorder="1" applyAlignment="1">
      <alignment horizontal="right" indent="1"/>
    </xf>
    <xf numFmtId="3" fontId="46" fillId="0" borderId="0" xfId="0" applyNumberFormat="1" applyFont="1" applyBorder="1" applyAlignment="1">
      <alignment horizontal="right" indent="1"/>
    </xf>
    <xf numFmtId="3" fontId="97" fillId="7" borderId="0" xfId="0" applyNumberFormat="1" applyFont="1" applyFill="1" applyBorder="1" applyAlignment="1">
      <alignment horizontal="right" indent="1"/>
    </xf>
    <xf numFmtId="3" fontId="46" fillId="7" borderId="0" xfId="0" applyNumberFormat="1" applyFont="1" applyFill="1" applyBorder="1" applyAlignment="1">
      <alignment horizontal="right" indent="1"/>
    </xf>
    <xf numFmtId="0" fontId="96" fillId="7" borderId="40" xfId="0" applyFont="1" applyFill="1" applyBorder="1"/>
    <xf numFmtId="3" fontId="96" fillId="7" borderId="40" xfId="0" applyNumberFormat="1" applyFont="1" applyFill="1" applyBorder="1" applyAlignment="1">
      <alignment horizontal="right" indent="1"/>
    </xf>
    <xf numFmtId="3" fontId="45" fillId="7" borderId="40" xfId="0" applyNumberFormat="1" applyFont="1" applyFill="1" applyBorder="1" applyAlignment="1">
      <alignment horizontal="right" indent="1"/>
    </xf>
    <xf numFmtId="3" fontId="96" fillId="7" borderId="0" xfId="0" applyNumberFormat="1" applyFont="1" applyFill="1" applyAlignment="1">
      <alignment horizontal="right" indent="1"/>
    </xf>
    <xf numFmtId="3" fontId="45" fillId="7" borderId="0" xfId="0" applyNumberFormat="1" applyFont="1" applyFill="1" applyAlignment="1">
      <alignment horizontal="right" indent="1"/>
    </xf>
    <xf numFmtId="0" fontId="96" fillId="0" borderId="0" xfId="0" applyFont="1"/>
    <xf numFmtId="3" fontId="96" fillId="0" borderId="0" xfId="0" applyNumberFormat="1" applyFont="1" applyAlignment="1">
      <alignment horizontal="right" indent="1"/>
    </xf>
    <xf numFmtId="3" fontId="45" fillId="0" borderId="0" xfId="0" applyNumberFormat="1" applyFont="1" applyAlignment="1">
      <alignment horizontal="right" indent="1"/>
    </xf>
    <xf numFmtId="0" fontId="96" fillId="7" borderId="0" xfId="0" applyFont="1" applyFill="1" applyBorder="1"/>
    <xf numFmtId="3" fontId="96" fillId="7" borderId="0" xfId="0" applyNumberFormat="1" applyFont="1" applyFill="1" applyBorder="1" applyAlignment="1">
      <alignment horizontal="right" indent="1"/>
    </xf>
    <xf numFmtId="3" fontId="45" fillId="7" borderId="0" xfId="0" applyNumberFormat="1" applyFont="1" applyFill="1" applyBorder="1" applyAlignment="1">
      <alignment horizontal="right" indent="1"/>
    </xf>
    <xf numFmtId="0" fontId="96" fillId="0" borderId="0" xfId="0" applyFont="1" applyBorder="1"/>
    <xf numFmtId="3" fontId="96" fillId="0" borderId="0" xfId="0" applyNumberFormat="1" applyFont="1" applyBorder="1" applyAlignment="1">
      <alignment horizontal="right" indent="1"/>
    </xf>
    <xf numFmtId="3" fontId="45" fillId="0" borderId="0" xfId="0" applyNumberFormat="1" applyFont="1" applyBorder="1" applyAlignment="1">
      <alignment horizontal="right" indent="1"/>
    </xf>
    <xf numFmtId="0" fontId="96" fillId="7" borderId="3" xfId="0" applyFont="1" applyFill="1" applyBorder="1"/>
    <xf numFmtId="3" fontId="96" fillId="7" borderId="3" xfId="0" applyNumberFormat="1" applyFont="1" applyFill="1" applyBorder="1" applyAlignment="1">
      <alignment horizontal="right" indent="1"/>
    </xf>
    <xf numFmtId="3" fontId="0" fillId="0" borderId="0" xfId="0" applyNumberFormat="1" applyProtection="1">
      <protection locked="0"/>
    </xf>
    <xf numFmtId="166" fontId="7" fillId="0" borderId="0" xfId="0" applyNumberFormat="1" applyFont="1"/>
    <xf numFmtId="164" fontId="96" fillId="7" borderId="40" xfId="0" applyNumberFormat="1" applyFont="1" applyFill="1" applyBorder="1" applyAlignment="1">
      <alignment horizontal="right" indent="1"/>
    </xf>
    <xf numFmtId="164" fontId="45" fillId="7" borderId="40" xfId="0" applyNumberFormat="1" applyFont="1" applyFill="1" applyBorder="1" applyAlignment="1">
      <alignment horizontal="right" indent="1"/>
    </xf>
    <xf numFmtId="164" fontId="97" fillId="0" borderId="0" xfId="0" applyNumberFormat="1" applyFont="1" applyAlignment="1">
      <alignment horizontal="right" indent="1"/>
    </xf>
    <xf numFmtId="164" fontId="46" fillId="0" borderId="0" xfId="0" applyNumberFormat="1" applyFont="1" applyAlignment="1">
      <alignment horizontal="right" indent="1"/>
    </xf>
    <xf numFmtId="164" fontId="97" fillId="7" borderId="0" xfId="0" applyNumberFormat="1" applyFont="1" applyFill="1" applyAlignment="1">
      <alignment horizontal="right" indent="1"/>
    </xf>
    <xf numFmtId="164" fontId="46" fillId="7" borderId="0" xfId="0" applyNumberFormat="1" applyFont="1" applyFill="1" applyAlignment="1">
      <alignment horizontal="right" indent="1"/>
    </xf>
    <xf numFmtId="164" fontId="96" fillId="7" borderId="0" xfId="0" applyNumberFormat="1" applyFont="1" applyFill="1" applyAlignment="1">
      <alignment horizontal="right" indent="1"/>
    </xf>
    <xf numFmtId="164" fontId="45" fillId="7" borderId="0" xfId="0" applyNumberFormat="1" applyFont="1" applyFill="1" applyAlignment="1">
      <alignment horizontal="right" indent="1"/>
    </xf>
    <xf numFmtId="164" fontId="96" fillId="0" borderId="0" xfId="0" applyNumberFormat="1" applyFont="1" applyAlignment="1">
      <alignment horizontal="right" indent="1"/>
    </xf>
    <xf numFmtId="164" fontId="45" fillId="0" borderId="0" xfId="0" applyNumberFormat="1" applyFont="1" applyAlignment="1">
      <alignment horizontal="right" indent="1"/>
    </xf>
    <xf numFmtId="164" fontId="97" fillId="0" borderId="0" xfId="0" applyNumberFormat="1" applyFont="1" applyBorder="1" applyAlignment="1">
      <alignment horizontal="right" indent="1"/>
    </xf>
    <xf numFmtId="164" fontId="46" fillId="0" borderId="0" xfId="0" applyNumberFormat="1" applyFont="1" applyBorder="1" applyAlignment="1">
      <alignment horizontal="right" indent="1"/>
    </xf>
    <xf numFmtId="164" fontId="96" fillId="0" borderId="0" xfId="0" applyNumberFormat="1" applyFont="1" applyBorder="1" applyAlignment="1">
      <alignment horizontal="right" indent="1"/>
    </xf>
    <xf numFmtId="164" fontId="45" fillId="0" borderId="0" xfId="0" applyNumberFormat="1" applyFont="1" applyBorder="1" applyAlignment="1">
      <alignment horizontal="right" indent="1"/>
    </xf>
    <xf numFmtId="164" fontId="97" fillId="7" borderId="0" xfId="0" applyNumberFormat="1" applyFont="1" applyFill="1" applyBorder="1" applyAlignment="1">
      <alignment horizontal="right" indent="1"/>
    </xf>
    <xf numFmtId="164" fontId="46" fillId="7" borderId="0" xfId="0" applyNumberFormat="1" applyFont="1" applyFill="1" applyBorder="1" applyAlignment="1">
      <alignment horizontal="right" indent="1"/>
    </xf>
    <xf numFmtId="164" fontId="96" fillId="7" borderId="0" xfId="0" applyNumberFormat="1" applyFont="1" applyFill="1" applyBorder="1" applyAlignment="1">
      <alignment horizontal="right" indent="1"/>
    </xf>
    <xf numFmtId="164" fontId="45" fillId="7" borderId="0" xfId="0" applyNumberFormat="1" applyFont="1" applyFill="1" applyBorder="1" applyAlignment="1">
      <alignment horizontal="right" indent="1"/>
    </xf>
    <xf numFmtId="164" fontId="96" fillId="7" borderId="3" xfId="0" applyNumberFormat="1" applyFont="1" applyFill="1" applyBorder="1" applyAlignment="1">
      <alignment horizontal="right" indent="1"/>
    </xf>
    <xf numFmtId="3" fontId="96" fillId="0" borderId="0" xfId="0" applyNumberFormat="1" applyFont="1" applyFill="1" applyBorder="1" applyAlignment="1">
      <alignment horizontal="right" indent="1"/>
    </xf>
    <xf numFmtId="0" fontId="97" fillId="0" borderId="0" xfId="0" applyFont="1" applyFill="1" applyBorder="1"/>
    <xf numFmtId="3" fontId="0" fillId="0" borderId="0" xfId="0" applyNumberFormat="1"/>
    <xf numFmtId="0" fontId="96" fillId="12" borderId="3" xfId="0" applyFont="1" applyFill="1" applyBorder="1"/>
    <xf numFmtId="3" fontId="96" fillId="12" borderId="3" xfId="0" applyNumberFormat="1" applyFont="1" applyFill="1" applyBorder="1" applyAlignment="1">
      <alignment horizontal="right" indent="1"/>
    </xf>
    <xf numFmtId="3" fontId="97" fillId="9" borderId="0" xfId="0" applyNumberFormat="1" applyFont="1" applyFill="1" applyAlignment="1">
      <alignment horizontal="right" indent="1"/>
    </xf>
    <xf numFmtId="164" fontId="96" fillId="12" borderId="3" xfId="0" applyNumberFormat="1" applyFont="1" applyFill="1" applyBorder="1" applyAlignment="1">
      <alignment horizontal="right" indent="1"/>
    </xf>
    <xf numFmtId="3" fontId="97" fillId="0" borderId="0" xfId="0" applyNumberFormat="1" applyFont="1" applyFill="1" applyBorder="1" applyAlignment="1">
      <alignment horizontal="right" indent="1"/>
    </xf>
    <xf numFmtId="3" fontId="46" fillId="0" borderId="0" xfId="0" applyNumberFormat="1" applyFont="1" applyFill="1" applyBorder="1" applyAlignment="1">
      <alignment horizontal="right" indent="1"/>
    </xf>
    <xf numFmtId="164" fontId="97" fillId="0" borderId="0" xfId="0" applyNumberFormat="1" applyFont="1" applyFill="1" applyBorder="1" applyAlignment="1">
      <alignment horizontal="right" indent="1"/>
    </xf>
    <xf numFmtId="164" fontId="46" fillId="0" borderId="0" xfId="0" applyNumberFormat="1" applyFont="1" applyFill="1" applyBorder="1" applyAlignment="1">
      <alignment horizontal="right" indent="1"/>
    </xf>
    <xf numFmtId="167" fontId="0" fillId="0" borderId="0" xfId="0" applyNumberFormat="1"/>
    <xf numFmtId="167" fontId="6" fillId="0" borderId="0" xfId="0" applyNumberFormat="1" applyFont="1"/>
    <xf numFmtId="0" fontId="88" fillId="0" borderId="0" xfId="0" applyFont="1" applyBorder="1"/>
    <xf numFmtId="3" fontId="88" fillId="0" borderId="0" xfId="0" applyNumberFormat="1" applyFont="1" applyBorder="1" applyAlignment="1">
      <alignment horizontal="right" indent="1"/>
    </xf>
    <xf numFmtId="3" fontId="90" fillId="0" borderId="0" xfId="0" applyNumberFormat="1" applyFont="1" applyBorder="1" applyAlignment="1">
      <alignment horizontal="right" indent="1"/>
    </xf>
    <xf numFmtId="0" fontId="88" fillId="0" borderId="0" xfId="0" applyFont="1" applyFill="1"/>
    <xf numFmtId="3" fontId="88" fillId="0" borderId="0" xfId="0" applyNumberFormat="1" applyFont="1" applyFill="1" applyAlignment="1">
      <alignment horizontal="right" indent="1"/>
    </xf>
    <xf numFmtId="0" fontId="88" fillId="5" borderId="0" xfId="0" applyFont="1" applyFill="1"/>
    <xf numFmtId="3" fontId="88" fillId="5" borderId="0" xfId="0" applyNumberFormat="1" applyFont="1" applyFill="1" applyAlignment="1">
      <alignment horizontal="right" indent="1"/>
    </xf>
    <xf numFmtId="3" fontId="90" fillId="5" borderId="0" xfId="0" applyNumberFormat="1" applyFont="1" applyFill="1" applyAlignment="1">
      <alignment horizontal="right" indent="1"/>
    </xf>
    <xf numFmtId="0" fontId="88" fillId="0" borderId="2" xfId="0" applyFont="1" applyFill="1" applyBorder="1"/>
    <xf numFmtId="3" fontId="88" fillId="0" borderId="2" xfId="0" applyNumberFormat="1" applyFont="1" applyFill="1" applyBorder="1" applyAlignment="1">
      <alignment horizontal="right" indent="1"/>
    </xf>
    <xf numFmtId="3" fontId="90" fillId="0" borderId="2" xfId="0" applyNumberFormat="1" applyFont="1" applyFill="1" applyBorder="1" applyAlignment="1">
      <alignment horizontal="right" indent="1"/>
    </xf>
    <xf numFmtId="0" fontId="87" fillId="0" borderId="0" xfId="0" applyFont="1" applyFill="1"/>
    <xf numFmtId="3" fontId="87" fillId="0" borderId="0" xfId="0" applyNumberFormat="1" applyFont="1" applyFill="1" applyAlignment="1">
      <alignment horizontal="right" indent="1"/>
    </xf>
    <xf numFmtId="0" fontId="87" fillId="0" borderId="2" xfId="0" applyFont="1" applyFill="1" applyBorder="1"/>
    <xf numFmtId="3" fontId="87" fillId="0" borderId="2" xfId="0" applyNumberFormat="1" applyFont="1" applyFill="1" applyBorder="1" applyAlignment="1">
      <alignment horizontal="right" indent="1"/>
    </xf>
    <xf numFmtId="3" fontId="89" fillId="0" borderId="2" xfId="0" applyNumberFormat="1" applyFont="1" applyFill="1" applyBorder="1" applyAlignment="1">
      <alignment horizontal="right" indent="1"/>
    </xf>
    <xf numFmtId="0" fontId="87" fillId="0" borderId="0" xfId="0" applyFont="1" applyFill="1" applyBorder="1"/>
    <xf numFmtId="0" fontId="96" fillId="0" borderId="0" xfId="0" applyFont="1" applyFill="1"/>
    <xf numFmtId="0" fontId="90" fillId="0" borderId="0" xfId="0" applyFont="1" applyFill="1" applyAlignment="1">
      <alignment horizontal="right" indent="1"/>
    </xf>
    <xf numFmtId="0" fontId="97" fillId="0" borderId="0" xfId="0" applyFont="1" applyFill="1"/>
    <xf numFmtId="164" fontId="88" fillId="0" borderId="0" xfId="0" applyNumberFormat="1" applyFont="1" applyFill="1" applyAlignment="1">
      <alignment horizontal="right" indent="1"/>
    </xf>
    <xf numFmtId="164" fontId="90" fillId="0" borderId="0" xfId="0" applyNumberFormat="1" applyFont="1" applyFill="1" applyAlignment="1">
      <alignment horizontal="right" indent="1"/>
    </xf>
    <xf numFmtId="166" fontId="88" fillId="0" borderId="0" xfId="0" applyNumberFormat="1" applyFont="1" applyFill="1" applyBorder="1" applyAlignment="1">
      <alignment horizontal="right" indent="1"/>
    </xf>
    <xf numFmtId="166" fontId="90" fillId="0" borderId="0" xfId="0" applyNumberFormat="1" applyFont="1" applyFill="1" applyBorder="1" applyAlignment="1">
      <alignment horizontal="right" indent="1"/>
    </xf>
    <xf numFmtId="0" fontId="88" fillId="12" borderId="0" xfId="0" applyFont="1" applyFill="1"/>
    <xf numFmtId="3" fontId="88" fillId="12" borderId="0" xfId="0" applyNumberFormat="1" applyFont="1" applyFill="1" applyAlignment="1">
      <alignment horizontal="right" indent="1"/>
    </xf>
    <xf numFmtId="3" fontId="90" fillId="12" borderId="0" xfId="0" applyNumberFormat="1" applyFont="1" applyFill="1" applyAlignment="1">
      <alignment horizontal="right" indent="1"/>
    </xf>
    <xf numFmtId="0" fontId="88" fillId="12" borderId="2" xfId="0" applyFont="1" applyFill="1" applyBorder="1"/>
    <xf numFmtId="3" fontId="88" fillId="12" borderId="2" xfId="0" applyNumberFormat="1" applyFont="1" applyFill="1" applyBorder="1" applyAlignment="1">
      <alignment horizontal="right" indent="1"/>
    </xf>
    <xf numFmtId="3" fontId="90" fillId="12" borderId="2" xfId="0" applyNumberFormat="1" applyFont="1" applyFill="1" applyBorder="1" applyAlignment="1">
      <alignment horizontal="right" indent="1"/>
    </xf>
    <xf numFmtId="0" fontId="87" fillId="12" borderId="2" xfId="0" applyFont="1" applyFill="1" applyBorder="1"/>
    <xf numFmtId="3" fontId="87" fillId="12" borderId="2" xfId="0" applyNumberFormat="1" applyFont="1" applyFill="1" applyBorder="1" applyAlignment="1">
      <alignment horizontal="right" indent="1"/>
    </xf>
    <xf numFmtId="3" fontId="89" fillId="12" borderId="2" xfId="0" applyNumberFormat="1" applyFont="1" applyFill="1" applyBorder="1" applyAlignment="1">
      <alignment horizontal="right" indent="1"/>
    </xf>
    <xf numFmtId="0" fontId="87" fillId="12" borderId="0" xfId="0" applyFont="1" applyFill="1" applyBorder="1"/>
    <xf numFmtId="3" fontId="87" fillId="12" borderId="0" xfId="0" applyNumberFormat="1" applyFont="1" applyFill="1" applyAlignment="1">
      <alignment horizontal="right" indent="1"/>
    </xf>
    <xf numFmtId="3" fontId="89" fillId="12" borderId="0" xfId="0" applyNumberFormat="1" applyFont="1" applyFill="1" applyAlignment="1">
      <alignment horizontal="right" indent="1"/>
    </xf>
    <xf numFmtId="0" fontId="87" fillId="12" borderId="3" xfId="0" applyFont="1" applyFill="1" applyBorder="1"/>
    <xf numFmtId="0" fontId="97" fillId="12" borderId="0" xfId="0" applyFont="1" applyFill="1"/>
    <xf numFmtId="164" fontId="88" fillId="12" borderId="0" xfId="0" applyNumberFormat="1" applyFont="1" applyFill="1" applyAlignment="1">
      <alignment horizontal="right" indent="1"/>
    </xf>
    <xf numFmtId="164" fontId="90" fillId="12" borderId="0" xfId="0" applyNumberFormat="1" applyFont="1" applyFill="1" applyAlignment="1">
      <alignment horizontal="right" indent="1"/>
    </xf>
    <xf numFmtId="0" fontId="97" fillId="12" borderId="0" xfId="0" applyFont="1" applyFill="1" applyBorder="1"/>
    <xf numFmtId="164" fontId="88" fillId="12" borderId="0" xfId="0" applyNumberFormat="1" applyFont="1" applyFill="1" applyBorder="1" applyAlignment="1">
      <alignment horizontal="right" indent="1"/>
    </xf>
    <xf numFmtId="164" fontId="90" fillId="12" borderId="0" xfId="0" applyNumberFormat="1" applyFont="1" applyFill="1" applyBorder="1" applyAlignment="1">
      <alignment horizontal="right" indent="1"/>
    </xf>
    <xf numFmtId="0" fontId="97" fillId="12" borderId="2" xfId="0" applyFont="1" applyFill="1" applyBorder="1"/>
    <xf numFmtId="164" fontId="88" fillId="12" borderId="2" xfId="0" applyNumberFormat="1" applyFont="1" applyFill="1" applyBorder="1" applyAlignment="1">
      <alignment horizontal="right" indent="1"/>
    </xf>
    <xf numFmtId="164" fontId="90" fillId="12" borderId="2" xfId="0" applyNumberFormat="1" applyFont="1" applyFill="1" applyBorder="1" applyAlignment="1">
      <alignment horizontal="right" indent="1"/>
    </xf>
    <xf numFmtId="0" fontId="88" fillId="0" borderId="0" xfId="0" applyFont="1" applyFill="1" applyProtection="1">
      <protection locked="0"/>
    </xf>
    <xf numFmtId="164" fontId="88" fillId="0" borderId="0" xfId="0" applyNumberFormat="1" applyFont="1" applyFill="1" applyAlignment="1" applyProtection="1">
      <alignment horizontal="right" indent="1"/>
      <protection locked="0"/>
    </xf>
    <xf numFmtId="164" fontId="90" fillId="0" borderId="0" xfId="0" applyNumberFormat="1" applyFont="1" applyFill="1" applyAlignment="1" applyProtection="1">
      <alignment horizontal="right" indent="1"/>
      <protection locked="0"/>
    </xf>
    <xf numFmtId="0" fontId="88" fillId="5" borderId="0" xfId="0" applyFont="1" applyFill="1" applyProtection="1">
      <protection locked="0"/>
    </xf>
    <xf numFmtId="164" fontId="88" fillId="5" borderId="0" xfId="0" applyNumberFormat="1" applyFont="1" applyFill="1" applyAlignment="1" applyProtection="1">
      <alignment horizontal="right" indent="1"/>
      <protection locked="0"/>
    </xf>
    <xf numFmtId="164" fontId="90" fillId="5" borderId="0" xfId="0" applyNumberFormat="1" applyFont="1" applyFill="1" applyAlignment="1" applyProtection="1">
      <alignment horizontal="right" indent="1"/>
      <protection locked="0"/>
    </xf>
    <xf numFmtId="0" fontId="88" fillId="5" borderId="2" xfId="0" applyFont="1" applyFill="1" applyBorder="1" applyProtection="1">
      <protection locked="0"/>
    </xf>
    <xf numFmtId="164" fontId="88" fillId="5" borderId="2" xfId="0" applyNumberFormat="1" applyFont="1" applyFill="1" applyBorder="1" applyAlignment="1" applyProtection="1">
      <alignment horizontal="right" indent="1"/>
      <protection locked="0"/>
    </xf>
    <xf numFmtId="164" fontId="90" fillId="5" borderId="2" xfId="0" applyNumberFormat="1" applyFont="1" applyFill="1" applyBorder="1" applyAlignment="1" applyProtection="1">
      <alignment horizontal="right" indent="1"/>
      <protection locked="0"/>
    </xf>
    <xf numFmtId="167" fontId="99" fillId="0" borderId="0" xfId="0" applyNumberFormat="1" applyFont="1"/>
    <xf numFmtId="0" fontId="50" fillId="0" borderId="0" xfId="0" applyFont="1" applyAlignment="1" applyProtection="1">
      <alignment horizontal="justify" vertical="center" wrapText="1"/>
      <protection locked="0"/>
    </xf>
    <xf numFmtId="0" fontId="0" fillId="0" borderId="0" xfId="0" applyAlignment="1">
      <alignment wrapText="1"/>
    </xf>
    <xf numFmtId="1" fontId="104" fillId="0" borderId="0" xfId="0" applyNumberFormat="1" applyFont="1" applyAlignment="1">
      <alignment vertical="justify" wrapText="1"/>
    </xf>
    <xf numFmtId="0" fontId="3" fillId="0" borderId="0" xfId="0" applyFont="1" applyAlignment="1">
      <alignment vertical="justify" wrapText="1"/>
    </xf>
    <xf numFmtId="1" fontId="50" fillId="0" borderId="0" xfId="0" applyNumberFormat="1" applyFont="1" applyAlignment="1">
      <alignment vertical="justify" wrapText="1"/>
    </xf>
    <xf numFmtId="170" fontId="86" fillId="0" borderId="0" xfId="0" applyNumberFormat="1" applyFont="1" applyAlignment="1">
      <alignment horizontal="right" indent="1"/>
    </xf>
    <xf numFmtId="170" fontId="89" fillId="0" borderId="0" xfId="0" applyNumberFormat="1" applyFont="1" applyAlignment="1">
      <alignment horizontal="right" indent="1"/>
    </xf>
    <xf numFmtId="170" fontId="69" fillId="0" borderId="0" xfId="0" applyNumberFormat="1" applyFont="1" applyAlignment="1">
      <alignment horizontal="right" indent="1"/>
    </xf>
    <xf numFmtId="170" fontId="90" fillId="0" borderId="0" xfId="0" applyNumberFormat="1" applyFont="1" applyAlignment="1">
      <alignment horizontal="right" indent="1"/>
    </xf>
    <xf numFmtId="170" fontId="69" fillId="0" borderId="2" xfId="0" applyNumberFormat="1" applyFont="1" applyBorder="1" applyAlignment="1">
      <alignment horizontal="right" indent="1"/>
    </xf>
    <xf numFmtId="170" fontId="90" fillId="0" borderId="2" xfId="0" applyNumberFormat="1" applyFont="1" applyBorder="1" applyAlignment="1">
      <alignment horizontal="right" indent="1"/>
    </xf>
    <xf numFmtId="170" fontId="86" fillId="0" borderId="2" xfId="0" applyNumberFormat="1" applyFont="1" applyBorder="1" applyAlignment="1">
      <alignment horizontal="right" indent="1"/>
    </xf>
    <xf numFmtId="170" fontId="89" fillId="0" borderId="2" xfId="0" applyNumberFormat="1" applyFont="1" applyBorder="1" applyAlignment="1">
      <alignment horizontal="right" indent="1"/>
    </xf>
    <xf numFmtId="170" fontId="69" fillId="0" borderId="0" xfId="0" applyNumberFormat="1" applyFont="1" applyBorder="1" applyAlignment="1">
      <alignment horizontal="right" indent="1"/>
    </xf>
    <xf numFmtId="170" fontId="90" fillId="0" borderId="0" xfId="0" applyNumberFormat="1" applyFont="1" applyBorder="1" applyAlignment="1">
      <alignment horizontal="right" indent="1"/>
    </xf>
    <xf numFmtId="171" fontId="69" fillId="0" borderId="0" xfId="0" applyNumberFormat="1" applyFont="1" applyAlignment="1">
      <alignment horizontal="right" indent="1"/>
    </xf>
    <xf numFmtId="3" fontId="10" fillId="44" borderId="19" xfId="0" quotePrefix="1" applyNumberFormat="1" applyFont="1" applyFill="1" applyBorder="1" applyAlignment="1">
      <alignment horizontal="right" indent="1"/>
    </xf>
    <xf numFmtId="165" fontId="10" fillId="44" borderId="25" xfId="0" quotePrefix="1" applyNumberFormat="1" applyFont="1" applyFill="1" applyBorder="1" applyAlignment="1">
      <alignment horizontal="right" indent="1"/>
    </xf>
    <xf numFmtId="3" fontId="2" fillId="4" borderId="35" xfId="0" quotePrefix="1" applyNumberFormat="1" applyFont="1" applyFill="1" applyBorder="1" applyAlignment="1">
      <alignment horizontal="right" indent="1"/>
    </xf>
    <xf numFmtId="3" fontId="6" fillId="4" borderId="37" xfId="5" applyNumberFormat="1" applyFont="1" applyFill="1" applyBorder="1" applyAlignment="1">
      <alignment horizontal="right" indent="1"/>
    </xf>
    <xf numFmtId="3" fontId="6" fillId="4" borderId="15" xfId="5" applyNumberFormat="1" applyFont="1" applyFill="1" applyBorder="1" applyAlignment="1">
      <alignment horizontal="right" indent="1"/>
    </xf>
    <xf numFmtId="3" fontId="6" fillId="4" borderId="28" xfId="5" applyNumberFormat="1" applyFont="1" applyFill="1" applyBorder="1" applyAlignment="1">
      <alignment horizontal="right" indent="1"/>
    </xf>
    <xf numFmtId="3" fontId="6" fillId="4" borderId="16" xfId="5" applyNumberFormat="1" applyFont="1" applyFill="1" applyBorder="1" applyAlignment="1">
      <alignment horizontal="right" indent="1"/>
    </xf>
    <xf numFmtId="0" fontId="2" fillId="45" borderId="23" xfId="0" applyFont="1" applyFill="1" applyBorder="1"/>
    <xf numFmtId="3" fontId="2" fillId="45" borderId="35" xfId="0" applyNumberFormat="1" applyFont="1" applyFill="1" applyBorder="1" applyAlignment="1">
      <alignment horizontal="right" indent="1"/>
    </xf>
    <xf numFmtId="3" fontId="2" fillId="45" borderId="19" xfId="0" quotePrefix="1" applyNumberFormat="1" applyFont="1" applyFill="1" applyBorder="1" applyAlignment="1">
      <alignment horizontal="right" indent="1"/>
    </xf>
    <xf numFmtId="3" fontId="10" fillId="45" borderId="35" xfId="0" quotePrefix="1" applyNumberFormat="1" applyFont="1" applyFill="1" applyBorder="1" applyAlignment="1">
      <alignment horizontal="right" indent="1"/>
    </xf>
    <xf numFmtId="3" fontId="10" fillId="45" borderId="19" xfId="0" quotePrefix="1" applyNumberFormat="1" applyFont="1" applyFill="1" applyBorder="1" applyAlignment="1">
      <alignment horizontal="right" indent="1"/>
    </xf>
    <xf numFmtId="3" fontId="10" fillId="45" borderId="25" xfId="0" quotePrefix="1" applyNumberFormat="1" applyFont="1" applyFill="1" applyBorder="1" applyAlignment="1">
      <alignment horizontal="right" indent="1"/>
    </xf>
    <xf numFmtId="3" fontId="10" fillId="45" borderId="17" xfId="0" quotePrefix="1" applyNumberFormat="1" applyFont="1" applyFill="1" applyBorder="1" applyAlignment="1">
      <alignment horizontal="right" indent="1"/>
    </xf>
    <xf numFmtId="0" fontId="2" fillId="45" borderId="23" xfId="5" applyFont="1" applyFill="1" applyBorder="1"/>
    <xf numFmtId="3" fontId="2" fillId="45" borderId="35" xfId="5" applyNumberFormat="1" applyFill="1" applyBorder="1" applyAlignment="1">
      <alignment horizontal="right" indent="1"/>
    </xf>
    <xf numFmtId="3" fontId="2" fillId="45" borderId="19" xfId="5" applyNumberFormat="1" applyFill="1" applyBorder="1" applyAlignment="1">
      <alignment horizontal="right" indent="1"/>
    </xf>
    <xf numFmtId="3" fontId="2" fillId="45" borderId="25" xfId="5" applyNumberFormat="1" applyFill="1" applyBorder="1" applyAlignment="1">
      <alignment horizontal="right" indent="1"/>
    </xf>
    <xf numFmtId="3" fontId="2" fillId="45" borderId="17" xfId="5" applyNumberFormat="1" applyFill="1" applyBorder="1" applyAlignment="1">
      <alignment horizontal="right" indent="1"/>
    </xf>
    <xf numFmtId="0" fontId="6" fillId="45" borderId="27" xfId="0" applyFont="1" applyFill="1" applyBorder="1"/>
    <xf numFmtId="3" fontId="6" fillId="45" borderId="37" xfId="0" applyNumberFormat="1" applyFont="1" applyFill="1" applyBorder="1" applyAlignment="1">
      <alignment horizontal="right" indent="1"/>
    </xf>
    <xf numFmtId="3" fontId="6" fillId="45" borderId="15" xfId="0" applyNumberFormat="1" applyFont="1" applyFill="1" applyBorder="1" applyAlignment="1">
      <alignment horizontal="right" indent="1"/>
    </xf>
    <xf numFmtId="3" fontId="6" fillId="45" borderId="28" xfId="0" applyNumberFormat="1" applyFont="1" applyFill="1" applyBorder="1" applyAlignment="1">
      <alignment horizontal="right" indent="1"/>
    </xf>
    <xf numFmtId="3" fontId="6" fillId="45" borderId="16" xfId="0" applyNumberFormat="1" applyFont="1" applyFill="1" applyBorder="1" applyAlignment="1">
      <alignment horizontal="right" indent="1"/>
    </xf>
    <xf numFmtId="0" fontId="6" fillId="45" borderId="29" xfId="5" applyFont="1" applyFill="1" applyBorder="1"/>
    <xf numFmtId="3" fontId="6" fillId="45" borderId="38" xfId="5" applyNumberFormat="1" applyFont="1" applyFill="1" applyBorder="1" applyAlignment="1">
      <alignment horizontal="right" indent="1"/>
    </xf>
    <xf numFmtId="3" fontId="6" fillId="45" borderId="30" xfId="5" applyNumberFormat="1" applyFont="1" applyFill="1" applyBorder="1" applyAlignment="1">
      <alignment horizontal="right" indent="1"/>
    </xf>
    <xf numFmtId="3" fontId="6" fillId="45" borderId="31" xfId="5" applyNumberFormat="1" applyFont="1" applyFill="1" applyBorder="1" applyAlignment="1">
      <alignment horizontal="right" indent="1"/>
    </xf>
    <xf numFmtId="3" fontId="6" fillId="45" borderId="32" xfId="5" applyNumberFormat="1" applyFont="1" applyFill="1" applyBorder="1" applyAlignment="1">
      <alignment horizontal="right" indent="1"/>
    </xf>
    <xf numFmtId="165" fontId="10" fillId="45" borderId="25" xfId="0" quotePrefix="1" applyNumberFormat="1" applyFont="1" applyFill="1" applyBorder="1" applyAlignment="1">
      <alignment horizontal="right" indent="1"/>
    </xf>
    <xf numFmtId="165" fontId="2" fillId="45" borderId="25" xfId="5" applyNumberFormat="1" applyFill="1" applyBorder="1" applyAlignment="1">
      <alignment horizontal="right" indent="1"/>
    </xf>
    <xf numFmtId="165" fontId="6" fillId="45" borderId="28" xfId="0" applyNumberFormat="1" applyFont="1" applyFill="1" applyBorder="1" applyAlignment="1">
      <alignment horizontal="right" indent="1"/>
    </xf>
    <xf numFmtId="165" fontId="6" fillId="45" borderId="31" xfId="5" applyNumberFormat="1" applyFont="1" applyFill="1" applyBorder="1" applyAlignment="1">
      <alignment horizontal="right" indent="1"/>
    </xf>
    <xf numFmtId="3" fontId="2" fillId="44" borderId="19" xfId="5" applyNumberFormat="1" applyFill="1" applyBorder="1" applyAlignment="1">
      <alignment horizontal="right" indent="1"/>
    </xf>
    <xf numFmtId="3" fontId="2" fillId="44" borderId="25" xfId="5" applyNumberFormat="1" applyFill="1" applyBorder="1" applyAlignment="1">
      <alignment horizontal="right" indent="1"/>
    </xf>
    <xf numFmtId="165" fontId="2" fillId="44" borderId="25" xfId="5" applyNumberFormat="1" applyFill="1" applyBorder="1" applyAlignment="1">
      <alignment horizontal="right" indent="1"/>
    </xf>
    <xf numFmtId="0" fontId="6" fillId="44" borderId="27" xfId="5" applyFont="1" applyFill="1" applyBorder="1"/>
    <xf numFmtId="3" fontId="6" fillId="44" borderId="15" xfId="5" applyNumberFormat="1" applyFont="1" applyFill="1" applyBorder="1" applyAlignment="1">
      <alignment horizontal="right" indent="1"/>
    </xf>
    <xf numFmtId="165" fontId="6" fillId="44" borderId="28" xfId="5" applyNumberFormat="1" applyFont="1" applyFill="1" applyBorder="1" applyAlignment="1">
      <alignment horizontal="right" indent="1"/>
    </xf>
    <xf numFmtId="0" fontId="96" fillId="0" borderId="3" xfId="0" applyFont="1" applyFill="1" applyBorder="1"/>
    <xf numFmtId="3" fontId="96" fillId="0" borderId="3" xfId="0" applyNumberFormat="1" applyFont="1" applyFill="1" applyBorder="1" applyAlignment="1">
      <alignment horizontal="right" indent="1"/>
    </xf>
    <xf numFmtId="3" fontId="96" fillId="9" borderId="0" xfId="0" applyNumberFormat="1" applyFont="1" applyFill="1" applyBorder="1" applyAlignment="1">
      <alignment horizontal="right" indent="1"/>
    </xf>
    <xf numFmtId="3" fontId="96" fillId="0" borderId="3" xfId="0" applyNumberFormat="1" applyFont="1" applyBorder="1" applyAlignment="1">
      <alignment horizontal="right" indent="1"/>
    </xf>
    <xf numFmtId="164" fontId="96" fillId="0" borderId="3" xfId="0" applyNumberFormat="1" applyFont="1" applyBorder="1" applyAlignment="1">
      <alignment horizontal="right" indent="1"/>
    </xf>
    <xf numFmtId="164" fontId="45" fillId="0" borderId="3" xfId="0" applyNumberFormat="1" applyFont="1" applyBorder="1" applyAlignment="1">
      <alignment horizontal="right" indent="1"/>
    </xf>
    <xf numFmtId="164" fontId="96" fillId="0" borderId="3" xfId="0" applyNumberFormat="1" applyFont="1" applyFill="1" applyBorder="1" applyAlignment="1">
      <alignment horizontal="right" indent="1"/>
    </xf>
    <xf numFmtId="0" fontId="2" fillId="0" borderId="0" xfId="0" applyFont="1" applyAlignment="1">
      <alignment horizontal="left"/>
    </xf>
    <xf numFmtId="1" fontId="102" fillId="0" borderId="0" xfId="0" applyNumberFormat="1" applyFont="1" applyAlignment="1">
      <alignment horizontal="justify" vertical="justify" wrapText="1"/>
    </xf>
    <xf numFmtId="0" fontId="67" fillId="0" borderId="0" xfId="0" applyFont="1" applyBorder="1"/>
    <xf numFmtId="3" fontId="7" fillId="0" borderId="0" xfId="0" applyNumberFormat="1" applyFont="1" applyFill="1" applyBorder="1" applyAlignment="1">
      <alignment horizontal="left"/>
    </xf>
    <xf numFmtId="0" fontId="16" fillId="0" borderId="0" xfId="0" applyFont="1" applyFill="1" applyAlignment="1">
      <alignment horizontal="right"/>
    </xf>
    <xf numFmtId="0" fontId="16" fillId="0" borderId="0" xfId="0" applyFont="1" applyAlignment="1">
      <alignment horizontal="right"/>
    </xf>
    <xf numFmtId="164" fontId="88" fillId="8" borderId="0" xfId="0" applyNumberFormat="1" applyFont="1" applyFill="1" applyBorder="1" applyAlignment="1" applyProtection="1">
      <alignment horizontal="right"/>
      <protection locked="0"/>
    </xf>
    <xf numFmtId="164" fontId="90" fillId="8" borderId="0" xfId="0" applyNumberFormat="1" applyFont="1" applyFill="1" applyBorder="1" applyAlignment="1" applyProtection="1">
      <alignment horizontal="right"/>
      <protection locked="0"/>
    </xf>
    <xf numFmtId="3" fontId="10" fillId="46" borderId="25" xfId="0" quotePrefix="1" applyNumberFormat="1" applyFont="1" applyFill="1" applyBorder="1" applyAlignment="1">
      <alignment horizontal="right" indent="1"/>
    </xf>
    <xf numFmtId="165" fontId="10" fillId="46" borderId="25" xfId="0" quotePrefix="1" applyNumberFormat="1" applyFont="1" applyFill="1" applyBorder="1" applyAlignment="1">
      <alignment horizontal="right" indent="1"/>
    </xf>
    <xf numFmtId="0" fontId="2" fillId="0" borderId="0" xfId="0" applyFont="1" applyAlignment="1">
      <alignment horizontal="left"/>
    </xf>
    <xf numFmtId="0" fontId="6" fillId="0" borderId="0" xfId="0" applyFont="1" applyAlignment="1">
      <alignment horizontal="center" vertical="top" wrapText="1"/>
    </xf>
    <xf numFmtId="0" fontId="124" fillId="0" borderId="0" xfId="0" applyFont="1" applyAlignment="1">
      <alignment horizontal="left" indent="7"/>
    </xf>
    <xf numFmtId="0" fontId="125" fillId="0" borderId="0" xfId="0" applyFont="1" applyAlignment="1">
      <alignment horizontal="left" indent="7"/>
    </xf>
    <xf numFmtId="0" fontId="125" fillId="0" borderId="0" xfId="0" applyFont="1" applyAlignment="1">
      <alignment horizontal="left" indent="6"/>
    </xf>
    <xf numFmtId="0" fontId="126" fillId="0" borderId="0" xfId="0" applyFont="1" applyAlignment="1"/>
    <xf numFmtId="0" fontId="3" fillId="0" borderId="0" xfId="0" applyFont="1" applyAlignment="1">
      <alignment horizontal="center"/>
    </xf>
    <xf numFmtId="17" fontId="6" fillId="0" borderId="0" xfId="0" quotePrefix="1" applyNumberFormat="1" applyFont="1" applyAlignment="1">
      <alignment horizontal="center"/>
    </xf>
    <xf numFmtId="0" fontId="2" fillId="0" borderId="0" xfId="0" applyFont="1" applyAlignment="1">
      <alignment horizontal="center"/>
    </xf>
    <xf numFmtId="0" fontId="123" fillId="0" borderId="0" xfId="0" applyFont="1" applyAlignment="1">
      <alignment horizontal="left"/>
    </xf>
    <xf numFmtId="0" fontId="2" fillId="10" borderId="0" xfId="0" applyFont="1" applyFill="1"/>
    <xf numFmtId="3" fontId="2" fillId="10" borderId="0" xfId="0" quotePrefix="1" applyNumberFormat="1" applyFont="1" applyFill="1" applyBorder="1" applyAlignment="1">
      <alignment horizontal="right" indent="1"/>
    </xf>
    <xf numFmtId="0" fontId="6" fillId="6" borderId="3" xfId="0" applyFont="1" applyFill="1" applyBorder="1"/>
    <xf numFmtId="3" fontId="2" fillId="6" borderId="3" xfId="0" applyNumberFormat="1" applyFont="1" applyFill="1" applyBorder="1" applyAlignment="1">
      <alignment horizontal="right" indent="1"/>
    </xf>
    <xf numFmtId="3" fontId="4" fillId="6" borderId="3" xfId="0" applyNumberFormat="1" applyFont="1" applyFill="1" applyBorder="1" applyAlignment="1">
      <alignment horizontal="right" indent="1"/>
    </xf>
    <xf numFmtId="3" fontId="46" fillId="2" borderId="0" xfId="0" quotePrefix="1" applyNumberFormat="1" applyFont="1" applyFill="1" applyBorder="1" applyAlignment="1">
      <alignment horizontal="right" indent="1"/>
    </xf>
    <xf numFmtId="3" fontId="46" fillId="0" borderId="0" xfId="0" quotePrefix="1" applyNumberFormat="1" applyFont="1" applyFill="1" applyBorder="1" applyAlignment="1">
      <alignment horizontal="right" indent="1"/>
    </xf>
    <xf numFmtId="3" fontId="46" fillId="10" borderId="0" xfId="0" quotePrefix="1" applyNumberFormat="1" applyFont="1" applyFill="1" applyBorder="1" applyAlignment="1">
      <alignment horizontal="right" indent="1"/>
    </xf>
    <xf numFmtId="3" fontId="46" fillId="6" borderId="3" xfId="0" applyNumberFormat="1" applyFont="1" applyFill="1" applyBorder="1" applyAlignment="1">
      <alignment horizontal="right" indent="1"/>
    </xf>
    <xf numFmtId="0" fontId="52" fillId="0" borderId="0" xfId="0" applyFont="1" applyAlignment="1">
      <alignment horizontal="justify" wrapText="1"/>
    </xf>
    <xf numFmtId="0" fontId="3" fillId="0" borderId="0" xfId="0" applyFont="1" applyAlignment="1">
      <alignment horizontal="justify" wrapText="1"/>
    </xf>
    <xf numFmtId="0" fontId="52" fillId="0" borderId="0" xfId="0" applyFont="1" applyAlignment="1">
      <alignment horizontal="justify" vertical="center" wrapText="1"/>
    </xf>
    <xf numFmtId="0" fontId="50" fillId="0" borderId="0" xfId="0" applyFont="1" applyAlignment="1">
      <alignment horizontal="justify" wrapText="1"/>
    </xf>
    <xf numFmtId="0" fontId="88" fillId="0" borderId="0" xfId="0" quotePrefix="1" applyFont="1" applyFill="1"/>
    <xf numFmtId="0" fontId="50" fillId="0" borderId="0" xfId="0" applyFont="1" applyAlignment="1" applyProtection="1">
      <alignment wrapText="1"/>
      <protection locked="0"/>
    </xf>
    <xf numFmtId="0" fontId="2" fillId="0" borderId="0" xfId="0" applyFont="1" applyAlignment="1">
      <alignment horizontal="left"/>
    </xf>
    <xf numFmtId="0" fontId="92" fillId="0" borderId="0" xfId="0" applyFont="1" applyFill="1" applyBorder="1"/>
    <xf numFmtId="0" fontId="69" fillId="0" borderId="0" xfId="0" applyFont="1" applyFill="1" applyAlignment="1">
      <alignment horizontal="right" indent="1"/>
    </xf>
    <xf numFmtId="0" fontId="85" fillId="0" borderId="0" xfId="0" applyFont="1" applyFill="1" applyAlignment="1">
      <alignment horizontal="right" indent="1"/>
    </xf>
    <xf numFmtId="0" fontId="69" fillId="0" borderId="2" xfId="0" quotePrefix="1" applyNumberFormat="1" applyFont="1" applyFill="1" applyBorder="1" applyAlignment="1">
      <alignment wrapText="1"/>
    </xf>
    <xf numFmtId="3" fontId="69" fillId="0" borderId="2" xfId="0" applyNumberFormat="1" applyFont="1" applyFill="1" applyBorder="1" applyAlignment="1">
      <alignment horizontal="right" indent="1"/>
    </xf>
    <xf numFmtId="3" fontId="85" fillId="0" borderId="2" xfId="0" applyNumberFormat="1" applyFont="1" applyFill="1" applyBorder="1" applyAlignment="1">
      <alignment horizontal="right" indent="1"/>
    </xf>
    <xf numFmtId="0" fontId="69" fillId="6" borderId="0" xfId="0" quotePrefix="1" applyFont="1" applyFill="1" applyBorder="1" applyAlignment="1"/>
    <xf numFmtId="3" fontId="69" fillId="6" borderId="0" xfId="0" applyNumberFormat="1" applyFont="1" applyFill="1" applyAlignment="1">
      <alignment horizontal="right" indent="1"/>
    </xf>
    <xf numFmtId="3" fontId="90" fillId="6" borderId="0" xfId="0" applyNumberFormat="1" applyFont="1" applyFill="1" applyAlignment="1">
      <alignment horizontal="right" indent="1"/>
    </xf>
    <xf numFmtId="3" fontId="85" fillId="6" borderId="0" xfId="0" applyNumberFormat="1" applyFont="1" applyFill="1" applyAlignment="1">
      <alignment horizontal="right" indent="1"/>
    </xf>
    <xf numFmtId="0" fontId="69" fillId="6" borderId="0" xfId="0" quotePrefix="1" applyFont="1" applyFill="1" applyBorder="1" applyAlignment="1">
      <alignment wrapText="1"/>
    </xf>
    <xf numFmtId="166" fontId="2" fillId="0" borderId="0" xfId="0" applyNumberFormat="1" applyFont="1" applyFill="1"/>
    <xf numFmtId="166" fontId="69" fillId="6" borderId="0" xfId="0" applyNumberFormat="1" applyFont="1" applyFill="1" applyAlignment="1">
      <alignment horizontal="right" indent="1"/>
    </xf>
    <xf numFmtId="166" fontId="90" fillId="6" borderId="0" xfId="0" applyNumberFormat="1" applyFont="1" applyFill="1" applyAlignment="1">
      <alignment horizontal="right" indent="1"/>
    </xf>
    <xf numFmtId="166" fontId="85" fillId="6" borderId="0" xfId="0" applyNumberFormat="1" applyFont="1" applyFill="1" applyAlignment="1">
      <alignment horizontal="right" indent="1"/>
    </xf>
    <xf numFmtId="166" fontId="69" fillId="0" borderId="2" xfId="0" applyNumberFormat="1" applyFont="1" applyFill="1" applyBorder="1" applyAlignment="1">
      <alignment horizontal="right" indent="1"/>
    </xf>
    <xf numFmtId="166" fontId="90" fillId="0" borderId="2" xfId="0" applyNumberFormat="1" applyFont="1" applyFill="1" applyBorder="1" applyAlignment="1">
      <alignment horizontal="right" indent="1"/>
    </xf>
    <xf numFmtId="166" fontId="85" fillId="0" borderId="2" xfId="0" applyNumberFormat="1" applyFont="1" applyFill="1" applyBorder="1" applyAlignment="1">
      <alignment horizontal="right" indent="1"/>
    </xf>
    <xf numFmtId="0" fontId="2" fillId="0" borderId="0" xfId="0" applyFont="1" applyAlignment="1">
      <alignment horizontal="left"/>
    </xf>
    <xf numFmtId="0" fontId="2" fillId="0" borderId="0" xfId="0" applyFont="1" applyAlignment="1">
      <alignment horizontal="left"/>
    </xf>
    <xf numFmtId="0" fontId="92" fillId="4" borderId="0" xfId="0" applyFont="1" applyFill="1" applyBorder="1"/>
    <xf numFmtId="166" fontId="69" fillId="4" borderId="0" xfId="0" applyNumberFormat="1" applyFont="1" applyFill="1" applyAlignment="1">
      <alignment horizontal="right" indent="1"/>
    </xf>
    <xf numFmtId="166" fontId="90" fillId="4" borderId="0" xfId="0" applyNumberFormat="1" applyFont="1" applyFill="1" applyAlignment="1">
      <alignment horizontal="right" indent="1"/>
    </xf>
    <xf numFmtId="166" fontId="85" fillId="4" borderId="0" xfId="0" applyNumberFormat="1" applyFont="1" applyFill="1" applyAlignment="1">
      <alignment horizontal="right" indent="1"/>
    </xf>
    <xf numFmtId="0" fontId="69" fillId="4" borderId="0" xfId="0" quotePrefix="1" applyFont="1" applyFill="1" applyBorder="1" applyAlignment="1"/>
    <xf numFmtId="0" fontId="69" fillId="4" borderId="2" xfId="0" quotePrefix="1" applyNumberFormat="1" applyFont="1" applyFill="1" applyBorder="1" applyAlignment="1">
      <alignment wrapText="1"/>
    </xf>
    <xf numFmtId="166" fontId="69" fillId="4" borderId="2" xfId="0" applyNumberFormat="1" applyFont="1" applyFill="1" applyBorder="1" applyAlignment="1">
      <alignment horizontal="right" indent="1"/>
    </xf>
    <xf numFmtId="166" fontId="90" fillId="4" borderId="2" xfId="0" applyNumberFormat="1" applyFont="1" applyFill="1" applyBorder="1" applyAlignment="1">
      <alignment horizontal="right" indent="1"/>
    </xf>
    <xf numFmtId="166" fontId="85" fillId="4" borderId="2" xfId="0" applyNumberFormat="1" applyFont="1" applyFill="1" applyBorder="1" applyAlignment="1">
      <alignment horizontal="right" indent="1"/>
    </xf>
    <xf numFmtId="0" fontId="0" fillId="0" borderId="0" xfId="0" applyAlignment="1">
      <alignment wrapText="1"/>
    </xf>
    <xf numFmtId="0" fontId="0" fillId="0" borderId="0" xfId="0" applyAlignment="1"/>
    <xf numFmtId="0" fontId="5" fillId="0" borderId="0" xfId="0" applyFont="1" applyAlignment="1">
      <alignment horizontal="left" wrapText="1"/>
    </xf>
    <xf numFmtId="0" fontId="2" fillId="0" borderId="0" xfId="0" applyFont="1" applyAlignment="1">
      <alignment horizontal="left"/>
    </xf>
    <xf numFmtId="1" fontId="86" fillId="0" borderId="0" xfId="0" applyNumberFormat="1" applyFont="1" applyFill="1" applyAlignment="1">
      <alignment horizontal="right" indent="1"/>
    </xf>
    <xf numFmtId="1" fontId="89" fillId="0" borderId="0" xfId="0" applyNumberFormat="1" applyFont="1" applyFill="1" applyAlignment="1">
      <alignment horizontal="right" indent="1"/>
    </xf>
    <xf numFmtId="1" fontId="85" fillId="0" borderId="0" xfId="0" applyNumberFormat="1" applyFont="1" applyFill="1" applyAlignment="1">
      <alignment horizontal="right" indent="1"/>
    </xf>
    <xf numFmtId="1" fontId="86" fillId="10" borderId="3" xfId="0" applyNumberFormat="1" applyFont="1" applyFill="1" applyBorder="1" applyAlignment="1">
      <alignment horizontal="right" indent="1"/>
    </xf>
    <xf numFmtId="1" fontId="89" fillId="10" borderId="3" xfId="0" applyNumberFormat="1" applyFont="1" applyFill="1" applyBorder="1" applyAlignment="1">
      <alignment horizontal="right" indent="1"/>
    </xf>
    <xf numFmtId="1" fontId="85" fillId="10" borderId="3" xfId="0" applyNumberFormat="1" applyFont="1" applyFill="1" applyBorder="1" applyAlignment="1">
      <alignment horizontal="right" indent="1"/>
    </xf>
    <xf numFmtId="1" fontId="86" fillId="0" borderId="0" xfId="0" applyNumberFormat="1" applyFont="1" applyBorder="1" applyAlignment="1">
      <alignment horizontal="right" indent="1"/>
    </xf>
    <xf numFmtId="1" fontId="89" fillId="0" borderId="0" xfId="0" applyNumberFormat="1" applyFont="1" applyBorder="1" applyAlignment="1">
      <alignment horizontal="right" indent="1"/>
    </xf>
    <xf numFmtId="1" fontId="85" fillId="0" borderId="0" xfId="0" applyNumberFormat="1" applyFont="1" applyBorder="1" applyAlignment="1">
      <alignment horizontal="right" indent="1"/>
    </xf>
    <xf numFmtId="1" fontId="69" fillId="2" borderId="0" xfId="0" applyNumberFormat="1" applyFont="1" applyFill="1" applyAlignment="1">
      <alignment horizontal="right" indent="1"/>
    </xf>
    <xf numFmtId="1" fontId="90" fillId="2" borderId="0" xfId="0" applyNumberFormat="1" applyFont="1" applyFill="1" applyAlignment="1">
      <alignment horizontal="right" indent="1"/>
    </xf>
    <xf numFmtId="1" fontId="85" fillId="2" borderId="0" xfId="0" applyNumberFormat="1" applyFont="1" applyFill="1" applyAlignment="1">
      <alignment horizontal="right" indent="1"/>
    </xf>
    <xf numFmtId="1" fontId="69" fillId="0" borderId="0" xfId="0" applyNumberFormat="1" applyFont="1" applyFill="1" applyAlignment="1">
      <alignment horizontal="right" indent="1"/>
    </xf>
    <xf numFmtId="1" fontId="90" fillId="0" borderId="0" xfId="0" applyNumberFormat="1" applyFont="1" applyFill="1" applyAlignment="1">
      <alignment horizontal="right" indent="1"/>
    </xf>
    <xf numFmtId="1" fontId="69" fillId="0" borderId="0" xfId="0" quotePrefix="1" applyNumberFormat="1" applyFont="1" applyFill="1" applyAlignment="1">
      <alignment horizontal="right" indent="1"/>
    </xf>
    <xf numFmtId="166" fontId="69" fillId="2" borderId="0" xfId="0" applyNumberFormat="1" applyFont="1" applyFill="1" applyBorder="1"/>
    <xf numFmtId="166" fontId="69" fillId="0" borderId="0" xfId="0" applyNumberFormat="1" applyFont="1" applyFill="1" applyBorder="1"/>
    <xf numFmtId="166" fontId="92" fillId="0" borderId="0" xfId="0" applyNumberFormat="1" applyFont="1" applyFill="1" applyBorder="1"/>
    <xf numFmtId="166" fontId="69" fillId="6" borderId="0" xfId="0" quotePrefix="1" applyNumberFormat="1" applyFont="1" applyFill="1" applyBorder="1" applyAlignment="1"/>
    <xf numFmtId="166" fontId="69" fillId="0" borderId="0" xfId="0" quotePrefix="1" applyNumberFormat="1" applyFont="1" applyFill="1" applyBorder="1" applyAlignment="1"/>
    <xf numFmtId="166" fontId="69" fillId="6" borderId="0" xfId="0" quotePrefix="1" applyNumberFormat="1" applyFont="1" applyFill="1" applyBorder="1" applyAlignment="1">
      <alignment wrapText="1"/>
    </xf>
    <xf numFmtId="166" fontId="69" fillId="0" borderId="2" xfId="0" quotePrefix="1" applyNumberFormat="1" applyFont="1" applyFill="1" applyBorder="1" applyAlignment="1">
      <alignment wrapText="1"/>
    </xf>
    <xf numFmtId="166" fontId="7" fillId="0" borderId="0" xfId="0" quotePrefix="1" applyNumberFormat="1" applyFont="1"/>
    <xf numFmtId="0" fontId="4" fillId="0" borderId="5" xfId="0" applyFont="1" applyBorder="1" applyAlignment="1" applyProtection="1">
      <alignment horizontal="left"/>
      <protection locked="0"/>
    </xf>
    <xf numFmtId="0" fontId="73" fillId="3" borderId="0" xfId="0" quotePrefix="1" applyFont="1" applyFill="1" applyAlignment="1">
      <alignment horizontal="left"/>
    </xf>
    <xf numFmtId="0" fontId="73" fillId="3" borderId="0" xfId="0" quotePrefix="1" applyFont="1" applyFill="1" applyBorder="1" applyAlignment="1">
      <alignment horizontal="left"/>
    </xf>
    <xf numFmtId="0" fontId="78" fillId="3" borderId="14" xfId="3" applyFont="1" applyFill="1" applyBorder="1" applyAlignment="1">
      <alignment horizontal="left" vertical="top" wrapText="1"/>
    </xf>
    <xf numFmtId="0" fontId="78" fillId="3" borderId="12" xfId="3" applyFont="1" applyFill="1" applyBorder="1" applyAlignment="1">
      <alignment horizontal="left" vertical="top" wrapText="1"/>
    </xf>
    <xf numFmtId="168" fontId="82" fillId="3" borderId="0" xfId="3" applyNumberFormat="1" applyFont="1" applyFill="1" applyBorder="1" applyAlignment="1">
      <alignment horizontal="left" vertical="top"/>
    </xf>
    <xf numFmtId="0" fontId="83" fillId="3" borderId="0" xfId="3" applyFont="1" applyFill="1" applyBorder="1" applyAlignment="1">
      <alignment horizontal="left"/>
    </xf>
    <xf numFmtId="0" fontId="78" fillId="3" borderId="9" xfId="3" applyFont="1" applyFill="1" applyBorder="1" applyAlignment="1">
      <alignment horizontal="left" vertical="top" wrapText="1"/>
    </xf>
    <xf numFmtId="0" fontId="78" fillId="3" borderId="13" xfId="3" applyFont="1" applyFill="1" applyBorder="1" applyAlignment="1">
      <alignment horizontal="left" vertical="top" wrapText="1"/>
    </xf>
    <xf numFmtId="0" fontId="6" fillId="0" borderId="39" xfId="0" applyFont="1" applyBorder="1" applyAlignment="1">
      <alignment horizontal="center"/>
    </xf>
    <xf numFmtId="0" fontId="6" fillId="0" borderId="6" xfId="0" applyFont="1" applyBorder="1" applyAlignment="1">
      <alignment horizontal="center"/>
    </xf>
    <xf numFmtId="0" fontId="6" fillId="0" borderId="22" xfId="0" applyFont="1" applyBorder="1" applyAlignment="1">
      <alignment horizontal="center"/>
    </xf>
    <xf numFmtId="0" fontId="6" fillId="0" borderId="21" xfId="0" applyFont="1" applyBorder="1" applyAlignment="1">
      <alignment horizontal="center"/>
    </xf>
    <xf numFmtId="0" fontId="6" fillId="0" borderId="4" xfId="0" applyFont="1" applyBorder="1" applyAlignment="1">
      <alignment horizontal="center"/>
    </xf>
    <xf numFmtId="0" fontId="6" fillId="0" borderId="33" xfId="0" applyFont="1" applyBorder="1" applyAlignment="1">
      <alignment horizontal="center"/>
    </xf>
    <xf numFmtId="1" fontId="50" fillId="0" borderId="0" xfId="0" applyNumberFormat="1" applyFont="1" applyAlignment="1">
      <alignment horizontal="justify" vertical="justify" wrapText="1"/>
    </xf>
    <xf numFmtId="0" fontId="3" fillId="0" borderId="0" xfId="0" applyFont="1" applyAlignment="1">
      <alignment horizontal="justify" vertical="justify" wrapText="1"/>
    </xf>
    <xf numFmtId="1" fontId="104" fillId="0" borderId="0" xfId="0" applyNumberFormat="1" applyFont="1" applyAlignment="1">
      <alignment horizontal="justify" vertical="justify" wrapText="1"/>
    </xf>
    <xf numFmtId="0" fontId="52" fillId="0" borderId="0" xfId="0" applyFont="1" applyAlignment="1">
      <alignment horizontal="justify" vertical="center" wrapText="1"/>
    </xf>
    <xf numFmtId="0" fontId="50" fillId="0" borderId="0" xfId="0" applyFont="1" applyAlignment="1" applyProtection="1">
      <alignment horizontal="left" vertical="center" wrapText="1"/>
      <protection locked="0"/>
    </xf>
    <xf numFmtId="0" fontId="51" fillId="0" borderId="0" xfId="0" applyFont="1" applyAlignment="1" applyProtection="1">
      <alignment horizontal="left" vertical="center" wrapText="1"/>
      <protection locked="0"/>
    </xf>
    <xf numFmtId="0" fontId="52" fillId="0" borderId="0" xfId="0" applyFont="1" applyAlignment="1" applyProtection="1">
      <alignment horizontal="justify" vertical="center" wrapText="1"/>
      <protection locked="0"/>
    </xf>
    <xf numFmtId="0" fontId="3" fillId="0" borderId="45" xfId="0" applyFont="1" applyBorder="1" applyAlignment="1">
      <alignment horizontal="justify" vertical="justify" wrapText="1"/>
    </xf>
    <xf numFmtId="0" fontId="3" fillId="0" borderId="3" xfId="0" applyFont="1" applyBorder="1" applyAlignment="1">
      <alignment horizontal="justify" vertical="justify" wrapText="1"/>
    </xf>
    <xf numFmtId="0" fontId="3" fillId="0" borderId="16" xfId="0" applyFont="1" applyBorder="1" applyAlignment="1">
      <alignment horizontal="justify" vertical="justify" wrapText="1"/>
    </xf>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wrapText="1"/>
    </xf>
    <xf numFmtId="0" fontId="0" fillId="0" borderId="0" xfId="0" applyAlignment="1">
      <alignment wrapText="1"/>
    </xf>
    <xf numFmtId="0" fontId="5" fillId="0" borderId="0" xfId="0" applyFont="1" applyAlignment="1">
      <alignment wrapText="1"/>
    </xf>
    <xf numFmtId="0" fontId="5" fillId="0" borderId="0" xfId="0" applyFont="1" applyAlignment="1"/>
    <xf numFmtId="0" fontId="0" fillId="0" borderId="0" xfId="0" applyAlignment="1"/>
    <xf numFmtId="0" fontId="5" fillId="0" borderId="0" xfId="0" applyFont="1" applyAlignment="1">
      <alignment horizontal="justify" wrapText="1"/>
    </xf>
    <xf numFmtId="0" fontId="2" fillId="0" borderId="0" xfId="0" applyFont="1" applyFill="1" applyAlignment="1">
      <alignment horizontal="left" wrapText="1"/>
    </xf>
    <xf numFmtId="0" fontId="95" fillId="0" borderId="0" xfId="0" applyFont="1" applyAlignment="1">
      <alignment horizontal="center"/>
    </xf>
    <xf numFmtId="0" fontId="9"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wrapText="1"/>
    </xf>
    <xf numFmtId="0" fontId="2" fillId="0" borderId="0" xfId="0" applyFont="1" applyAlignment="1">
      <alignment horizontal="justify" vertical="justify" wrapText="1"/>
    </xf>
    <xf numFmtId="0" fontId="0" fillId="0" borderId="0" xfId="0" applyAlignment="1">
      <alignment horizontal="justify" vertical="justify" wrapText="1"/>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1" fontId="63" fillId="0" borderId="0" xfId="0" applyNumberFormat="1" applyFont="1" applyAlignment="1">
      <alignment horizontal="justify" vertical="justify" wrapText="1"/>
    </xf>
    <xf numFmtId="0" fontId="2" fillId="0" borderId="0" xfId="0" applyFont="1" applyAlignment="1">
      <alignment horizontal="justify" vertical="center" wrapText="1"/>
    </xf>
    <xf numFmtId="1" fontId="102" fillId="0" borderId="0" xfId="0" applyNumberFormat="1" applyFont="1" applyAlignment="1">
      <alignment horizontal="justify" vertical="justify" wrapText="1"/>
    </xf>
    <xf numFmtId="0" fontId="65" fillId="0" borderId="0" xfId="0" applyFont="1" applyAlignment="1">
      <alignment horizontal="justify" vertical="center" wrapText="1"/>
    </xf>
    <xf numFmtId="0" fontId="63" fillId="0" borderId="0" xfId="0" applyFont="1" applyAlignment="1">
      <alignment horizontal="justify" vertical="center" wrapText="1"/>
    </xf>
    <xf numFmtId="0" fontId="64" fillId="0" borderId="0" xfId="0" applyFont="1" applyAlignment="1">
      <alignment horizontal="justify" vertical="center" wrapText="1"/>
    </xf>
  </cellXfs>
  <cellStyles count="59">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Commentaire 2" xfId="48"/>
    <cellStyle name="Entrée" xfId="15" builtinId="20" customBuiltin="1"/>
    <cellStyle name="Insatisfaisant" xfId="13" builtinId="27" customBuiltin="1"/>
    <cellStyle name="Lien hypertexte" xfId="1" builtinId="8"/>
    <cellStyle name="Lien hypertexte 2" xfId="55"/>
    <cellStyle name="Lien hypertexte 3" xfId="52"/>
    <cellStyle name="Lien hypertexte 4" xfId="57"/>
    <cellStyle name="Lien hypertexte 5" xfId="50"/>
    <cellStyle name="Lien hypertexte 6" xfId="49"/>
    <cellStyle name="Lien hypertexte visité" xfId="53" builtinId="9" customBuiltin="1"/>
    <cellStyle name="Lien hypertexte_FD2009" xfId="2"/>
    <cellStyle name="Neutre" xfId="14" builtinId="28" customBuiltin="1"/>
    <cellStyle name="Normal" xfId="0" builtinId="0"/>
    <cellStyle name="Normal 2" xfId="54"/>
    <cellStyle name="Normal 3" xfId="47"/>
    <cellStyle name="Normal 4" xfId="56"/>
    <cellStyle name="Normal 5" xfId="51"/>
    <cellStyle name="Normal 6" xfId="58"/>
    <cellStyle name="Normal_Annexe5_B_2007" xfId="6"/>
    <cellStyle name="Normal_BPD961" xfId="3"/>
    <cellStyle name="Normal_Guide99" xfId="4"/>
    <cellStyle name="Normal_nb_com_pop_str_reg_g07_m10m" xfId="5"/>
    <cellStyle name="Satisfaisant" xfId="12" builtinId="26" customBuiltin="1"/>
    <cellStyle name="Sortie" xfId="16" builtinId="21" customBuiltin="1"/>
    <cellStyle name="Texte explicatif" xfId="21"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2" builtinId="25" customBuiltin="1"/>
    <cellStyle name="Vérification" xfId="19" builtinId="23" customBuiltin="1"/>
  </cellStyles>
  <dxfs count="161">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protection locked="0" hidden="0"/>
    </dxf>
    <dxf>
      <font>
        <b/>
        <i val="0"/>
        <strike val="0"/>
        <condense val="0"/>
        <extend val="0"/>
        <outline val="0"/>
        <shadow val="0"/>
        <u val="none"/>
        <vertAlign val="baseline"/>
        <sz val="11"/>
        <color theme="1"/>
        <name val="Arial"/>
        <scheme val="none"/>
      </font>
      <numFmt numFmtId="164" formatCode="0.0%"/>
      <protection locked="0" hidden="0"/>
    </dxf>
  </dxfs>
  <tableStyles count="0" defaultTableStyle="TableStyleMedium9" defaultPivotStyle="PivotStyleLight16"/>
  <colors>
    <mruColors>
      <color rgb="FFC0C0C0"/>
      <color rgb="FF0000FF"/>
      <color rgb="FFDDDDDD"/>
      <color rgb="FFD8D8D8"/>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2390775</xdr:colOff>
      <xdr:row>0</xdr:row>
      <xdr:rowOff>0</xdr:rowOff>
    </xdr:from>
    <xdr:to>
      <xdr:col>0</xdr:col>
      <xdr:colOff>2390775</xdr:colOff>
      <xdr:row>5</xdr:row>
      <xdr:rowOff>38100</xdr:rowOff>
    </xdr:to>
    <xdr:pic>
      <xdr:nvPicPr>
        <xdr:cNvPr id="2" name="Image 1"/>
        <xdr:cNvPicPr/>
      </xdr:nvPicPr>
      <xdr:blipFill>
        <a:blip xmlns:r="http://schemas.openxmlformats.org/officeDocument/2006/relationships" r:embed="rId1" cstate="print"/>
        <a:srcRect/>
        <a:stretch>
          <a:fillRect/>
        </a:stretch>
      </xdr:blipFill>
      <xdr:spPr bwMode="auto">
        <a:xfrm>
          <a:off x="2390775" y="0"/>
          <a:ext cx="1333500" cy="8477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2379980</xdr:colOff>
      <xdr:row>11</xdr:row>
      <xdr:rowOff>22860</xdr:rowOff>
    </xdr:to>
    <xdr:pic>
      <xdr:nvPicPr>
        <xdr:cNvPr id="4" name="Image 3" descr="MIN_Cohesion_Territoires_et_Collectivites_Territoriales_RVB"/>
        <xdr:cNvPicPr/>
      </xdr:nvPicPr>
      <xdr:blipFill>
        <a:blip xmlns:r="http://schemas.openxmlformats.org/officeDocument/2006/relationships" r:embed="rId2" cstate="print"/>
        <a:srcRect/>
        <a:stretch>
          <a:fillRect/>
        </a:stretch>
      </xdr:blipFill>
      <xdr:spPr bwMode="auto">
        <a:xfrm>
          <a:off x="0" y="0"/>
          <a:ext cx="2379980" cy="18669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9" name="Tableau9" displayName="Tableau9" ref="A80:J87" headerRowCount="0" totalsRowShown="0" headerRowDxfId="160" dataDxfId="159" tableBorderDxfId="158">
  <tableColumns count="10">
    <tableColumn id="1" name="Colonne1" headerRowDxfId="157" dataDxfId="156"/>
    <tableColumn id="2" name="Colonne2" headerRowDxfId="155" dataDxfId="154"/>
    <tableColumn id="6" name="Colonne6" headerRowDxfId="153" dataDxfId="152"/>
    <tableColumn id="7" name="Colonne7" headerRowDxfId="151" dataDxfId="150"/>
    <tableColumn id="8" name="Colonne8" headerRowDxfId="149" dataDxfId="148"/>
    <tableColumn id="9" name="Colonne9" headerRowDxfId="147" dataDxfId="146"/>
    <tableColumn id="12" name="Colonne12" headerRowDxfId="145" dataDxfId="144"/>
    <tableColumn id="13" name="Colonne13" headerRowDxfId="143" dataDxfId="142"/>
    <tableColumn id="14" name="Colonne14" headerRowDxfId="141" dataDxfId="140"/>
    <tableColumn id="15" name="Colonne15" headerRowDxfId="139" dataDxfId="138"/>
  </tableColumns>
  <tableStyleInfo name="TableStyleLight1" showFirstColumn="0" showLastColumn="0" showRowStripes="1" showColumnStripes="0"/>
</table>
</file>

<file path=xl/tables/table2.xml><?xml version="1.0" encoding="utf-8"?>
<table xmlns="http://schemas.openxmlformats.org/spreadsheetml/2006/main" id="24" name="Tableau5225" displayName="Tableau5225" ref="A8:J59" headerRowCount="0" totalsRowShown="0" headerRowDxfId="137" dataDxfId="136" tableBorderDxfId="135">
  <tableColumns count="10">
    <tableColumn id="1" name="Colonne1" headerRowDxfId="134" dataDxfId="133"/>
    <tableColumn id="2" name="Colonne2" headerRowDxfId="132" dataDxfId="131"/>
    <tableColumn id="6" name="Colonne6" headerRowDxfId="130" dataDxfId="129"/>
    <tableColumn id="7" name="Colonne7" headerRowDxfId="128" dataDxfId="127"/>
    <tableColumn id="8" name="Colonne8" headerRowDxfId="126" dataDxfId="125"/>
    <tableColumn id="9" name="Colonne9" headerRowDxfId="124" dataDxfId="123"/>
    <tableColumn id="10" name="Colonne10" headerRowDxfId="122" dataDxfId="121"/>
    <tableColumn id="13" name="Colonne13" headerRowDxfId="120" dataDxfId="119"/>
    <tableColumn id="14" name="Colonne14" headerRowDxfId="118" dataDxfId="117"/>
    <tableColumn id="15" name="Colonne15" headerRowDxfId="116" dataDxfId="115"/>
  </tableColumns>
  <tableStyleInfo name="TableStyleLight1" showFirstColumn="0" showLastColumn="0" showRowStripes="1" showColumnStripes="0"/>
</table>
</file>

<file path=xl/tables/table3.xml><?xml version="1.0" encoding="utf-8"?>
<table xmlns="http://schemas.openxmlformats.org/spreadsheetml/2006/main" id="1" name="Tableau92" displayName="Tableau92" ref="A82:J90" headerRowCount="0" totalsRowShown="0" headerRowDxfId="114" dataDxfId="113" tableBorderDxfId="112">
  <tableColumns count="10">
    <tableColumn id="1" name="Colonne1" headerRowDxfId="111" dataDxfId="110"/>
    <tableColumn id="2" name="Colonne2" headerRowDxfId="109" dataDxfId="108"/>
    <tableColumn id="6" name="Colonne6" headerRowDxfId="107" dataDxfId="106"/>
    <tableColumn id="7" name="Colonne7" headerRowDxfId="105" dataDxfId="104"/>
    <tableColumn id="8" name="Colonne8" headerRowDxfId="103" dataDxfId="102"/>
    <tableColumn id="9" name="Colonne9" headerRowDxfId="101" dataDxfId="100"/>
    <tableColumn id="12" name="Colonne12" headerRowDxfId="99" dataDxfId="98"/>
    <tableColumn id="13" name="Colonne13" headerRowDxfId="97" dataDxfId="96"/>
    <tableColumn id="14" name="Colonne14" headerRowDxfId="95" dataDxfId="94"/>
    <tableColumn id="15" name="Colonne15" headerRowDxfId="93" dataDxfId="92"/>
  </tableColumns>
  <tableStyleInfo name="TableStyleLight1" showFirstColumn="0" showLastColumn="0" showRowStripes="1" showColumnStripes="0"/>
</table>
</file>

<file path=xl/tables/table4.xml><?xml version="1.0" encoding="utf-8"?>
<table xmlns="http://schemas.openxmlformats.org/spreadsheetml/2006/main" id="2" name="Tableau923" displayName="Tableau923" ref="A81:J89" headerRowCount="0" totalsRowShown="0" headerRowDxfId="91" dataDxfId="90" tableBorderDxfId="89">
  <tableColumns count="10">
    <tableColumn id="1" name="Colonne1" headerRowDxfId="88" dataDxfId="87"/>
    <tableColumn id="2" name="Colonne2" headerRowDxfId="86" dataDxfId="85"/>
    <tableColumn id="6" name="Colonne6" headerRowDxfId="84" dataDxfId="83"/>
    <tableColumn id="7" name="Colonne7" headerRowDxfId="82" dataDxfId="81"/>
    <tableColumn id="8" name="Colonne8" headerRowDxfId="80" dataDxfId="79"/>
    <tableColumn id="9" name="Colonne9" headerRowDxfId="78" dataDxfId="77"/>
    <tableColumn id="12" name="Colonne12" headerRowDxfId="76" dataDxfId="75"/>
    <tableColumn id="13" name="Colonne13" headerRowDxfId="74" dataDxfId="73"/>
    <tableColumn id="14" name="Colonne14" headerRowDxfId="72" dataDxfId="71"/>
    <tableColumn id="15" name="Colonne15" headerRowDxfId="70" dataDxfId="69"/>
  </tableColumns>
  <tableStyleInfo name="TableStyleLight1" showFirstColumn="0" showLastColumn="0" showRowStripes="1" showColumnStripes="0"/>
</table>
</file>

<file path=xl/tables/table5.xml><?xml version="1.0" encoding="utf-8"?>
<table xmlns="http://schemas.openxmlformats.org/spreadsheetml/2006/main" id="3" name="Tableau9234" displayName="Tableau9234" ref="A81:J88" headerRowCount="0" totalsRowShown="0" headerRowDxfId="68" dataDxfId="67" tableBorderDxfId="66">
  <tableColumns count="10">
    <tableColumn id="1" name="Colonne1" headerRowDxfId="65" dataDxfId="64"/>
    <tableColumn id="2" name="Colonne2" headerRowDxfId="63" dataDxfId="62"/>
    <tableColumn id="6" name="Colonne6" headerRowDxfId="61" dataDxfId="60"/>
    <tableColumn id="7" name="Colonne7" headerRowDxfId="59" dataDxfId="58"/>
    <tableColumn id="8" name="Colonne8" headerRowDxfId="57" dataDxfId="56"/>
    <tableColumn id="9" name="Colonne9" headerRowDxfId="55" dataDxfId="54"/>
    <tableColumn id="12" name="Colonne12" headerRowDxfId="53" dataDxfId="52"/>
    <tableColumn id="13" name="Colonne13" headerRowDxfId="51" dataDxfId="50"/>
    <tableColumn id="14" name="Colonne14" headerRowDxfId="49" dataDxfId="48"/>
    <tableColumn id="15" name="Colonne15" headerRowDxfId="47" dataDxfId="46"/>
  </tableColumns>
  <tableStyleInfo name="TableStyleLight1" showFirstColumn="0" showLastColumn="0" showRowStripes="1" showColumnStripes="0"/>
</table>
</file>

<file path=xl/tables/table6.xml><?xml version="1.0" encoding="utf-8"?>
<table xmlns="http://schemas.openxmlformats.org/spreadsheetml/2006/main" id="21" name="Tableau9358161822" displayName="Tableau9358161822" ref="A80:J87" headerRowCount="0" totalsRowShown="0" headerRowDxfId="45" dataDxfId="44" tableBorderDxfId="43">
  <tableColumns count="10">
    <tableColumn id="1" name="Colonne1" headerRowDxfId="42" dataDxfId="41"/>
    <tableColumn id="2" name="Colonne2" headerRowDxfId="40" dataDxfId="39"/>
    <tableColumn id="6" name="Colonne6" headerRowDxfId="38" dataDxfId="37"/>
    <tableColumn id="7" name="Colonne7" headerRowDxfId="36" dataDxfId="35"/>
    <tableColumn id="8" name="Colonne8" headerRowDxfId="34" dataDxfId="33"/>
    <tableColumn id="9" name="Colonne9" headerRowDxfId="32" dataDxfId="31"/>
    <tableColumn id="10" name="Colonne10" headerRowDxfId="30" dataDxfId="29"/>
    <tableColumn id="13" name="Colonne13" headerRowDxfId="28" dataDxfId="27"/>
    <tableColumn id="16" name="Colonne16" headerRowDxfId="26" dataDxfId="25"/>
    <tableColumn id="14" name="Colonne14" headerRowDxfId="24" dataDxfId="23"/>
  </tableColumns>
  <tableStyleInfo name="TableStyleLight1" showFirstColumn="0" showLastColumn="0" showRowStripes="1" showColumnStripes="0"/>
</table>
</file>

<file path=xl/tables/table7.xml><?xml version="1.0" encoding="utf-8"?>
<table xmlns="http://schemas.openxmlformats.org/spreadsheetml/2006/main" id="4" name="Tableau93581618225" displayName="Tableau93581618225" ref="A80:J87" headerRowCount="0" totalsRowShown="0" headerRowDxfId="22" dataDxfId="21" tableBorderDxfId="20">
  <tableColumns count="10">
    <tableColumn id="1" name="Colonne1" headerRowDxfId="19" dataDxfId="18"/>
    <tableColumn id="2" name="Colonne2" headerRowDxfId="17" dataDxfId="16"/>
    <tableColumn id="6" name="Colonne6" headerRowDxfId="15" dataDxfId="14"/>
    <tableColumn id="7" name="Colonne7" headerRowDxfId="13" dataDxfId="12"/>
    <tableColumn id="8" name="Colonne8" headerRowDxfId="11" dataDxfId="10"/>
    <tableColumn id="9" name="Colonne9" headerRowDxfId="9" dataDxfId="8"/>
    <tableColumn id="10" name="Colonne10" headerRowDxfId="7" dataDxfId="6"/>
    <tableColumn id="13" name="Colonne13" headerRowDxfId="5" dataDxfId="4"/>
    <tableColumn id="16" name="Colonne16" headerRowDxfId="3" dataDxfId="2"/>
    <tableColumn id="14" name="Colonne14" headerRowDxfId="1"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llectivites-locales.gouv.fr/etudes-et-statistiques-local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A103"/>
  <sheetViews>
    <sheetView topLeftCell="A40" zoomScaleNormal="100" workbookViewId="0">
      <selection activeCell="A24" sqref="A24:XFD26"/>
    </sheetView>
  </sheetViews>
  <sheetFormatPr baseColWidth="10" defaultRowHeight="13.2"/>
  <cols>
    <col min="1" max="1" width="100.6640625" customWidth="1"/>
  </cols>
  <sheetData>
    <row r="1" spans="1:1">
      <c r="A1" s="698"/>
    </row>
    <row r="2" spans="1:1">
      <c r="A2" s="32"/>
    </row>
    <row r="3" spans="1:1">
      <c r="A3" s="32"/>
    </row>
    <row r="4" spans="1:1">
      <c r="A4" s="32"/>
    </row>
    <row r="5" spans="1:1">
      <c r="A5" s="32"/>
    </row>
    <row r="6" spans="1:1">
      <c r="A6" s="698"/>
    </row>
    <row r="7" spans="1:1">
      <c r="A7" s="698"/>
    </row>
    <row r="16" spans="1:1" ht="43.8">
      <c r="A16" s="706" t="s">
        <v>568</v>
      </c>
    </row>
    <row r="17" spans="1:1" ht="43.8">
      <c r="A17" s="706" t="s">
        <v>569</v>
      </c>
    </row>
    <row r="18" spans="1:1" ht="43.8">
      <c r="A18" s="706" t="s">
        <v>570</v>
      </c>
    </row>
    <row r="19" spans="1:1" ht="43.8">
      <c r="A19" s="706" t="s">
        <v>571</v>
      </c>
    </row>
    <row r="20" spans="1:1" ht="43.8">
      <c r="A20" s="706" t="s">
        <v>572</v>
      </c>
    </row>
    <row r="30" spans="1:1" ht="17.399999999999999">
      <c r="A30" s="699" t="s">
        <v>562</v>
      </c>
    </row>
    <row r="31" spans="1:1" ht="17.399999999999999">
      <c r="A31" s="700" t="s">
        <v>563</v>
      </c>
    </row>
    <row r="43" spans="1:1" ht="17.399999999999999">
      <c r="A43" s="701" t="s">
        <v>564</v>
      </c>
    </row>
    <row r="46" spans="1:1" ht="15">
      <c r="A46" s="702"/>
    </row>
    <row r="96" spans="1:1">
      <c r="A96" s="703" t="s">
        <v>807</v>
      </c>
    </row>
    <row r="97" spans="1:1">
      <c r="A97" s="703" t="s">
        <v>565</v>
      </c>
    </row>
    <row r="98" spans="1:1">
      <c r="A98" s="703" t="s">
        <v>566</v>
      </c>
    </row>
    <row r="99" spans="1:1">
      <c r="A99" s="703" t="s">
        <v>567</v>
      </c>
    </row>
    <row r="100" spans="1:1">
      <c r="A100" s="64"/>
    </row>
    <row r="101" spans="1:1">
      <c r="A101" s="704" t="s">
        <v>808</v>
      </c>
    </row>
    <row r="102" spans="1:1">
      <c r="A102" s="64"/>
    </row>
    <row r="103" spans="1:1">
      <c r="A103" s="705" t="s">
        <v>809</v>
      </c>
    </row>
  </sheetData>
  <pageMargins left="0.7" right="0.7" top="0.75" bottom="0.75" header="0.3" footer="0.3"/>
  <pageSetup paperSize="9" scale="97" orientation="portrait" r:id="rId1"/>
  <rowBreaks count="1" manualBreakCount="1">
    <brk id="43" man="1"/>
  </rowBreaks>
  <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P92"/>
  <sheetViews>
    <sheetView zoomScaleNormal="100" workbookViewId="0"/>
  </sheetViews>
  <sheetFormatPr baseColWidth="10" defaultRowHeight="13.2"/>
  <cols>
    <col min="1" max="1" width="73.88671875" customWidth="1"/>
    <col min="2" max="7" width="14.6640625" customWidth="1"/>
    <col min="8" max="9" width="16.33203125" customWidth="1"/>
    <col min="10" max="10" width="12.6640625" customWidth="1"/>
  </cols>
  <sheetData>
    <row r="1" spans="1:10" ht="19.5" customHeight="1">
      <c r="A1" s="9" t="s">
        <v>659</v>
      </c>
    </row>
    <row r="2" spans="1:10" ht="12.75" customHeight="1" thickBot="1">
      <c r="A2" s="202"/>
      <c r="J2" s="19" t="s">
        <v>164</v>
      </c>
    </row>
    <row r="3" spans="1:10" ht="12.75" customHeight="1">
      <c r="A3" s="17" t="s">
        <v>632</v>
      </c>
      <c r="B3" s="503" t="s">
        <v>35</v>
      </c>
      <c r="C3" s="503" t="s">
        <v>612</v>
      </c>
      <c r="D3" s="503" t="s">
        <v>614</v>
      </c>
      <c r="E3" s="503" t="s">
        <v>98</v>
      </c>
      <c r="F3" s="503" t="s">
        <v>299</v>
      </c>
      <c r="G3" s="504">
        <v>300000</v>
      </c>
      <c r="H3" s="505" t="s">
        <v>315</v>
      </c>
      <c r="I3" s="505" t="s">
        <v>315</v>
      </c>
      <c r="J3" s="505" t="s">
        <v>62</v>
      </c>
    </row>
    <row r="4" spans="1:10" ht="12.75" customHeight="1">
      <c r="A4" s="16" t="s">
        <v>161</v>
      </c>
      <c r="B4" s="506" t="s">
        <v>611</v>
      </c>
      <c r="C4" s="506" t="s">
        <v>36</v>
      </c>
      <c r="D4" s="506" t="s">
        <v>36</v>
      </c>
      <c r="E4" s="506" t="s">
        <v>36</v>
      </c>
      <c r="F4" s="506" t="s">
        <v>36</v>
      </c>
      <c r="G4" s="506" t="s">
        <v>37</v>
      </c>
      <c r="H4" s="507" t="s">
        <v>313</v>
      </c>
      <c r="I4" s="507" t="s">
        <v>314</v>
      </c>
      <c r="J4" s="507" t="s">
        <v>112</v>
      </c>
    </row>
    <row r="5" spans="1:10" ht="12.75" customHeight="1" thickBot="1">
      <c r="A5" s="195" t="s">
        <v>66</v>
      </c>
      <c r="B5" s="508" t="s">
        <v>37</v>
      </c>
      <c r="C5" s="508" t="s">
        <v>613</v>
      </c>
      <c r="D5" s="508" t="s">
        <v>100</v>
      </c>
      <c r="E5" s="508" t="s">
        <v>101</v>
      </c>
      <c r="F5" s="508" t="s">
        <v>300</v>
      </c>
      <c r="G5" s="508" t="s">
        <v>102</v>
      </c>
      <c r="H5" s="509" t="s">
        <v>101</v>
      </c>
      <c r="I5" s="509" t="s">
        <v>102</v>
      </c>
      <c r="J5" s="509" t="s">
        <v>297</v>
      </c>
    </row>
    <row r="6" spans="1:10" ht="12.75" customHeight="1">
      <c r="A6" s="201"/>
    </row>
    <row r="7" spans="1:10" ht="13.5" customHeight="1">
      <c r="A7" s="333" t="s">
        <v>122</v>
      </c>
      <c r="B7" s="491" t="s">
        <v>85</v>
      </c>
      <c r="C7" s="491" t="s">
        <v>85</v>
      </c>
      <c r="D7" s="491" t="s">
        <v>85</v>
      </c>
      <c r="E7" s="491">
        <v>572.05487241000003</v>
      </c>
      <c r="F7" s="491">
        <v>548.02989104599999</v>
      </c>
      <c r="G7" s="491">
        <v>456.08762049400002</v>
      </c>
      <c r="H7" s="492">
        <v>572.05487241000003</v>
      </c>
      <c r="I7" s="492">
        <v>469.28871853999999</v>
      </c>
      <c r="J7" s="492">
        <v>470.02913083800001</v>
      </c>
    </row>
    <row r="8" spans="1:10" ht="13.5" customHeight="1">
      <c r="A8" s="334" t="s">
        <v>123</v>
      </c>
      <c r="B8" s="493" t="s">
        <v>85</v>
      </c>
      <c r="C8" s="493" t="s">
        <v>85</v>
      </c>
      <c r="D8" s="493" t="s">
        <v>85</v>
      </c>
      <c r="E8" s="493">
        <v>215.830827422</v>
      </c>
      <c r="F8" s="493">
        <v>136.84858746699999</v>
      </c>
      <c r="G8" s="493">
        <v>109.185306045</v>
      </c>
      <c r="H8" s="330">
        <v>215.830827422</v>
      </c>
      <c r="I8" s="330">
        <v>113.157208067</v>
      </c>
      <c r="J8" s="330">
        <v>113.89695367</v>
      </c>
    </row>
    <row r="9" spans="1:10" ht="13.5" customHeight="1">
      <c r="A9" s="336" t="s">
        <v>124</v>
      </c>
      <c r="B9" s="494" t="s">
        <v>85</v>
      </c>
      <c r="C9" s="494" t="s">
        <v>85</v>
      </c>
      <c r="D9" s="494" t="s">
        <v>85</v>
      </c>
      <c r="E9" s="494">
        <v>261.64948377100001</v>
      </c>
      <c r="F9" s="494">
        <v>244.62833823</v>
      </c>
      <c r="G9" s="494">
        <v>151.45681599</v>
      </c>
      <c r="H9" s="495">
        <v>261.64948377100001</v>
      </c>
      <c r="I9" s="495">
        <v>164.83441035199999</v>
      </c>
      <c r="J9" s="495">
        <v>165.53194614899999</v>
      </c>
    </row>
    <row r="10" spans="1:10" ht="13.5" customHeight="1">
      <c r="A10" s="334" t="s">
        <v>125</v>
      </c>
      <c r="B10" s="493" t="s">
        <v>85</v>
      </c>
      <c r="C10" s="493" t="s">
        <v>85</v>
      </c>
      <c r="D10" s="493" t="s">
        <v>85</v>
      </c>
      <c r="E10" s="493">
        <v>18.571891713999999</v>
      </c>
      <c r="F10" s="493">
        <v>16.757945204999999</v>
      </c>
      <c r="G10" s="493">
        <v>13.347260973999999</v>
      </c>
      <c r="H10" s="330">
        <v>18.571891713999999</v>
      </c>
      <c r="I10" s="330">
        <v>13.836968012</v>
      </c>
      <c r="J10" s="330">
        <v>13.871082315000001</v>
      </c>
    </row>
    <row r="11" spans="1:10" ht="13.5" customHeight="1">
      <c r="A11" s="336" t="s">
        <v>126</v>
      </c>
      <c r="B11" s="494" t="s">
        <v>85</v>
      </c>
      <c r="C11" s="494" t="s">
        <v>85</v>
      </c>
      <c r="D11" s="494" t="s">
        <v>85</v>
      </c>
      <c r="E11" s="494">
        <v>68.861721381999999</v>
      </c>
      <c r="F11" s="494">
        <v>126.737237796</v>
      </c>
      <c r="G11" s="494">
        <v>166.857855801</v>
      </c>
      <c r="H11" s="495">
        <v>68.861721381999999</v>
      </c>
      <c r="I11" s="495">
        <v>161.097325756</v>
      </c>
      <c r="J11" s="495">
        <v>160.432784239</v>
      </c>
    </row>
    <row r="12" spans="1:10" ht="13.5" customHeight="1">
      <c r="A12" s="334" t="s">
        <v>127</v>
      </c>
      <c r="B12" s="493" t="s">
        <v>85</v>
      </c>
      <c r="C12" s="493" t="s">
        <v>85</v>
      </c>
      <c r="D12" s="493" t="s">
        <v>85</v>
      </c>
      <c r="E12" s="493">
        <v>7.1409481220000002</v>
      </c>
      <c r="F12" s="493">
        <v>23.057782348</v>
      </c>
      <c r="G12" s="493">
        <v>15.240381683000001</v>
      </c>
      <c r="H12" s="330">
        <v>7.1409481220000002</v>
      </c>
      <c r="I12" s="330">
        <v>16.362806353</v>
      </c>
      <c r="J12" s="330">
        <v>16.296364465</v>
      </c>
    </row>
    <row r="13" spans="1:10" ht="13.5" customHeight="1">
      <c r="A13" s="340" t="s">
        <v>128</v>
      </c>
      <c r="B13" s="496" t="s">
        <v>85</v>
      </c>
      <c r="C13" s="496" t="s">
        <v>85</v>
      </c>
      <c r="D13" s="496" t="s">
        <v>85</v>
      </c>
      <c r="E13" s="496">
        <v>679.67332065899996</v>
      </c>
      <c r="F13" s="496">
        <v>683.68698112000004</v>
      </c>
      <c r="G13" s="496">
        <v>576.96252775300002</v>
      </c>
      <c r="H13" s="497">
        <v>679.67332065899996</v>
      </c>
      <c r="I13" s="497">
        <v>592.28605592300005</v>
      </c>
      <c r="J13" s="497">
        <v>592.91566599500004</v>
      </c>
    </row>
    <row r="14" spans="1:10" ht="13.5" customHeight="1">
      <c r="A14" s="334" t="s">
        <v>64</v>
      </c>
      <c r="B14" s="493" t="s">
        <v>85</v>
      </c>
      <c r="C14" s="493" t="s">
        <v>85</v>
      </c>
      <c r="D14" s="493" t="s">
        <v>85</v>
      </c>
      <c r="E14" s="493">
        <v>352.98241642800002</v>
      </c>
      <c r="F14" s="493">
        <v>408.90995697300002</v>
      </c>
      <c r="G14" s="493">
        <v>295.92170248299999</v>
      </c>
      <c r="H14" s="330">
        <v>352.98241642800002</v>
      </c>
      <c r="I14" s="330">
        <v>312.14458904700001</v>
      </c>
      <c r="J14" s="330">
        <v>312.43881850399998</v>
      </c>
    </row>
    <row r="15" spans="1:10" ht="13.5" customHeight="1">
      <c r="A15" s="336" t="s">
        <v>129</v>
      </c>
      <c r="B15" s="494" t="s">
        <v>85</v>
      </c>
      <c r="C15" s="494" t="s">
        <v>85</v>
      </c>
      <c r="D15" s="494" t="s">
        <v>85</v>
      </c>
      <c r="E15" s="494">
        <v>264.31376862799999</v>
      </c>
      <c r="F15" s="494">
        <v>337.32817395400002</v>
      </c>
      <c r="G15" s="494">
        <v>187.53518098800001</v>
      </c>
      <c r="H15" s="495">
        <v>264.31376862799999</v>
      </c>
      <c r="I15" s="495">
        <v>209.042502646</v>
      </c>
      <c r="J15" s="495">
        <v>209.44072252199999</v>
      </c>
    </row>
    <row r="16" spans="1:10" ht="13.5" customHeight="1">
      <c r="A16" s="572" t="s">
        <v>130</v>
      </c>
      <c r="B16" s="573" t="s">
        <v>85</v>
      </c>
      <c r="C16" s="573" t="s">
        <v>85</v>
      </c>
      <c r="D16" s="573" t="s">
        <v>85</v>
      </c>
      <c r="E16" s="573">
        <v>88.668647800000002</v>
      </c>
      <c r="F16" s="573">
        <v>71.581783019</v>
      </c>
      <c r="G16" s="573">
        <v>108.386521495</v>
      </c>
      <c r="H16" s="387">
        <v>88.668647800000002</v>
      </c>
      <c r="I16" s="387">
        <v>103.1020864</v>
      </c>
      <c r="J16" s="387">
        <v>102.99809598100001</v>
      </c>
    </row>
    <row r="17" spans="1:10" ht="13.5" customHeight="1">
      <c r="A17" s="574" t="s">
        <v>131</v>
      </c>
      <c r="B17" s="575" t="s">
        <v>85</v>
      </c>
      <c r="C17" s="575" t="s">
        <v>85</v>
      </c>
      <c r="D17" s="575" t="s">
        <v>85</v>
      </c>
      <c r="E17" s="575">
        <v>192.13446590800001</v>
      </c>
      <c r="F17" s="575">
        <v>167.69933821000001</v>
      </c>
      <c r="G17" s="575">
        <v>197.86946069199999</v>
      </c>
      <c r="H17" s="576">
        <v>192.13446590800001</v>
      </c>
      <c r="I17" s="576">
        <v>193.53762569899999</v>
      </c>
      <c r="J17" s="576">
        <v>193.52751617600001</v>
      </c>
    </row>
    <row r="18" spans="1:10" ht="13.5" customHeight="1">
      <c r="A18" s="572" t="s">
        <v>132</v>
      </c>
      <c r="B18" s="573" t="s">
        <v>85</v>
      </c>
      <c r="C18" s="573" t="s">
        <v>85</v>
      </c>
      <c r="D18" s="573" t="s">
        <v>85</v>
      </c>
      <c r="E18" s="573">
        <v>144.95627488</v>
      </c>
      <c r="F18" s="573">
        <v>125.90202768100001</v>
      </c>
      <c r="G18" s="573">
        <v>168.598917376</v>
      </c>
      <c r="H18" s="387">
        <v>144.95627488</v>
      </c>
      <c r="I18" s="387">
        <v>162.46848548899999</v>
      </c>
      <c r="J18" s="387">
        <v>162.34231305200001</v>
      </c>
    </row>
    <row r="19" spans="1:10" ht="13.5" customHeight="1">
      <c r="A19" s="593" t="s">
        <v>133</v>
      </c>
      <c r="B19" s="594" t="s">
        <v>85</v>
      </c>
      <c r="C19" s="594" t="s">
        <v>85</v>
      </c>
      <c r="D19" s="594" t="s">
        <v>85</v>
      </c>
      <c r="E19" s="594">
        <v>9.7430922730000002</v>
      </c>
      <c r="F19" s="594">
        <v>1.3571749479999999</v>
      </c>
      <c r="G19" s="594">
        <v>2.167952901</v>
      </c>
      <c r="H19" s="595">
        <v>9.7430922730000002</v>
      </c>
      <c r="I19" s="595">
        <v>2.0515411659999998</v>
      </c>
      <c r="J19" s="595">
        <v>2.106957456</v>
      </c>
    </row>
    <row r="20" spans="1:10" ht="13.5" customHeight="1">
      <c r="A20" s="720" t="s">
        <v>639</v>
      </c>
      <c r="B20" s="573" t="s">
        <v>85</v>
      </c>
      <c r="C20" s="573" t="s">
        <v>85</v>
      </c>
      <c r="D20" s="573" t="s">
        <v>85</v>
      </c>
      <c r="E20" s="573">
        <v>37.435098754999999</v>
      </c>
      <c r="F20" s="573">
        <v>40.440135582000003</v>
      </c>
      <c r="G20" s="573">
        <v>27.102590415000002</v>
      </c>
      <c r="H20" s="387">
        <v>37.435098754999999</v>
      </c>
      <c r="I20" s="387">
        <v>29.017599044000001</v>
      </c>
      <c r="J20" s="387">
        <v>29.078245668000001</v>
      </c>
    </row>
    <row r="21" spans="1:10" ht="13.5" customHeight="1">
      <c r="A21" s="593" t="s">
        <v>134</v>
      </c>
      <c r="B21" s="594" t="s">
        <v>85</v>
      </c>
      <c r="C21" s="594" t="s">
        <v>85</v>
      </c>
      <c r="D21" s="594" t="s">
        <v>85</v>
      </c>
      <c r="E21" s="594">
        <v>29.833452651000002</v>
      </c>
      <c r="F21" s="594">
        <v>12.247366774</v>
      </c>
      <c r="G21" s="594">
        <v>10.56612359</v>
      </c>
      <c r="H21" s="595">
        <v>29.833452651000002</v>
      </c>
      <c r="I21" s="595">
        <v>10.807516977000001</v>
      </c>
      <c r="J21" s="595">
        <v>10.94459554</v>
      </c>
    </row>
    <row r="22" spans="1:10" ht="13.5" customHeight="1">
      <c r="A22" s="572" t="s">
        <v>135</v>
      </c>
      <c r="B22" s="573" t="s">
        <v>85</v>
      </c>
      <c r="C22" s="573" t="s">
        <v>85</v>
      </c>
      <c r="D22" s="573" t="s">
        <v>85</v>
      </c>
      <c r="E22" s="573">
        <v>77.562596967999994</v>
      </c>
      <c r="F22" s="573">
        <v>77.834479106000003</v>
      </c>
      <c r="G22" s="573">
        <v>51.906797427999997</v>
      </c>
      <c r="H22" s="387">
        <v>77.562596967999994</v>
      </c>
      <c r="I22" s="387">
        <v>55.629501531999999</v>
      </c>
      <c r="J22" s="387">
        <v>55.787525676999998</v>
      </c>
    </row>
    <row r="23" spans="1:10" ht="13.5" customHeight="1">
      <c r="A23" s="596" t="s">
        <v>136</v>
      </c>
      <c r="B23" s="597" t="s">
        <v>85</v>
      </c>
      <c r="C23" s="597" t="s">
        <v>85</v>
      </c>
      <c r="D23" s="597" t="s">
        <v>85</v>
      </c>
      <c r="E23" s="597">
        <v>27.160388702999999</v>
      </c>
      <c r="F23" s="597">
        <v>16.995840056999999</v>
      </c>
      <c r="G23" s="597">
        <v>20.698443561000001</v>
      </c>
      <c r="H23" s="598">
        <v>27.160388702999999</v>
      </c>
      <c r="I23" s="598">
        <v>20.166822668999998</v>
      </c>
      <c r="J23" s="598">
        <v>20.217210097999999</v>
      </c>
    </row>
    <row r="24" spans="1:10" ht="13.5" customHeight="1">
      <c r="A24" s="580" t="s">
        <v>137</v>
      </c>
      <c r="B24" s="581" t="s">
        <v>85</v>
      </c>
      <c r="C24" s="581" t="s">
        <v>85</v>
      </c>
      <c r="D24" s="581" t="s">
        <v>85</v>
      </c>
      <c r="E24" s="581">
        <v>107.618448249</v>
      </c>
      <c r="F24" s="581">
        <v>135.657090074</v>
      </c>
      <c r="G24" s="581">
        <v>120.874907259</v>
      </c>
      <c r="H24" s="371">
        <v>107.618448249</v>
      </c>
      <c r="I24" s="371">
        <v>122.997337383</v>
      </c>
      <c r="J24" s="371">
        <v>122.88653515599999</v>
      </c>
    </row>
    <row r="25" spans="1:10" ht="13.5" customHeight="1">
      <c r="A25" s="599" t="s">
        <v>138</v>
      </c>
      <c r="B25" s="600" t="s">
        <v>85</v>
      </c>
      <c r="C25" s="600" t="s">
        <v>85</v>
      </c>
      <c r="D25" s="600" t="s">
        <v>85</v>
      </c>
      <c r="E25" s="600">
        <v>69.099252321999998</v>
      </c>
      <c r="F25" s="600">
        <v>65.004901985999993</v>
      </c>
      <c r="G25" s="600">
        <v>61.924962334999996</v>
      </c>
      <c r="H25" s="601">
        <v>69.099252321999998</v>
      </c>
      <c r="I25" s="601">
        <v>62.367180969000003</v>
      </c>
      <c r="J25" s="601">
        <v>62.415684374999998</v>
      </c>
    </row>
    <row r="26" spans="1:10" ht="13.5" customHeight="1">
      <c r="A26" s="580" t="s">
        <v>139</v>
      </c>
      <c r="B26" s="581" t="s">
        <v>85</v>
      </c>
      <c r="C26" s="581" t="s">
        <v>85</v>
      </c>
      <c r="D26" s="581" t="s">
        <v>85</v>
      </c>
      <c r="E26" s="581">
        <v>218.63049090300001</v>
      </c>
      <c r="F26" s="581">
        <v>227.43990649700001</v>
      </c>
      <c r="G26" s="581">
        <v>197.26412178999999</v>
      </c>
      <c r="H26" s="371">
        <v>218.63049090300001</v>
      </c>
      <c r="I26" s="371">
        <v>201.59676976700001</v>
      </c>
      <c r="J26" s="371">
        <v>201.719494771</v>
      </c>
    </row>
    <row r="27" spans="1:10" ht="13.5" customHeight="1">
      <c r="A27" s="593" t="s">
        <v>140</v>
      </c>
      <c r="B27" s="594" t="s">
        <v>85</v>
      </c>
      <c r="C27" s="594" t="s">
        <v>85</v>
      </c>
      <c r="D27" s="594" t="s">
        <v>85</v>
      </c>
      <c r="E27" s="594">
        <v>200.45384071699999</v>
      </c>
      <c r="F27" s="594">
        <v>169.099927447</v>
      </c>
      <c r="G27" s="594">
        <v>142.839717173</v>
      </c>
      <c r="H27" s="595">
        <v>200.45384071699999</v>
      </c>
      <c r="I27" s="595">
        <v>146.61016583</v>
      </c>
      <c r="J27" s="595">
        <v>146.99810016000001</v>
      </c>
    </row>
    <row r="28" spans="1:10" ht="13.5" customHeight="1">
      <c r="A28" s="572" t="s">
        <v>141</v>
      </c>
      <c r="B28" s="573" t="s">
        <v>85</v>
      </c>
      <c r="C28" s="573" t="s">
        <v>85</v>
      </c>
      <c r="D28" s="573" t="s">
        <v>85</v>
      </c>
      <c r="E28" s="573">
        <v>15.929596688</v>
      </c>
      <c r="F28" s="573">
        <v>41.169273046999997</v>
      </c>
      <c r="G28" s="573">
        <v>35.979655938999997</v>
      </c>
      <c r="H28" s="387">
        <v>15.929596688</v>
      </c>
      <c r="I28" s="387">
        <v>36.724782677999997</v>
      </c>
      <c r="J28" s="387">
        <v>36.574956972999999</v>
      </c>
    </row>
    <row r="29" spans="1:10" ht="13.5" customHeight="1">
      <c r="A29" s="593" t="s">
        <v>142</v>
      </c>
      <c r="B29" s="594" t="s">
        <v>85</v>
      </c>
      <c r="C29" s="594" t="s">
        <v>85</v>
      </c>
      <c r="D29" s="594" t="s">
        <v>85</v>
      </c>
      <c r="E29" s="594">
        <v>2.2470534990000002</v>
      </c>
      <c r="F29" s="594">
        <v>17.170706002999999</v>
      </c>
      <c r="G29" s="594">
        <v>18.444748678</v>
      </c>
      <c r="H29" s="595">
        <v>2.2470534990000002</v>
      </c>
      <c r="I29" s="595">
        <v>18.261821259000001</v>
      </c>
      <c r="J29" s="595">
        <v>18.146437636999998</v>
      </c>
    </row>
    <row r="30" spans="1:10" ht="13.5" customHeight="1">
      <c r="A30" s="580" t="s">
        <v>143</v>
      </c>
      <c r="B30" s="581" t="s">
        <v>85</v>
      </c>
      <c r="C30" s="581" t="s">
        <v>85</v>
      </c>
      <c r="D30" s="581" t="s">
        <v>85</v>
      </c>
      <c r="E30" s="581">
        <v>75.778702472999996</v>
      </c>
      <c r="F30" s="581">
        <v>85.168408400999994</v>
      </c>
      <c r="G30" s="581">
        <v>78.293212873000002</v>
      </c>
      <c r="H30" s="371">
        <v>75.778702472999996</v>
      </c>
      <c r="I30" s="371">
        <v>79.280355454000002</v>
      </c>
      <c r="J30" s="371">
        <v>79.255126652000001</v>
      </c>
    </row>
    <row r="31" spans="1:10" ht="13.5" customHeight="1">
      <c r="A31" s="593" t="s">
        <v>144</v>
      </c>
      <c r="B31" s="594" t="s">
        <v>85</v>
      </c>
      <c r="C31" s="594" t="s">
        <v>85</v>
      </c>
      <c r="D31" s="594" t="s">
        <v>85</v>
      </c>
      <c r="E31" s="594">
        <v>27.848265604000002</v>
      </c>
      <c r="F31" s="594">
        <v>21.749786744000001</v>
      </c>
      <c r="G31" s="594">
        <v>15.387265333</v>
      </c>
      <c r="H31" s="595">
        <v>27.848265604000002</v>
      </c>
      <c r="I31" s="595">
        <v>16.300798014000002</v>
      </c>
      <c r="J31" s="595">
        <v>16.383995513999999</v>
      </c>
    </row>
    <row r="32" spans="1:10" ht="13.5" customHeight="1">
      <c r="A32" s="572" t="s">
        <v>145</v>
      </c>
      <c r="B32" s="573" t="s">
        <v>85</v>
      </c>
      <c r="C32" s="573" t="s">
        <v>85</v>
      </c>
      <c r="D32" s="573" t="s">
        <v>85</v>
      </c>
      <c r="E32" s="573">
        <v>31.144032037999999</v>
      </c>
      <c r="F32" s="573">
        <v>42.884426353999999</v>
      </c>
      <c r="G32" s="573">
        <v>45.502032733999997</v>
      </c>
      <c r="H32" s="387">
        <v>31.144032037999999</v>
      </c>
      <c r="I32" s="387">
        <v>45.126196045999997</v>
      </c>
      <c r="J32" s="387">
        <v>45.025456982000001</v>
      </c>
    </row>
    <row r="33" spans="1:16" ht="13.5" customHeight="1">
      <c r="A33" s="596" t="s">
        <v>146</v>
      </c>
      <c r="B33" s="597" t="s">
        <v>85</v>
      </c>
      <c r="C33" s="597" t="s">
        <v>85</v>
      </c>
      <c r="D33" s="597" t="s">
        <v>85</v>
      </c>
      <c r="E33" s="597">
        <v>16.786404830999999</v>
      </c>
      <c r="F33" s="597">
        <v>20.534195302000001</v>
      </c>
      <c r="G33" s="597">
        <v>17.403914806</v>
      </c>
      <c r="H33" s="598">
        <v>16.786404830999999</v>
      </c>
      <c r="I33" s="598">
        <v>17.853361394</v>
      </c>
      <c r="J33" s="598">
        <v>17.845674157000001</v>
      </c>
    </row>
    <row r="34" spans="1:16" ht="13.5" customHeight="1">
      <c r="A34" s="585" t="s">
        <v>147</v>
      </c>
      <c r="B34" s="581" t="s">
        <v>85</v>
      </c>
      <c r="C34" s="581" t="s">
        <v>85</v>
      </c>
      <c r="D34" s="581" t="s">
        <v>85</v>
      </c>
      <c r="E34" s="581">
        <v>790.68536331300004</v>
      </c>
      <c r="F34" s="581">
        <v>775.46979754300003</v>
      </c>
      <c r="G34" s="581">
        <v>653.35174228400001</v>
      </c>
      <c r="H34" s="371">
        <v>790.68536331300004</v>
      </c>
      <c r="I34" s="371">
        <v>670.88548830800005</v>
      </c>
      <c r="J34" s="371">
        <v>671.74862560899999</v>
      </c>
    </row>
    <row r="35" spans="1:16" ht="13.5" customHeight="1">
      <c r="A35" s="602" t="s">
        <v>148</v>
      </c>
      <c r="B35" s="603" t="s">
        <v>85</v>
      </c>
      <c r="C35" s="603" t="s">
        <v>85</v>
      </c>
      <c r="D35" s="603" t="s">
        <v>85</v>
      </c>
      <c r="E35" s="603">
        <v>755.45202313200002</v>
      </c>
      <c r="F35" s="603">
        <v>768.85538952000002</v>
      </c>
      <c r="G35" s="603">
        <v>655.25574062700002</v>
      </c>
      <c r="H35" s="604">
        <v>755.45202313200002</v>
      </c>
      <c r="I35" s="604">
        <v>671.56641137700001</v>
      </c>
      <c r="J35" s="604">
        <v>672.17079264699998</v>
      </c>
    </row>
    <row r="36" spans="1:16" ht="13.5" customHeight="1">
      <c r="A36" s="582" t="s">
        <v>149</v>
      </c>
      <c r="B36" s="583" t="s">
        <v>85</v>
      </c>
      <c r="C36" s="583" t="s">
        <v>85</v>
      </c>
      <c r="D36" s="583" t="s">
        <v>85</v>
      </c>
      <c r="E36" s="583">
        <v>-35.233340181000003</v>
      </c>
      <c r="F36" s="583">
        <v>-6.6144080230000002</v>
      </c>
      <c r="G36" s="583">
        <v>1.903998342</v>
      </c>
      <c r="H36" s="584">
        <v>-35.233340181000003</v>
      </c>
      <c r="I36" s="584">
        <v>0.68092306999999996</v>
      </c>
      <c r="J36" s="584">
        <v>0.42216703799999999</v>
      </c>
    </row>
    <row r="37" spans="1:16" ht="13.5" customHeight="1">
      <c r="A37" s="593" t="s">
        <v>150</v>
      </c>
      <c r="B37" s="594" t="s">
        <v>85</v>
      </c>
      <c r="C37" s="594" t="s">
        <v>85</v>
      </c>
      <c r="D37" s="594" t="s">
        <v>85</v>
      </c>
      <c r="E37" s="594">
        <v>38.519195926999998</v>
      </c>
      <c r="F37" s="594">
        <v>70.652188086999999</v>
      </c>
      <c r="G37" s="594">
        <v>58.949944924</v>
      </c>
      <c r="H37" s="595">
        <v>38.519195926999998</v>
      </c>
      <c r="I37" s="595">
        <v>60.630156413000002</v>
      </c>
      <c r="J37" s="595">
        <v>60.470850781999999</v>
      </c>
    </row>
    <row r="38" spans="1:16" ht="13.5" customHeight="1">
      <c r="A38" s="572" t="s">
        <v>151</v>
      </c>
      <c r="B38" s="573" t="s">
        <v>85</v>
      </c>
      <c r="C38" s="573" t="s">
        <v>85</v>
      </c>
      <c r="D38" s="573" t="s">
        <v>85</v>
      </c>
      <c r="E38" s="573">
        <v>51.129802810000001</v>
      </c>
      <c r="F38" s="573">
        <v>84.637436450999999</v>
      </c>
      <c r="G38" s="573">
        <v>52.086303725999997</v>
      </c>
      <c r="H38" s="387">
        <v>51.129802810000001</v>
      </c>
      <c r="I38" s="387">
        <v>56.760004864999999</v>
      </c>
      <c r="J38" s="387">
        <v>56.719440235999997</v>
      </c>
    </row>
    <row r="39" spans="1:16" ht="13.5" customHeight="1">
      <c r="A39" s="596" t="s">
        <v>152</v>
      </c>
      <c r="B39" s="597" t="s">
        <v>85</v>
      </c>
      <c r="C39" s="597" t="s">
        <v>85</v>
      </c>
      <c r="D39" s="597" t="s">
        <v>85</v>
      </c>
      <c r="E39" s="597">
        <v>12.610606882000001</v>
      </c>
      <c r="F39" s="597">
        <v>13.985248363</v>
      </c>
      <c r="G39" s="597">
        <v>-6.8636411979999998</v>
      </c>
      <c r="H39" s="598">
        <v>12.610606882000001</v>
      </c>
      <c r="I39" s="598">
        <v>-3.8701515479999999</v>
      </c>
      <c r="J39" s="598">
        <v>-3.7514105450000002</v>
      </c>
    </row>
    <row r="40" spans="1:16" ht="13.5" customHeight="1">
      <c r="A40" s="585" t="s">
        <v>153</v>
      </c>
      <c r="B40" s="581" t="s">
        <v>85</v>
      </c>
      <c r="C40" s="581" t="s">
        <v>85</v>
      </c>
      <c r="D40" s="581" t="s">
        <v>85</v>
      </c>
      <c r="E40" s="581">
        <v>829.20455923999998</v>
      </c>
      <c r="F40" s="581">
        <v>846.12198563100003</v>
      </c>
      <c r="G40" s="581">
        <v>712.30168720799998</v>
      </c>
      <c r="H40" s="371">
        <v>829.20455923999998</v>
      </c>
      <c r="I40" s="371">
        <v>731.51564472099994</v>
      </c>
      <c r="J40" s="371">
        <v>732.21947639099994</v>
      </c>
    </row>
    <row r="41" spans="1:16" ht="13.5" customHeight="1">
      <c r="A41" s="602" t="s">
        <v>154</v>
      </c>
      <c r="B41" s="603" t="s">
        <v>85</v>
      </c>
      <c r="C41" s="603" t="s">
        <v>85</v>
      </c>
      <c r="D41" s="603" t="s">
        <v>85</v>
      </c>
      <c r="E41" s="603">
        <v>806.58182594200002</v>
      </c>
      <c r="F41" s="603">
        <v>853.492825971</v>
      </c>
      <c r="G41" s="603">
        <v>707.34204435200002</v>
      </c>
      <c r="H41" s="604">
        <v>806.58182594200002</v>
      </c>
      <c r="I41" s="604">
        <v>728.32641624200005</v>
      </c>
      <c r="J41" s="604">
        <v>728.89023288400006</v>
      </c>
    </row>
    <row r="42" spans="1:16" ht="13.5" customHeight="1">
      <c r="A42" s="577" t="s">
        <v>155</v>
      </c>
      <c r="B42" s="578" t="s">
        <v>85</v>
      </c>
      <c r="C42" s="578" t="s">
        <v>85</v>
      </c>
      <c r="D42" s="578" t="s">
        <v>85</v>
      </c>
      <c r="E42" s="578">
        <v>-22.622733298</v>
      </c>
      <c r="F42" s="578">
        <v>7.3708403410000001</v>
      </c>
      <c r="G42" s="578">
        <v>-4.9596428560000003</v>
      </c>
      <c r="H42" s="579">
        <v>-22.622733298</v>
      </c>
      <c r="I42" s="579">
        <v>-3.1892284790000001</v>
      </c>
      <c r="J42" s="579">
        <v>-3.3292435070000002</v>
      </c>
    </row>
    <row r="43" spans="1:16" s="7" customFormat="1" ht="13.5" customHeight="1">
      <c r="A43" s="605" t="s">
        <v>224</v>
      </c>
      <c r="B43" s="600" t="s">
        <v>85</v>
      </c>
      <c r="C43" s="600" t="s">
        <v>85</v>
      </c>
      <c r="D43" s="600" t="s">
        <v>85</v>
      </c>
      <c r="E43" s="600">
        <v>617.81471643099997</v>
      </c>
      <c r="F43" s="600">
        <v>730.18650056299998</v>
      </c>
      <c r="G43" s="600">
        <v>582.34903024599998</v>
      </c>
      <c r="H43" s="601">
        <v>617.81471643099997</v>
      </c>
      <c r="I43" s="601">
        <v>603.57557739100002</v>
      </c>
      <c r="J43" s="601">
        <v>603.67816791600001</v>
      </c>
    </row>
    <row r="44" spans="1:16" ht="13.5" customHeight="1">
      <c r="A44" s="580" t="s">
        <v>156</v>
      </c>
      <c r="B44" s="573"/>
      <c r="C44" s="573"/>
      <c r="D44" s="573"/>
      <c r="E44" s="573"/>
      <c r="F44" s="573"/>
      <c r="G44" s="573"/>
      <c r="H44" s="587"/>
      <c r="I44" s="587"/>
      <c r="J44" s="587"/>
    </row>
    <row r="45" spans="1:16" ht="13.5" customHeight="1">
      <c r="A45" s="336" t="s">
        <v>309</v>
      </c>
      <c r="B45" s="494" t="s">
        <v>85</v>
      </c>
      <c r="C45" s="494" t="s">
        <v>85</v>
      </c>
      <c r="D45" s="494" t="s">
        <v>85</v>
      </c>
      <c r="E45" s="494">
        <v>572.05487241000003</v>
      </c>
      <c r="F45" s="494">
        <v>548.02989104599999</v>
      </c>
      <c r="G45" s="494">
        <v>456.08762049400002</v>
      </c>
      <c r="H45" s="495">
        <v>572.05487241000003</v>
      </c>
      <c r="I45" s="495">
        <v>469.28871853999999</v>
      </c>
      <c r="J45" s="495">
        <v>470.02913083800001</v>
      </c>
      <c r="L45" s="7"/>
      <c r="M45" s="7"/>
      <c r="N45" s="7"/>
      <c r="O45" s="7"/>
      <c r="P45" s="7"/>
    </row>
    <row r="46" spans="1:16" ht="13.5" customHeight="1">
      <c r="A46" s="334" t="s">
        <v>403</v>
      </c>
      <c r="B46" s="493" t="s">
        <v>85</v>
      </c>
      <c r="C46" s="493" t="s">
        <v>85</v>
      </c>
      <c r="D46" s="493" t="s">
        <v>85</v>
      </c>
      <c r="E46" s="493">
        <v>325.622239014</v>
      </c>
      <c r="F46" s="493">
        <v>423.99109116099999</v>
      </c>
      <c r="G46" s="493">
        <v>393.64059317700003</v>
      </c>
      <c r="H46" s="330">
        <v>325.622239014</v>
      </c>
      <c r="I46" s="330">
        <v>397.99832653700003</v>
      </c>
      <c r="J46" s="330">
        <v>397.47686939099998</v>
      </c>
    </row>
    <row r="47" spans="1:16" ht="13.5" customHeight="1">
      <c r="A47" s="336" t="s">
        <v>310</v>
      </c>
      <c r="B47" s="494" t="s">
        <v>85</v>
      </c>
      <c r="C47" s="494" t="s">
        <v>85</v>
      </c>
      <c r="D47" s="494" t="s">
        <v>85</v>
      </c>
      <c r="E47" s="494">
        <v>264.31376862799999</v>
      </c>
      <c r="F47" s="494">
        <v>337.32817395400002</v>
      </c>
      <c r="G47" s="494">
        <v>187.53518098800001</v>
      </c>
      <c r="H47" s="495">
        <v>264.31376862799999</v>
      </c>
      <c r="I47" s="495">
        <v>209.042502646</v>
      </c>
      <c r="J47" s="495">
        <v>209.44072252199999</v>
      </c>
    </row>
    <row r="48" spans="1:16" ht="13.5" customHeight="1">
      <c r="A48" s="334" t="s">
        <v>311</v>
      </c>
      <c r="B48" s="493" t="s">
        <v>85</v>
      </c>
      <c r="C48" s="493" t="s">
        <v>85</v>
      </c>
      <c r="D48" s="493" t="s">
        <v>85</v>
      </c>
      <c r="E48" s="493">
        <v>679.67332065899996</v>
      </c>
      <c r="F48" s="493">
        <v>683.68698112000004</v>
      </c>
      <c r="G48" s="493">
        <v>576.96252775300002</v>
      </c>
      <c r="H48" s="330">
        <v>679.67332065899996</v>
      </c>
      <c r="I48" s="330">
        <v>592.28605592300005</v>
      </c>
      <c r="J48" s="330">
        <v>592.91566599500004</v>
      </c>
    </row>
    <row r="49" spans="1:10" ht="13.5" customHeight="1">
      <c r="A49" s="336" t="s">
        <v>645</v>
      </c>
      <c r="B49" s="494" t="s">
        <v>85</v>
      </c>
      <c r="C49" s="494" t="s">
        <v>85</v>
      </c>
      <c r="D49" s="494" t="s">
        <v>85</v>
      </c>
      <c r="E49" s="494">
        <v>200.45384071699999</v>
      </c>
      <c r="F49" s="494">
        <v>171.04692806099999</v>
      </c>
      <c r="G49" s="494">
        <v>146.93736921000001</v>
      </c>
      <c r="H49" s="495">
        <v>200.45384071699999</v>
      </c>
      <c r="I49" s="495">
        <v>150.39902670800001</v>
      </c>
      <c r="J49" s="495">
        <v>150.75966295399999</v>
      </c>
    </row>
    <row r="50" spans="1:10" ht="13.5" customHeight="1">
      <c r="A50" s="569" t="s">
        <v>312</v>
      </c>
      <c r="B50" s="570" t="s">
        <v>85</v>
      </c>
      <c r="C50" s="570" t="s">
        <v>85</v>
      </c>
      <c r="D50" s="570" t="s">
        <v>85</v>
      </c>
      <c r="E50" s="570">
        <v>617.81471643099997</v>
      </c>
      <c r="F50" s="570">
        <v>730.18650056299998</v>
      </c>
      <c r="G50" s="570">
        <v>582.34903024599998</v>
      </c>
      <c r="H50" s="571">
        <v>617.81471643099997</v>
      </c>
      <c r="I50" s="571">
        <v>603.57557739100002</v>
      </c>
      <c r="J50" s="571">
        <v>603.67816791600001</v>
      </c>
    </row>
    <row r="51" spans="1:10" ht="13.5" customHeight="1">
      <c r="A51" s="596" t="s">
        <v>404</v>
      </c>
      <c r="B51" s="597" t="s">
        <v>85</v>
      </c>
      <c r="C51" s="597" t="s">
        <v>85</v>
      </c>
      <c r="D51" s="597" t="s">
        <v>85</v>
      </c>
      <c r="E51" s="597">
        <v>144.95627488</v>
      </c>
      <c r="F51" s="597">
        <v>125.90202768100001</v>
      </c>
      <c r="G51" s="597">
        <v>168.598917376</v>
      </c>
      <c r="H51" s="598">
        <v>144.95627488</v>
      </c>
      <c r="I51" s="598">
        <v>162.46848548899999</v>
      </c>
      <c r="J51" s="598">
        <v>162.34231305200001</v>
      </c>
    </row>
    <row r="52" spans="1:10" ht="12.75" customHeight="1">
      <c r="A52" s="22" t="s">
        <v>229</v>
      </c>
    </row>
    <row r="53" spans="1:10" s="440" customFormat="1">
      <c r="A53" s="217" t="s">
        <v>512</v>
      </c>
    </row>
    <row r="54" spans="1:10" s="440" customFormat="1">
      <c r="A54" s="217" t="s">
        <v>442</v>
      </c>
    </row>
    <row r="55" spans="1:10">
      <c r="A55" s="242" t="s">
        <v>237</v>
      </c>
      <c r="B55" s="196"/>
      <c r="C55" s="196"/>
      <c r="D55" s="211"/>
      <c r="E55" s="196"/>
      <c r="F55" s="196"/>
      <c r="G55" s="211"/>
      <c r="H55" s="196"/>
      <c r="I55" s="196"/>
      <c r="J55" s="196"/>
    </row>
    <row r="56" spans="1:10">
      <c r="A56" s="242" t="s">
        <v>643</v>
      </c>
      <c r="B56" s="3"/>
      <c r="C56" s="3"/>
      <c r="D56" s="212"/>
      <c r="E56" s="3"/>
      <c r="F56" s="3"/>
      <c r="G56" s="3"/>
      <c r="H56" s="3"/>
      <c r="I56" s="3"/>
      <c r="J56" s="3"/>
    </row>
    <row r="58" spans="1:10" s="440" customFormat="1" ht="12.75" customHeight="1">
      <c r="A58" s="485" t="s">
        <v>167</v>
      </c>
      <c r="B58" s="486"/>
      <c r="C58" s="486"/>
    </row>
    <row r="59" spans="1:10" s="440" customFormat="1" ht="24.75" customHeight="1">
      <c r="A59" s="798" t="s">
        <v>168</v>
      </c>
      <c r="B59" s="798"/>
      <c r="C59" s="798"/>
      <c r="D59" s="798"/>
      <c r="E59" s="798"/>
      <c r="F59" s="798"/>
      <c r="G59" s="798"/>
      <c r="H59" s="798"/>
      <c r="I59" s="798"/>
      <c r="J59" s="798"/>
    </row>
    <row r="60" spans="1:10" s="440" customFormat="1" ht="12.75" customHeight="1">
      <c r="A60" s="487"/>
      <c r="B60" s="488"/>
      <c r="C60" s="488"/>
    </row>
    <row r="61" spans="1:10" s="440" customFormat="1" ht="24.75" customHeight="1">
      <c r="A61" s="799" t="s">
        <v>171</v>
      </c>
      <c r="B61" s="799"/>
      <c r="C61" s="799"/>
      <c r="D61" s="799"/>
      <c r="E61" s="799"/>
      <c r="F61" s="799"/>
      <c r="G61" s="799"/>
      <c r="H61" s="799"/>
      <c r="I61" s="799"/>
      <c r="J61" s="799"/>
    </row>
    <row r="62" spans="1:10" s="440" customFormat="1" ht="12.75" customHeight="1">
      <c r="A62" s="487"/>
      <c r="B62" s="488"/>
      <c r="C62" s="488"/>
    </row>
    <row r="63" spans="1:10" ht="26.25" customHeight="1">
      <c r="A63" s="797" t="s">
        <v>172</v>
      </c>
      <c r="B63" s="797"/>
      <c r="C63" s="797"/>
      <c r="D63" s="797"/>
      <c r="E63" s="797"/>
      <c r="F63" s="797"/>
    </row>
    <row r="64" spans="1:10" ht="12.75" customHeight="1">
      <c r="A64" s="716"/>
      <c r="B64" s="717"/>
      <c r="C64" s="717"/>
      <c r="D64" s="717"/>
      <c r="E64" s="717"/>
      <c r="F64" s="717"/>
    </row>
    <row r="65" spans="1:6" ht="12.75" customHeight="1">
      <c r="A65" s="797" t="s">
        <v>173</v>
      </c>
      <c r="B65" s="797"/>
      <c r="C65" s="797"/>
      <c r="D65" s="797"/>
      <c r="E65" s="797"/>
      <c r="F65" s="797"/>
    </row>
    <row r="66" spans="1:6" ht="12.75" customHeight="1">
      <c r="A66" s="718"/>
      <c r="B66" s="718"/>
      <c r="C66" s="718"/>
      <c r="D66" s="718"/>
      <c r="E66" s="718"/>
      <c r="F66" s="718"/>
    </row>
    <row r="67" spans="1:6" ht="24.75" customHeight="1">
      <c r="A67" s="797" t="s">
        <v>635</v>
      </c>
      <c r="B67" s="797"/>
      <c r="C67" s="797"/>
      <c r="D67" s="797"/>
      <c r="E67" s="797"/>
      <c r="F67" s="797"/>
    </row>
    <row r="68" spans="1:6" ht="12.75" customHeight="1">
      <c r="A68" s="717"/>
      <c r="B68" s="717"/>
      <c r="C68" s="717"/>
      <c r="D68" s="717"/>
      <c r="E68" s="717"/>
      <c r="F68" s="717"/>
    </row>
    <row r="69" spans="1:6" ht="21" customHeight="1">
      <c r="A69" s="797" t="s">
        <v>174</v>
      </c>
      <c r="B69" s="797"/>
      <c r="C69" s="797"/>
      <c r="D69" s="797"/>
      <c r="E69" s="797"/>
      <c r="F69" s="797"/>
    </row>
    <row r="70" spans="1:6" ht="12.75" customHeight="1">
      <c r="A70" s="717"/>
      <c r="B70" s="717"/>
      <c r="C70" s="717"/>
      <c r="D70" s="717"/>
      <c r="E70" s="717"/>
      <c r="F70" s="717"/>
    </row>
    <row r="71" spans="1:6" ht="48.75" customHeight="1">
      <c r="A71" s="797" t="s">
        <v>658</v>
      </c>
      <c r="B71" s="797"/>
      <c r="C71" s="797"/>
      <c r="D71" s="797"/>
      <c r="E71" s="797"/>
      <c r="F71" s="797"/>
    </row>
    <row r="72" spans="1:6" ht="12.75" customHeight="1">
      <c r="A72" s="716"/>
      <c r="B72" s="717"/>
      <c r="C72" s="717"/>
      <c r="D72" s="717"/>
      <c r="E72" s="717"/>
      <c r="F72" s="717"/>
    </row>
    <row r="73" spans="1:6" ht="27" customHeight="1">
      <c r="A73" s="797" t="s">
        <v>175</v>
      </c>
      <c r="B73" s="797"/>
      <c r="C73" s="797"/>
      <c r="D73" s="797"/>
      <c r="E73" s="797"/>
      <c r="F73" s="797"/>
    </row>
    <row r="74" spans="1:6" ht="12.75" customHeight="1">
      <c r="A74" s="719"/>
      <c r="B74" s="717"/>
      <c r="C74" s="717"/>
      <c r="D74" s="717"/>
      <c r="E74" s="717"/>
      <c r="F74" s="717"/>
    </row>
    <row r="75" spans="1:6" ht="19.5" customHeight="1">
      <c r="A75" s="797" t="s">
        <v>176</v>
      </c>
      <c r="B75" s="797"/>
      <c r="C75" s="797"/>
      <c r="D75" s="797"/>
      <c r="E75" s="797"/>
      <c r="F75" s="797"/>
    </row>
    <row r="76" spans="1:6" ht="12.75" customHeight="1">
      <c r="A76" s="719"/>
      <c r="B76" s="717"/>
      <c r="C76" s="717"/>
      <c r="D76" s="717"/>
      <c r="E76" s="717"/>
      <c r="F76" s="717"/>
    </row>
    <row r="77" spans="1:6" ht="22.5" customHeight="1">
      <c r="A77" s="797" t="s">
        <v>177</v>
      </c>
      <c r="B77" s="797"/>
      <c r="C77" s="797"/>
      <c r="D77" s="797"/>
      <c r="E77" s="797"/>
      <c r="F77" s="797"/>
    </row>
    <row r="78" spans="1:6" ht="12" customHeight="1">
      <c r="A78" s="718"/>
      <c r="B78" s="718"/>
      <c r="C78" s="718"/>
      <c r="D78" s="718"/>
      <c r="E78" s="718"/>
      <c r="F78" s="718"/>
    </row>
    <row r="79" spans="1:6" ht="34.5" customHeight="1">
      <c r="A79" s="797" t="s">
        <v>637</v>
      </c>
      <c r="B79" s="797"/>
      <c r="C79" s="797"/>
      <c r="D79" s="797"/>
      <c r="E79" s="797"/>
      <c r="F79" s="797"/>
    </row>
    <row r="80" spans="1:6" ht="12.75" customHeight="1">
      <c r="A80" s="719"/>
      <c r="B80" s="717"/>
      <c r="C80" s="717"/>
      <c r="D80" s="717"/>
      <c r="E80" s="717"/>
      <c r="F80" s="717"/>
    </row>
    <row r="81" spans="1:10" ht="33.75" customHeight="1">
      <c r="A81" s="797" t="s">
        <v>638</v>
      </c>
      <c r="B81" s="797"/>
      <c r="C81" s="797"/>
      <c r="D81" s="797"/>
      <c r="E81" s="797"/>
      <c r="F81" s="797"/>
    </row>
    <row r="82" spans="1:10" s="440" customFormat="1" ht="12.75" customHeight="1">
      <c r="A82" s="489"/>
      <c r="B82" s="486"/>
      <c r="C82" s="486"/>
    </row>
    <row r="83" spans="1:10" s="440" customFormat="1" ht="16.5" customHeight="1">
      <c r="A83" s="800" t="s">
        <v>178</v>
      </c>
      <c r="B83" s="800"/>
      <c r="C83" s="800"/>
    </row>
    <row r="84" spans="1:10" s="440" customFormat="1" ht="12.75" customHeight="1">
      <c r="A84" s="625"/>
      <c r="B84" s="486"/>
      <c r="C84" s="486"/>
    </row>
    <row r="85" spans="1:10" s="440" customFormat="1" ht="21.75" customHeight="1">
      <c r="A85" s="490" t="s">
        <v>169</v>
      </c>
      <c r="B85" s="486"/>
      <c r="C85" s="486"/>
    </row>
    <row r="86" spans="1:10" s="440" customFormat="1" ht="12.75" customHeight="1">
      <c r="A86" s="489" t="s">
        <v>170</v>
      </c>
      <c r="B86" s="486"/>
      <c r="C86" s="486"/>
    </row>
    <row r="88" spans="1:10" ht="57.75" customHeight="1">
      <c r="A88" s="794" t="s">
        <v>660</v>
      </c>
      <c r="B88" s="794"/>
      <c r="C88" s="794"/>
      <c r="D88" s="794"/>
      <c r="E88" s="794"/>
      <c r="F88" s="794"/>
      <c r="G88" s="794"/>
      <c r="H88" s="794"/>
      <c r="I88" s="794"/>
      <c r="J88" s="794"/>
    </row>
    <row r="89" spans="1:10">
      <c r="H89" s="192"/>
      <c r="I89" s="192"/>
    </row>
    <row r="90" spans="1:10" ht="23.25" customHeight="1">
      <c r="A90" s="795" t="s">
        <v>657</v>
      </c>
      <c r="B90" s="795"/>
      <c r="C90" s="795"/>
      <c r="D90" s="795"/>
      <c r="E90" s="795"/>
      <c r="F90" s="795"/>
      <c r="G90" s="795"/>
      <c r="H90" s="795"/>
      <c r="I90" s="795"/>
      <c r="J90" s="795"/>
    </row>
    <row r="91" spans="1:10">
      <c r="H91" s="192"/>
      <c r="I91" s="192"/>
    </row>
    <row r="92" spans="1:10" ht="21" customHeight="1">
      <c r="A92" s="794" t="s">
        <v>461</v>
      </c>
      <c r="B92" s="796"/>
      <c r="C92" s="796"/>
      <c r="D92" s="796"/>
      <c r="E92" s="796"/>
      <c r="F92" s="796"/>
      <c r="G92" s="796"/>
      <c r="H92" s="796"/>
      <c r="I92" s="796"/>
      <c r="J92" s="796"/>
    </row>
  </sheetData>
  <mergeCells count="16">
    <mergeCell ref="A88:J88"/>
    <mergeCell ref="A90:J90"/>
    <mergeCell ref="A92:J92"/>
    <mergeCell ref="A59:J59"/>
    <mergeCell ref="A61:J61"/>
    <mergeCell ref="A83:C83"/>
    <mergeCell ref="A63:F63"/>
    <mergeCell ref="A65:F65"/>
    <mergeCell ref="A67:F67"/>
    <mergeCell ref="A69:F69"/>
    <mergeCell ref="A71:F71"/>
    <mergeCell ref="A73:F73"/>
    <mergeCell ref="A75:F75"/>
    <mergeCell ref="A77:F77"/>
    <mergeCell ref="A79:F79"/>
    <mergeCell ref="A81:F81"/>
  </mergeCells>
  <pageMargins left="0.70866141732283472" right="0.70866141732283472" top="0.74803149606299213" bottom="0.74803149606299213" header="0.31496062992125984" footer="0.31496062992125984"/>
  <pageSetup paperSize="9" scale="64" orientation="landscape" r:id="rId1"/>
  <headerFooter>
    <oddHeader>&amp;RLes groupements à fiscalité propre en 2018</oddHeader>
    <oddFooter>&amp;LDirection Générale des Collectivités Locales / DESL&amp;C13&amp;RMise en ligne : juillet 2020</oddFooter>
  </headerFooter>
</worksheet>
</file>

<file path=xl/worksheets/sheet11.xml><?xml version="1.0" encoding="utf-8"?>
<worksheet xmlns="http://schemas.openxmlformats.org/spreadsheetml/2006/main" xmlns:r="http://schemas.openxmlformats.org/officeDocument/2006/relationships">
  <sheetPr>
    <tabColor rgb="FF00B050"/>
  </sheetPr>
  <dimension ref="A1:L125"/>
  <sheetViews>
    <sheetView zoomScaleNormal="100" workbookViewId="0"/>
  </sheetViews>
  <sheetFormatPr baseColWidth="10" defaultColWidth="11.44140625" defaultRowHeight="13.2"/>
  <cols>
    <col min="1" max="1" width="77.44140625" style="440" customWidth="1"/>
    <col min="2" max="7" width="14.6640625" style="440" customWidth="1"/>
    <col min="8" max="8" width="15.44140625" style="440" customWidth="1"/>
    <col min="9" max="9" width="16.5546875" style="440" customWidth="1"/>
    <col min="10" max="10" width="14.5546875" style="440" customWidth="1"/>
    <col min="11" max="16384" width="11.44140625" style="440"/>
  </cols>
  <sheetData>
    <row r="1" spans="1:12" ht="19.5" customHeight="1">
      <c r="A1" s="453" t="s">
        <v>662</v>
      </c>
    </row>
    <row r="2" spans="1:12" ht="12.75" customHeight="1" thickBot="1">
      <c r="J2" s="454" t="s">
        <v>65</v>
      </c>
    </row>
    <row r="3" spans="1:12" ht="14.25" customHeight="1">
      <c r="A3" s="455" t="s">
        <v>632</v>
      </c>
      <c r="B3" s="503" t="s">
        <v>35</v>
      </c>
      <c r="C3" s="503" t="s">
        <v>612</v>
      </c>
      <c r="D3" s="503" t="s">
        <v>614</v>
      </c>
      <c r="E3" s="503" t="s">
        <v>98</v>
      </c>
      <c r="F3" s="503" t="s">
        <v>299</v>
      </c>
      <c r="G3" s="504">
        <v>300000</v>
      </c>
      <c r="H3" s="505" t="s">
        <v>315</v>
      </c>
      <c r="I3" s="505" t="s">
        <v>315</v>
      </c>
      <c r="J3" s="505" t="s">
        <v>62</v>
      </c>
    </row>
    <row r="4" spans="1:12" ht="14.25" customHeight="1">
      <c r="A4" s="456" t="s">
        <v>161</v>
      </c>
      <c r="B4" s="506" t="s">
        <v>611</v>
      </c>
      <c r="C4" s="506" t="s">
        <v>36</v>
      </c>
      <c r="D4" s="506" t="s">
        <v>36</v>
      </c>
      <c r="E4" s="506" t="s">
        <v>36</v>
      </c>
      <c r="F4" s="506" t="s">
        <v>36</v>
      </c>
      <c r="G4" s="506" t="s">
        <v>37</v>
      </c>
      <c r="H4" s="507" t="s">
        <v>313</v>
      </c>
      <c r="I4" s="507" t="s">
        <v>314</v>
      </c>
      <c r="J4" s="507" t="s">
        <v>112</v>
      </c>
    </row>
    <row r="5" spans="1:12" ht="14.25" customHeight="1" thickBot="1">
      <c r="A5" s="457" t="s">
        <v>66</v>
      </c>
      <c r="B5" s="508" t="s">
        <v>37</v>
      </c>
      <c r="C5" s="508" t="s">
        <v>613</v>
      </c>
      <c r="D5" s="508" t="s">
        <v>100</v>
      </c>
      <c r="E5" s="508" t="s">
        <v>101</v>
      </c>
      <c r="F5" s="508" t="s">
        <v>300</v>
      </c>
      <c r="G5" s="508" t="s">
        <v>102</v>
      </c>
      <c r="H5" s="509" t="s">
        <v>101</v>
      </c>
      <c r="I5" s="509" t="s">
        <v>102</v>
      </c>
      <c r="J5" s="509" t="s">
        <v>297</v>
      </c>
    </row>
    <row r="6" spans="1:12" ht="12.75" customHeight="1">
      <c r="B6" s="441"/>
      <c r="C6" s="441"/>
      <c r="D6" s="441"/>
      <c r="E6" s="441"/>
      <c r="F6" s="441"/>
      <c r="G6" s="441"/>
      <c r="H6" s="441"/>
      <c r="I6" s="441"/>
      <c r="J6" s="441"/>
    </row>
    <row r="7" spans="1:12" ht="14.1" customHeight="1">
      <c r="A7" s="333" t="s">
        <v>122</v>
      </c>
      <c r="B7" s="491" t="s">
        <v>85</v>
      </c>
      <c r="C7" s="491" t="s">
        <v>85</v>
      </c>
      <c r="D7" s="491">
        <v>419.13121580000001</v>
      </c>
      <c r="E7" s="491">
        <v>2907.5529455400001</v>
      </c>
      <c r="F7" s="491">
        <v>4827.18426817</v>
      </c>
      <c r="G7" s="491">
        <v>500.86672199999998</v>
      </c>
      <c r="H7" s="492">
        <v>3326.6841613400002</v>
      </c>
      <c r="I7" s="492">
        <v>5328.0509901699997</v>
      </c>
      <c r="J7" s="492">
        <v>8654.7351515099999</v>
      </c>
      <c r="L7" s="535"/>
    </row>
    <row r="8" spans="1:12" ht="14.1" customHeight="1">
      <c r="A8" s="334" t="s">
        <v>123</v>
      </c>
      <c r="B8" s="493" t="s">
        <v>85</v>
      </c>
      <c r="C8" s="493" t="s">
        <v>85</v>
      </c>
      <c r="D8" s="493">
        <v>100.86507072000001</v>
      </c>
      <c r="E8" s="493">
        <v>825.68602823000003</v>
      </c>
      <c r="F8" s="493">
        <v>1388.7319078</v>
      </c>
      <c r="G8" s="493">
        <v>182.70849834000001</v>
      </c>
      <c r="H8" s="330">
        <v>926.55109894999998</v>
      </c>
      <c r="I8" s="330">
        <v>1571.4404061400001</v>
      </c>
      <c r="J8" s="330">
        <v>2497.9915050899999</v>
      </c>
    </row>
    <row r="9" spans="1:12" ht="14.1" customHeight="1">
      <c r="A9" s="336" t="s">
        <v>124</v>
      </c>
      <c r="B9" s="494" t="s">
        <v>85</v>
      </c>
      <c r="C9" s="494" t="s">
        <v>85</v>
      </c>
      <c r="D9" s="494">
        <v>190.10044934999999</v>
      </c>
      <c r="E9" s="494">
        <v>1190.9941887099999</v>
      </c>
      <c r="F9" s="494">
        <v>1782.3795580200001</v>
      </c>
      <c r="G9" s="494">
        <v>162.51212077</v>
      </c>
      <c r="H9" s="495">
        <v>1381.0946380600001</v>
      </c>
      <c r="I9" s="495">
        <v>1944.89167879</v>
      </c>
      <c r="J9" s="495">
        <v>3325.9863168500001</v>
      </c>
    </row>
    <row r="10" spans="1:12" ht="14.1" customHeight="1">
      <c r="A10" s="334" t="s">
        <v>125</v>
      </c>
      <c r="B10" s="493" t="s">
        <v>85</v>
      </c>
      <c r="C10" s="493" t="s">
        <v>85</v>
      </c>
      <c r="D10" s="493">
        <v>9.1488896799999999</v>
      </c>
      <c r="E10" s="493">
        <v>52.204637439999999</v>
      </c>
      <c r="F10" s="493">
        <v>120.91987030999999</v>
      </c>
      <c r="G10" s="493">
        <v>19.247426260000001</v>
      </c>
      <c r="H10" s="330">
        <v>61.353527120000003</v>
      </c>
      <c r="I10" s="330">
        <v>140.16729656999999</v>
      </c>
      <c r="J10" s="330">
        <v>201.52082368999999</v>
      </c>
    </row>
    <row r="11" spans="1:12" ht="14.1" customHeight="1">
      <c r="A11" s="336" t="s">
        <v>126</v>
      </c>
      <c r="B11" s="494" t="s">
        <v>85</v>
      </c>
      <c r="C11" s="494" t="s">
        <v>85</v>
      </c>
      <c r="D11" s="494">
        <v>86.753302480000002</v>
      </c>
      <c r="E11" s="494">
        <v>677.31218552999997</v>
      </c>
      <c r="F11" s="494">
        <v>1228.75238782</v>
      </c>
      <c r="G11" s="494">
        <v>122.01075467</v>
      </c>
      <c r="H11" s="495">
        <v>764.06548800999997</v>
      </c>
      <c r="I11" s="495">
        <v>1350.7631424900001</v>
      </c>
      <c r="J11" s="495">
        <v>2114.8286305000001</v>
      </c>
    </row>
    <row r="12" spans="1:12" ht="14.1" customHeight="1">
      <c r="A12" s="334" t="s">
        <v>127</v>
      </c>
      <c r="B12" s="493" t="s">
        <v>85</v>
      </c>
      <c r="C12" s="493" t="s">
        <v>85</v>
      </c>
      <c r="D12" s="493">
        <v>32.263503569999997</v>
      </c>
      <c r="E12" s="493">
        <v>161.35590563</v>
      </c>
      <c r="F12" s="493">
        <v>306.40054421999997</v>
      </c>
      <c r="G12" s="493">
        <v>14.38792196</v>
      </c>
      <c r="H12" s="330">
        <v>193.61940920000001</v>
      </c>
      <c r="I12" s="330">
        <v>320.78846618</v>
      </c>
      <c r="J12" s="330">
        <v>514.40787537999995</v>
      </c>
    </row>
    <row r="13" spans="1:12" ht="14.1" customHeight="1">
      <c r="A13" s="340" t="s">
        <v>128</v>
      </c>
      <c r="B13" s="496" t="s">
        <v>85</v>
      </c>
      <c r="C13" s="496" t="s">
        <v>85</v>
      </c>
      <c r="D13" s="496">
        <v>477.81441433999998</v>
      </c>
      <c r="E13" s="496">
        <v>3429.2935149300001</v>
      </c>
      <c r="F13" s="496">
        <v>5806.1217797959998</v>
      </c>
      <c r="G13" s="496">
        <v>638.00447502999998</v>
      </c>
      <c r="H13" s="497">
        <v>3907.1079292700001</v>
      </c>
      <c r="I13" s="497">
        <v>6444.1262548260001</v>
      </c>
      <c r="J13" s="497">
        <v>10351.234184096</v>
      </c>
    </row>
    <row r="14" spans="1:12" ht="14.1" customHeight="1">
      <c r="A14" s="334" t="s">
        <v>64</v>
      </c>
      <c r="B14" s="493" t="s">
        <v>85</v>
      </c>
      <c r="C14" s="493" t="s">
        <v>85</v>
      </c>
      <c r="D14" s="493">
        <v>278.11415151</v>
      </c>
      <c r="E14" s="493">
        <v>1924.8154436899999</v>
      </c>
      <c r="F14" s="493">
        <v>3347.9150746999999</v>
      </c>
      <c r="G14" s="493">
        <v>334.39770454000001</v>
      </c>
      <c r="H14" s="330">
        <v>2202.9295952000002</v>
      </c>
      <c r="I14" s="330">
        <v>3682.3127792400001</v>
      </c>
      <c r="J14" s="330">
        <v>5885.2423744400003</v>
      </c>
    </row>
    <row r="15" spans="1:12" ht="14.1" customHeight="1">
      <c r="A15" s="336" t="s">
        <v>129</v>
      </c>
      <c r="B15" s="494" t="s">
        <v>85</v>
      </c>
      <c r="C15" s="494" t="s">
        <v>85</v>
      </c>
      <c r="D15" s="494">
        <v>206.77608963</v>
      </c>
      <c r="E15" s="494">
        <v>1295.0993132799999</v>
      </c>
      <c r="F15" s="494">
        <v>2250.3437878899999</v>
      </c>
      <c r="G15" s="494">
        <v>162.83708214000001</v>
      </c>
      <c r="H15" s="495">
        <v>1501.87540291</v>
      </c>
      <c r="I15" s="495">
        <v>2413.1808700299998</v>
      </c>
      <c r="J15" s="495">
        <v>3915.0562729399999</v>
      </c>
    </row>
    <row r="16" spans="1:12" ht="13.8">
      <c r="A16" s="572" t="s">
        <v>130</v>
      </c>
      <c r="B16" s="573" t="s">
        <v>85</v>
      </c>
      <c r="C16" s="573" t="s">
        <v>85</v>
      </c>
      <c r="D16" s="573">
        <v>71.338061879999998</v>
      </c>
      <c r="E16" s="573">
        <v>629.71613041000001</v>
      </c>
      <c r="F16" s="573">
        <v>1097.5712868099999</v>
      </c>
      <c r="G16" s="573">
        <v>171.5606224</v>
      </c>
      <c r="H16" s="387">
        <v>701.05419228999995</v>
      </c>
      <c r="I16" s="387">
        <v>1269.13190921</v>
      </c>
      <c r="J16" s="387">
        <v>1970.1861014999999</v>
      </c>
    </row>
    <row r="17" spans="1:10" ht="13.8">
      <c r="A17" s="574" t="s">
        <v>131</v>
      </c>
      <c r="B17" s="575" t="s">
        <v>85</v>
      </c>
      <c r="C17" s="575" t="s">
        <v>85</v>
      </c>
      <c r="D17" s="575">
        <v>91.462173329999999</v>
      </c>
      <c r="E17" s="575">
        <v>862.04607536000003</v>
      </c>
      <c r="F17" s="575">
        <v>1587.92541762</v>
      </c>
      <c r="G17" s="575">
        <v>216.64961288000001</v>
      </c>
      <c r="H17" s="576">
        <v>953.50824868999996</v>
      </c>
      <c r="I17" s="576">
        <v>1804.5750304999999</v>
      </c>
      <c r="J17" s="576">
        <v>2758.0832791900002</v>
      </c>
    </row>
    <row r="18" spans="1:10" ht="13.8">
      <c r="A18" s="572" t="s">
        <v>132</v>
      </c>
      <c r="B18" s="573" t="s">
        <v>85</v>
      </c>
      <c r="C18" s="573" t="s">
        <v>85</v>
      </c>
      <c r="D18" s="573">
        <v>74.341797</v>
      </c>
      <c r="E18" s="573">
        <v>674.00037310000005</v>
      </c>
      <c r="F18" s="573">
        <v>1231.85723962</v>
      </c>
      <c r="G18" s="573">
        <v>192.05221399999999</v>
      </c>
      <c r="H18" s="387">
        <v>748.34217009999998</v>
      </c>
      <c r="I18" s="387">
        <v>1423.90945362</v>
      </c>
      <c r="J18" s="387">
        <v>2172.2516237200002</v>
      </c>
    </row>
    <row r="19" spans="1:10" ht="13.8">
      <c r="A19" s="593" t="s">
        <v>133</v>
      </c>
      <c r="B19" s="594" t="s">
        <v>85</v>
      </c>
      <c r="C19" s="594" t="s">
        <v>85</v>
      </c>
      <c r="D19" s="594">
        <v>1.20533142</v>
      </c>
      <c r="E19" s="594">
        <v>5.65132338</v>
      </c>
      <c r="F19" s="594">
        <v>18.573732639999999</v>
      </c>
      <c r="G19" s="594">
        <v>1.06475688</v>
      </c>
      <c r="H19" s="595">
        <v>6.8566548000000003</v>
      </c>
      <c r="I19" s="595">
        <v>19.63848952</v>
      </c>
      <c r="J19" s="595">
        <v>26.495144320000001</v>
      </c>
    </row>
    <row r="20" spans="1:10" ht="13.8">
      <c r="A20" s="720" t="s">
        <v>639</v>
      </c>
      <c r="B20" s="573" t="s">
        <v>85</v>
      </c>
      <c r="C20" s="573" t="s">
        <v>85</v>
      </c>
      <c r="D20" s="573">
        <v>15.915044910000001</v>
      </c>
      <c r="E20" s="573">
        <v>182.39437888</v>
      </c>
      <c r="F20" s="573">
        <v>337.49444535999999</v>
      </c>
      <c r="G20" s="573">
        <v>23.532641999999999</v>
      </c>
      <c r="H20" s="387">
        <v>198.30942379000001</v>
      </c>
      <c r="I20" s="387">
        <v>361.02708736</v>
      </c>
      <c r="J20" s="387">
        <v>559.33651114999998</v>
      </c>
    </row>
    <row r="21" spans="1:10" ht="13.8">
      <c r="A21" s="593" t="s">
        <v>134</v>
      </c>
      <c r="B21" s="594" t="s">
        <v>85</v>
      </c>
      <c r="C21" s="594" t="s">
        <v>85</v>
      </c>
      <c r="D21" s="594">
        <v>30.175976219999999</v>
      </c>
      <c r="E21" s="594">
        <v>229.54540029</v>
      </c>
      <c r="F21" s="594">
        <v>219.30219364000001</v>
      </c>
      <c r="G21" s="594">
        <v>19.131739880000001</v>
      </c>
      <c r="H21" s="595">
        <v>259.72137651000003</v>
      </c>
      <c r="I21" s="595">
        <v>238.43393352000001</v>
      </c>
      <c r="J21" s="595">
        <v>498.15531003000001</v>
      </c>
    </row>
    <row r="22" spans="1:10" ht="13.8">
      <c r="A22" s="572" t="s">
        <v>135</v>
      </c>
      <c r="B22" s="573" t="s">
        <v>85</v>
      </c>
      <c r="C22" s="573" t="s">
        <v>85</v>
      </c>
      <c r="D22" s="573">
        <v>68.377150560000004</v>
      </c>
      <c r="E22" s="573">
        <v>342.64207913000001</v>
      </c>
      <c r="F22" s="573">
        <v>511.42615979999999</v>
      </c>
      <c r="G22" s="573">
        <v>49.867780879999998</v>
      </c>
      <c r="H22" s="387">
        <v>411.01922968999997</v>
      </c>
      <c r="I22" s="387">
        <v>561.29394067999999</v>
      </c>
      <c r="J22" s="387">
        <v>972.31317036999997</v>
      </c>
    </row>
    <row r="23" spans="1:10" ht="13.8">
      <c r="A23" s="596" t="s">
        <v>136</v>
      </c>
      <c r="B23" s="597" t="s">
        <v>85</v>
      </c>
      <c r="C23" s="597" t="s">
        <v>85</v>
      </c>
      <c r="D23" s="597">
        <v>9.6849627199999997</v>
      </c>
      <c r="E23" s="597">
        <v>70.24451646</v>
      </c>
      <c r="F23" s="597">
        <v>139.55293403600001</v>
      </c>
      <c r="G23" s="597">
        <v>17.95763685</v>
      </c>
      <c r="H23" s="598">
        <v>79.929479180000001</v>
      </c>
      <c r="I23" s="598">
        <v>157.51057088600001</v>
      </c>
      <c r="J23" s="598">
        <v>237.440050066</v>
      </c>
    </row>
    <row r="24" spans="1:10" ht="13.8">
      <c r="A24" s="580" t="s">
        <v>137</v>
      </c>
      <c r="B24" s="581" t="s">
        <v>85</v>
      </c>
      <c r="C24" s="581" t="s">
        <v>85</v>
      </c>
      <c r="D24" s="581">
        <v>58.683198539999999</v>
      </c>
      <c r="E24" s="581">
        <v>521.74056939000002</v>
      </c>
      <c r="F24" s="581">
        <v>978.93751162599995</v>
      </c>
      <c r="G24" s="581">
        <v>137.13775303</v>
      </c>
      <c r="H24" s="371">
        <v>580.42376793000005</v>
      </c>
      <c r="I24" s="371">
        <v>1116.0752646559999</v>
      </c>
      <c r="J24" s="371">
        <v>1696.4990325860001</v>
      </c>
    </row>
    <row r="25" spans="1:10" ht="13.8">
      <c r="A25" s="599" t="s">
        <v>138</v>
      </c>
      <c r="B25" s="600" t="s">
        <v>85</v>
      </c>
      <c r="C25" s="600" t="s">
        <v>85</v>
      </c>
      <c r="D25" s="600">
        <v>25.018447349999999</v>
      </c>
      <c r="E25" s="600">
        <v>334.77458669999999</v>
      </c>
      <c r="F25" s="600">
        <v>515.78897579600005</v>
      </c>
      <c r="G25" s="600">
        <v>65.403198009999997</v>
      </c>
      <c r="H25" s="601">
        <v>359.79303405000002</v>
      </c>
      <c r="I25" s="601">
        <v>581.19217380600003</v>
      </c>
      <c r="J25" s="601">
        <v>940.98520785599999</v>
      </c>
    </row>
    <row r="26" spans="1:10" ht="13.8">
      <c r="A26" s="580" t="s">
        <v>139</v>
      </c>
      <c r="B26" s="581" t="s">
        <v>85</v>
      </c>
      <c r="C26" s="581" t="s">
        <v>85</v>
      </c>
      <c r="D26" s="581">
        <v>111.42378942000001</v>
      </c>
      <c r="E26" s="581">
        <v>906.87523528999998</v>
      </c>
      <c r="F26" s="581">
        <v>1578.96093013</v>
      </c>
      <c r="G26" s="581">
        <v>178.82124992000001</v>
      </c>
      <c r="H26" s="371">
        <v>1018.29902471</v>
      </c>
      <c r="I26" s="371">
        <v>1757.7821800500001</v>
      </c>
      <c r="J26" s="371">
        <v>2776.0812047600002</v>
      </c>
    </row>
    <row r="27" spans="1:10" ht="13.8">
      <c r="A27" s="593" t="s">
        <v>140</v>
      </c>
      <c r="B27" s="594" t="s">
        <v>85</v>
      </c>
      <c r="C27" s="594" t="s">
        <v>85</v>
      </c>
      <c r="D27" s="594">
        <v>99.404105029999997</v>
      </c>
      <c r="E27" s="594">
        <v>661.57289022999998</v>
      </c>
      <c r="F27" s="594">
        <v>1067.4628000499999</v>
      </c>
      <c r="G27" s="594">
        <v>129.10979852</v>
      </c>
      <c r="H27" s="595">
        <v>760.97699525999997</v>
      </c>
      <c r="I27" s="595">
        <v>1196.5725985700001</v>
      </c>
      <c r="J27" s="595">
        <v>1957.54959383</v>
      </c>
    </row>
    <row r="28" spans="1:10" ht="13.8">
      <c r="A28" s="572" t="s">
        <v>141</v>
      </c>
      <c r="B28" s="573" t="s">
        <v>85</v>
      </c>
      <c r="C28" s="573" t="s">
        <v>85</v>
      </c>
      <c r="D28" s="573">
        <v>7.2208579300000002</v>
      </c>
      <c r="E28" s="573">
        <v>176.70739792000001</v>
      </c>
      <c r="F28" s="573">
        <v>387.73834370999998</v>
      </c>
      <c r="G28" s="573">
        <v>35.094499720000002</v>
      </c>
      <c r="H28" s="387">
        <v>183.92825585</v>
      </c>
      <c r="I28" s="387">
        <v>422.83284343000003</v>
      </c>
      <c r="J28" s="387">
        <v>606.76109928000005</v>
      </c>
    </row>
    <row r="29" spans="1:10" ht="13.8">
      <c r="A29" s="593" t="s">
        <v>142</v>
      </c>
      <c r="B29" s="594" t="s">
        <v>85</v>
      </c>
      <c r="C29" s="594" t="s">
        <v>85</v>
      </c>
      <c r="D29" s="594">
        <v>4.7988264599999999</v>
      </c>
      <c r="E29" s="594">
        <v>68.594947140000002</v>
      </c>
      <c r="F29" s="594">
        <v>123.75978637</v>
      </c>
      <c r="G29" s="594">
        <v>14.61695168</v>
      </c>
      <c r="H29" s="595">
        <v>73.393773600000003</v>
      </c>
      <c r="I29" s="595">
        <v>138.37673805</v>
      </c>
      <c r="J29" s="595">
        <v>211.77051165</v>
      </c>
    </row>
    <row r="30" spans="1:10" ht="13.8">
      <c r="A30" s="580" t="s">
        <v>143</v>
      </c>
      <c r="B30" s="581" t="s">
        <v>85</v>
      </c>
      <c r="C30" s="581" t="s">
        <v>85</v>
      </c>
      <c r="D30" s="581">
        <v>49.58950935</v>
      </c>
      <c r="E30" s="581">
        <v>331.29955914999999</v>
      </c>
      <c r="F30" s="581">
        <v>547.96044274999997</v>
      </c>
      <c r="G30" s="581">
        <v>67.048693380000003</v>
      </c>
      <c r="H30" s="371">
        <v>380.88906850000001</v>
      </c>
      <c r="I30" s="371">
        <v>615.00913613</v>
      </c>
      <c r="J30" s="371">
        <v>995.89820463000001</v>
      </c>
    </row>
    <row r="31" spans="1:10" ht="13.8">
      <c r="A31" s="593" t="s">
        <v>144</v>
      </c>
      <c r="B31" s="594" t="s">
        <v>85</v>
      </c>
      <c r="C31" s="594" t="s">
        <v>85</v>
      </c>
      <c r="D31" s="594">
        <v>14.37792662</v>
      </c>
      <c r="E31" s="594">
        <v>85.604083369999998</v>
      </c>
      <c r="F31" s="594">
        <v>134.58026272000001</v>
      </c>
      <c r="G31" s="594">
        <v>17.930889180000001</v>
      </c>
      <c r="H31" s="595">
        <v>99.982009989999995</v>
      </c>
      <c r="I31" s="595">
        <v>152.51115189999999</v>
      </c>
      <c r="J31" s="595">
        <v>252.49316189000001</v>
      </c>
    </row>
    <row r="32" spans="1:10" ht="13.8">
      <c r="A32" s="572" t="s">
        <v>145</v>
      </c>
      <c r="B32" s="573" t="s">
        <v>85</v>
      </c>
      <c r="C32" s="573" t="s">
        <v>85</v>
      </c>
      <c r="D32" s="573">
        <v>30.813209700000002</v>
      </c>
      <c r="E32" s="573">
        <v>170.61741165000001</v>
      </c>
      <c r="F32" s="573">
        <v>251.08364516</v>
      </c>
      <c r="G32" s="573">
        <v>36.76077068</v>
      </c>
      <c r="H32" s="387">
        <v>201.43062135</v>
      </c>
      <c r="I32" s="387">
        <v>287.84441584000001</v>
      </c>
      <c r="J32" s="387">
        <v>489.27503718999998</v>
      </c>
    </row>
    <row r="33" spans="1:10" ht="13.8">
      <c r="A33" s="596" t="s">
        <v>146</v>
      </c>
      <c r="B33" s="597" t="s">
        <v>85</v>
      </c>
      <c r="C33" s="597" t="s">
        <v>85</v>
      </c>
      <c r="D33" s="597">
        <v>4.3983730300000001</v>
      </c>
      <c r="E33" s="597">
        <v>75.078064130000001</v>
      </c>
      <c r="F33" s="597">
        <v>162.29653486999999</v>
      </c>
      <c r="G33" s="597">
        <v>12.35703352</v>
      </c>
      <c r="H33" s="598">
        <v>79.476437160000003</v>
      </c>
      <c r="I33" s="598">
        <v>174.65356839</v>
      </c>
      <c r="J33" s="598">
        <v>254.13000554999999</v>
      </c>
    </row>
    <row r="34" spans="1:10" ht="13.8">
      <c r="A34" s="585" t="s">
        <v>147</v>
      </c>
      <c r="B34" s="581" t="s">
        <v>85</v>
      </c>
      <c r="C34" s="581" t="s">
        <v>85</v>
      </c>
      <c r="D34" s="581">
        <v>530.55500522</v>
      </c>
      <c r="E34" s="581">
        <v>3814.4281808300002</v>
      </c>
      <c r="F34" s="581">
        <v>6406.1451982999997</v>
      </c>
      <c r="G34" s="581">
        <v>679.68797192</v>
      </c>
      <c r="H34" s="371">
        <v>4344.9831860499999</v>
      </c>
      <c r="I34" s="371">
        <v>7085.8331702200003</v>
      </c>
      <c r="J34" s="371">
        <v>11430.816356269999</v>
      </c>
    </row>
    <row r="35" spans="1:10" ht="13.8">
      <c r="A35" s="602" t="s">
        <v>148</v>
      </c>
      <c r="B35" s="603" t="s">
        <v>85</v>
      </c>
      <c r="C35" s="603" t="s">
        <v>85</v>
      </c>
      <c r="D35" s="603">
        <v>527.40392369000006</v>
      </c>
      <c r="E35" s="603">
        <v>3760.59307408</v>
      </c>
      <c r="F35" s="603">
        <v>6354.0822225459997</v>
      </c>
      <c r="G35" s="603">
        <v>705.05316841000001</v>
      </c>
      <c r="H35" s="604">
        <v>4287.9969977700002</v>
      </c>
      <c r="I35" s="604">
        <v>7059.1353909560003</v>
      </c>
      <c r="J35" s="604">
        <v>11347.132388726</v>
      </c>
    </row>
    <row r="36" spans="1:10" ht="13.8">
      <c r="A36" s="582" t="s">
        <v>149</v>
      </c>
      <c r="B36" s="583" t="s">
        <v>85</v>
      </c>
      <c r="C36" s="583" t="s">
        <v>85</v>
      </c>
      <c r="D36" s="583">
        <v>-3.1510815299999999</v>
      </c>
      <c r="E36" s="583">
        <v>-53.835106750000001</v>
      </c>
      <c r="F36" s="583">
        <v>-52.062975754</v>
      </c>
      <c r="G36" s="583">
        <v>25.365196489999999</v>
      </c>
      <c r="H36" s="584">
        <v>-56.98618828</v>
      </c>
      <c r="I36" s="584">
        <v>-26.697779264000001</v>
      </c>
      <c r="J36" s="584">
        <v>-83.683967543999998</v>
      </c>
    </row>
    <row r="37" spans="1:10" ht="13.8">
      <c r="A37" s="593" t="s">
        <v>150</v>
      </c>
      <c r="B37" s="594" t="s">
        <v>85</v>
      </c>
      <c r="C37" s="594" t="s">
        <v>85</v>
      </c>
      <c r="D37" s="594">
        <v>33.664751189999997</v>
      </c>
      <c r="E37" s="594">
        <v>186.96598269</v>
      </c>
      <c r="F37" s="594">
        <v>463.14853583000001</v>
      </c>
      <c r="G37" s="594">
        <v>71.734555020000002</v>
      </c>
      <c r="H37" s="595">
        <v>220.63073388000001</v>
      </c>
      <c r="I37" s="595">
        <v>534.88309085000003</v>
      </c>
      <c r="J37" s="595">
        <v>755.51382473000001</v>
      </c>
    </row>
    <row r="38" spans="1:10" ht="13.8">
      <c r="A38" s="572" t="s">
        <v>151</v>
      </c>
      <c r="B38" s="573" t="s">
        <v>85</v>
      </c>
      <c r="C38" s="573" t="s">
        <v>85</v>
      </c>
      <c r="D38" s="573">
        <v>25.253538639999999</v>
      </c>
      <c r="E38" s="573">
        <v>204.33509638999999</v>
      </c>
      <c r="F38" s="573">
        <v>466.13604551999998</v>
      </c>
      <c r="G38" s="573">
        <v>77.430501949999993</v>
      </c>
      <c r="H38" s="387">
        <v>229.58863503000001</v>
      </c>
      <c r="I38" s="387">
        <v>543.56654747000005</v>
      </c>
      <c r="J38" s="387">
        <v>773.15518250000002</v>
      </c>
    </row>
    <row r="39" spans="1:10" ht="13.8">
      <c r="A39" s="596" t="s">
        <v>152</v>
      </c>
      <c r="B39" s="597" t="s">
        <v>85</v>
      </c>
      <c r="C39" s="597" t="s">
        <v>85</v>
      </c>
      <c r="D39" s="597">
        <v>-8.4112125500000001</v>
      </c>
      <c r="E39" s="597">
        <v>17.3691137</v>
      </c>
      <c r="F39" s="597">
        <v>2.98750969</v>
      </c>
      <c r="G39" s="597">
        <v>5.6959469299999999</v>
      </c>
      <c r="H39" s="598">
        <v>8.9579011499999996</v>
      </c>
      <c r="I39" s="598">
        <v>8.6834566199999994</v>
      </c>
      <c r="J39" s="598">
        <v>17.641357769999999</v>
      </c>
    </row>
    <row r="40" spans="1:10" ht="13.8">
      <c r="A40" s="585" t="s">
        <v>153</v>
      </c>
      <c r="B40" s="581" t="s">
        <v>85</v>
      </c>
      <c r="C40" s="581" t="s">
        <v>85</v>
      </c>
      <c r="D40" s="581">
        <v>564.21975640999995</v>
      </c>
      <c r="E40" s="581">
        <v>4001.3941635199999</v>
      </c>
      <c r="F40" s="581">
        <v>6869.2937341300003</v>
      </c>
      <c r="G40" s="581">
        <v>751.42252694000001</v>
      </c>
      <c r="H40" s="371">
        <v>4565.6139199299996</v>
      </c>
      <c r="I40" s="371">
        <v>7620.7162610699997</v>
      </c>
      <c r="J40" s="371">
        <v>12186.330180999999</v>
      </c>
    </row>
    <row r="41" spans="1:10" ht="13.8">
      <c r="A41" s="602" t="s">
        <v>154</v>
      </c>
      <c r="B41" s="603" t="s">
        <v>85</v>
      </c>
      <c r="C41" s="603" t="s">
        <v>85</v>
      </c>
      <c r="D41" s="603">
        <v>552.65746233000004</v>
      </c>
      <c r="E41" s="603">
        <v>3964.9281704700002</v>
      </c>
      <c r="F41" s="603">
        <v>6820.2182680659998</v>
      </c>
      <c r="G41" s="603">
        <v>782.48367036000002</v>
      </c>
      <c r="H41" s="604">
        <v>4517.5856328</v>
      </c>
      <c r="I41" s="604">
        <v>7602.7019384260002</v>
      </c>
      <c r="J41" s="604">
        <v>12120.287571225999</v>
      </c>
    </row>
    <row r="42" spans="1:10" ht="13.8">
      <c r="A42" s="577" t="s">
        <v>155</v>
      </c>
      <c r="B42" s="578" t="s">
        <v>85</v>
      </c>
      <c r="C42" s="578" t="s">
        <v>85</v>
      </c>
      <c r="D42" s="578">
        <v>-11.562294079999999</v>
      </c>
      <c r="E42" s="578">
        <v>-36.465993050000002</v>
      </c>
      <c r="F42" s="578">
        <v>-49.075466063999997</v>
      </c>
      <c r="G42" s="578">
        <v>31.061143420000001</v>
      </c>
      <c r="H42" s="579">
        <v>-48.028287130000002</v>
      </c>
      <c r="I42" s="579">
        <v>-18.014322644</v>
      </c>
      <c r="J42" s="579">
        <v>-66.042609773999999</v>
      </c>
    </row>
    <row r="43" spans="1:10" s="458" customFormat="1" ht="13.8">
      <c r="A43" s="605" t="s">
        <v>283</v>
      </c>
      <c r="B43" s="600" t="s">
        <v>85</v>
      </c>
      <c r="C43" s="600" t="s">
        <v>85</v>
      </c>
      <c r="D43" s="600">
        <v>336.86285931999998</v>
      </c>
      <c r="E43" s="600">
        <v>2011.98276741</v>
      </c>
      <c r="F43" s="600">
        <v>4877.9328684599996</v>
      </c>
      <c r="G43" s="600">
        <v>832.12803424000003</v>
      </c>
      <c r="H43" s="601">
        <v>2348.8456267299998</v>
      </c>
      <c r="I43" s="601">
        <v>5710.0609027</v>
      </c>
      <c r="J43" s="601">
        <v>8058.9065294299999</v>
      </c>
    </row>
    <row r="44" spans="1:10" ht="13.8">
      <c r="A44" s="586" t="s">
        <v>156</v>
      </c>
      <c r="B44" s="573"/>
      <c r="C44" s="573"/>
      <c r="D44" s="573"/>
      <c r="E44" s="573"/>
      <c r="F44" s="573"/>
      <c r="G44" s="573"/>
      <c r="H44" s="587"/>
      <c r="I44" s="587"/>
      <c r="J44" s="587"/>
    </row>
    <row r="45" spans="1:10" ht="13.8">
      <c r="A45" s="606" t="s">
        <v>157</v>
      </c>
      <c r="B45" s="607" t="s">
        <v>85</v>
      </c>
      <c r="C45" s="607" t="s">
        <v>85</v>
      </c>
      <c r="D45" s="607">
        <v>0.122815882</v>
      </c>
      <c r="E45" s="607">
        <v>0.15214229000000001</v>
      </c>
      <c r="F45" s="607">
        <v>0.168604371</v>
      </c>
      <c r="G45" s="607">
        <v>0.214947948</v>
      </c>
      <c r="H45" s="608">
        <v>0.14855585700000001</v>
      </c>
      <c r="I45" s="608">
        <v>0.17319264400000001</v>
      </c>
      <c r="J45" s="608">
        <v>0.16389340699999999</v>
      </c>
    </row>
    <row r="46" spans="1:10" ht="13.8">
      <c r="A46" s="588" t="s">
        <v>158</v>
      </c>
      <c r="B46" s="589" t="s">
        <v>85</v>
      </c>
      <c r="C46" s="589" t="s">
        <v>85</v>
      </c>
      <c r="D46" s="589">
        <v>5.2360177000000001E-2</v>
      </c>
      <c r="E46" s="589">
        <v>9.7622028E-2</v>
      </c>
      <c r="F46" s="589">
        <v>8.8835369999999997E-2</v>
      </c>
      <c r="G46" s="589">
        <v>0.10251213100000001</v>
      </c>
      <c r="H46" s="590">
        <v>9.2086792000000001E-2</v>
      </c>
      <c r="I46" s="590">
        <v>9.0189446000000006E-2</v>
      </c>
      <c r="J46" s="590">
        <v>9.0905605E-2</v>
      </c>
    </row>
    <row r="47" spans="1:10" ht="13.8">
      <c r="A47" s="606" t="s">
        <v>159</v>
      </c>
      <c r="B47" s="607" t="s">
        <v>85</v>
      </c>
      <c r="C47" s="607" t="s">
        <v>85</v>
      </c>
      <c r="D47" s="607">
        <v>0.70500773800000005</v>
      </c>
      <c r="E47" s="607">
        <v>0.586704742</v>
      </c>
      <c r="F47" s="607">
        <v>0.84013616199999996</v>
      </c>
      <c r="G47" s="607">
        <v>1.3042667670000001</v>
      </c>
      <c r="H47" s="608">
        <v>0.601172445</v>
      </c>
      <c r="I47" s="608">
        <v>0.88608768299999996</v>
      </c>
      <c r="J47" s="608">
        <v>0.77854547399999996</v>
      </c>
    </row>
    <row r="48" spans="1:10" ht="13.8">
      <c r="A48" s="557" t="s">
        <v>160</v>
      </c>
      <c r="B48" s="591" t="s">
        <v>85</v>
      </c>
      <c r="C48" s="591" t="s">
        <v>85</v>
      </c>
      <c r="D48" s="591">
        <v>5.7403629609999998</v>
      </c>
      <c r="E48" s="591">
        <v>3.8562896690000001</v>
      </c>
      <c r="F48" s="591">
        <v>4.9828848219999999</v>
      </c>
      <c r="G48" s="591">
        <v>6.0678260789999996</v>
      </c>
      <c r="H48" s="592">
        <v>4.0467771250000002</v>
      </c>
      <c r="I48" s="592">
        <v>5.1161969840000001</v>
      </c>
      <c r="J48" s="592">
        <v>4.7503160180000004</v>
      </c>
    </row>
    <row r="49" spans="1:11" ht="13.8">
      <c r="A49" s="609" t="s">
        <v>307</v>
      </c>
      <c r="B49" s="610" t="s">
        <v>85</v>
      </c>
      <c r="C49" s="610" t="s">
        <v>85</v>
      </c>
      <c r="D49" s="610">
        <v>0.45355831800000002</v>
      </c>
      <c r="E49" s="610">
        <v>0.40962080899999997</v>
      </c>
      <c r="F49" s="610">
        <v>0.36923793599999999</v>
      </c>
      <c r="G49" s="610">
        <v>0.32446180499999999</v>
      </c>
      <c r="H49" s="611">
        <v>0.41515652600000003</v>
      </c>
      <c r="I49" s="611">
        <v>0.365028729</v>
      </c>
      <c r="J49" s="611">
        <v>0.38429671799999998</v>
      </c>
    </row>
    <row r="50" spans="1:11" ht="13.8">
      <c r="A50" s="557" t="s">
        <v>308</v>
      </c>
      <c r="B50" s="366" t="s">
        <v>85</v>
      </c>
      <c r="C50" s="366" t="s">
        <v>85</v>
      </c>
      <c r="D50" s="366">
        <v>0.94763982300000005</v>
      </c>
      <c r="E50" s="366">
        <v>0.90237797200000003</v>
      </c>
      <c r="F50" s="366">
        <v>0.91116463000000003</v>
      </c>
      <c r="G50" s="366">
        <v>0.89748786899999999</v>
      </c>
      <c r="H50" s="367">
        <v>0.90791320799999997</v>
      </c>
      <c r="I50" s="367">
        <v>0.90981055399999999</v>
      </c>
      <c r="J50" s="367">
        <v>0.909094395</v>
      </c>
    </row>
    <row r="51" spans="1:11" ht="13.8">
      <c r="A51" s="612" t="s">
        <v>744</v>
      </c>
      <c r="B51" s="613" t="s">
        <v>85</v>
      </c>
      <c r="C51" s="613" t="s">
        <v>85</v>
      </c>
      <c r="D51" s="613">
        <v>0.212269446</v>
      </c>
      <c r="E51" s="613">
        <v>0.20014686600000001</v>
      </c>
      <c r="F51" s="613">
        <v>0.19277382800000001</v>
      </c>
      <c r="G51" s="613">
        <v>0.20611731699999999</v>
      </c>
      <c r="H51" s="614">
        <v>0.201629381</v>
      </c>
      <c r="I51" s="614">
        <v>0.19409490800000001</v>
      </c>
      <c r="J51" s="614">
        <v>0.19693881999999999</v>
      </c>
    </row>
    <row r="52" spans="1:11">
      <c r="A52" s="217" t="s">
        <v>667</v>
      </c>
    </row>
    <row r="53" spans="1:11">
      <c r="A53" s="242" t="s">
        <v>237</v>
      </c>
    </row>
    <row r="54" spans="1:11">
      <c r="A54" s="461" t="s">
        <v>664</v>
      </c>
    </row>
    <row r="55" spans="1:11">
      <c r="A55" s="462" t="s">
        <v>634</v>
      </c>
      <c r="B55" s="460"/>
      <c r="D55" s="463"/>
    </row>
    <row r="57" spans="1:11" ht="19.2">
      <c r="A57" s="453" t="s">
        <v>663</v>
      </c>
    </row>
    <row r="58" spans="1:11" ht="13.8" thickBot="1">
      <c r="J58" s="454" t="s">
        <v>82</v>
      </c>
    </row>
    <row r="59" spans="1:11">
      <c r="A59" s="455" t="s">
        <v>632</v>
      </c>
      <c r="B59" s="503" t="s">
        <v>35</v>
      </c>
      <c r="C59" s="503" t="s">
        <v>612</v>
      </c>
      <c r="D59" s="503" t="s">
        <v>614</v>
      </c>
      <c r="E59" s="503" t="s">
        <v>98</v>
      </c>
      <c r="F59" s="503" t="s">
        <v>299</v>
      </c>
      <c r="G59" s="504">
        <v>300000</v>
      </c>
      <c r="H59" s="505" t="s">
        <v>315</v>
      </c>
      <c r="I59" s="505" t="s">
        <v>315</v>
      </c>
      <c r="J59" s="505" t="s">
        <v>62</v>
      </c>
    </row>
    <row r="60" spans="1:11">
      <c r="A60" s="456" t="s">
        <v>161</v>
      </c>
      <c r="B60" s="506" t="s">
        <v>611</v>
      </c>
      <c r="C60" s="506" t="s">
        <v>36</v>
      </c>
      <c r="D60" s="506" t="s">
        <v>36</v>
      </c>
      <c r="E60" s="506" t="s">
        <v>36</v>
      </c>
      <c r="F60" s="506" t="s">
        <v>36</v>
      </c>
      <c r="G60" s="506" t="s">
        <v>37</v>
      </c>
      <c r="H60" s="507" t="s">
        <v>313</v>
      </c>
      <c r="I60" s="507" t="s">
        <v>314</v>
      </c>
      <c r="J60" s="507" t="s">
        <v>112</v>
      </c>
    </row>
    <row r="61" spans="1:11" ht="13.8" thickBot="1">
      <c r="A61" s="457" t="s">
        <v>66</v>
      </c>
      <c r="B61" s="508" t="s">
        <v>37</v>
      </c>
      <c r="C61" s="508" t="s">
        <v>613</v>
      </c>
      <c r="D61" s="508" t="s">
        <v>100</v>
      </c>
      <c r="E61" s="508" t="s">
        <v>101</v>
      </c>
      <c r="F61" s="508" t="s">
        <v>300</v>
      </c>
      <c r="G61" s="508" t="s">
        <v>102</v>
      </c>
      <c r="H61" s="509" t="s">
        <v>101</v>
      </c>
      <c r="I61" s="509" t="s">
        <v>102</v>
      </c>
      <c r="J61" s="509" t="s">
        <v>297</v>
      </c>
    </row>
    <row r="62" spans="1:11">
      <c r="A62" s="464" t="s">
        <v>162</v>
      </c>
      <c r="B62" s="442"/>
      <c r="C62" s="442"/>
      <c r="D62" s="442"/>
      <c r="E62" s="442"/>
      <c r="F62" s="442"/>
      <c r="G62" s="442"/>
      <c r="H62" s="442"/>
      <c r="I62" s="442"/>
      <c r="J62" s="442"/>
    </row>
    <row r="63" spans="1:11" ht="13.8">
      <c r="A63" s="465" t="s">
        <v>122</v>
      </c>
      <c r="B63" s="443" t="s">
        <v>85</v>
      </c>
      <c r="C63" s="443" t="s">
        <v>85</v>
      </c>
      <c r="D63" s="443">
        <f t="shared" ref="D63" si="0">D7/D$7</f>
        <v>1</v>
      </c>
      <c r="E63" s="443">
        <f t="shared" ref="E63:J68" si="1">E7/E$7</f>
        <v>1</v>
      </c>
      <c r="F63" s="443">
        <f t="shared" si="1"/>
        <v>1</v>
      </c>
      <c r="G63" s="443">
        <f t="shared" si="1"/>
        <v>1</v>
      </c>
      <c r="H63" s="466">
        <f t="shared" si="1"/>
        <v>1</v>
      </c>
      <c r="I63" s="466">
        <f t="shared" si="1"/>
        <v>1</v>
      </c>
      <c r="J63" s="466">
        <f t="shared" si="1"/>
        <v>1</v>
      </c>
    </row>
    <row r="64" spans="1:11" ht="13.8">
      <c r="A64" s="467" t="s">
        <v>123</v>
      </c>
      <c r="B64" s="444" t="s">
        <v>85</v>
      </c>
      <c r="C64" s="444" t="s">
        <v>85</v>
      </c>
      <c r="D64" s="444">
        <f t="shared" ref="D64" si="2">D8/D$7</f>
        <v>0.24065272859115927</v>
      </c>
      <c r="E64" s="444">
        <f t="shared" si="1"/>
        <v>0.28397970516634941</v>
      </c>
      <c r="F64" s="444">
        <f t="shared" si="1"/>
        <v>0.28768984788029905</v>
      </c>
      <c r="G64" s="444">
        <f t="shared" si="1"/>
        <v>0.36478466289481298</v>
      </c>
      <c r="H64" s="459">
        <f t="shared" si="1"/>
        <v>0.27852090971472987</v>
      </c>
      <c r="I64" s="459">
        <f t="shared" si="1"/>
        <v>0.29493719355149428</v>
      </c>
      <c r="J64" s="459">
        <f t="shared" si="1"/>
        <v>0.28862714587565086</v>
      </c>
      <c r="K64" s="468"/>
    </row>
    <row r="65" spans="1:10" ht="13.8">
      <c r="A65" s="469" t="s">
        <v>124</v>
      </c>
      <c r="B65" s="445" t="s">
        <v>85</v>
      </c>
      <c r="C65" s="445" t="s">
        <v>85</v>
      </c>
      <c r="D65" s="445">
        <f t="shared" ref="D65" si="3">D9/D$7</f>
        <v>0.45355831821582016</v>
      </c>
      <c r="E65" s="445">
        <f t="shared" si="1"/>
        <v>0.40962080863803657</v>
      </c>
      <c r="F65" s="445">
        <f t="shared" si="1"/>
        <v>0.36923793644523656</v>
      </c>
      <c r="G65" s="445">
        <f t="shared" si="1"/>
        <v>0.32446180517059786</v>
      </c>
      <c r="H65" s="470">
        <f t="shared" si="1"/>
        <v>0.41515652556078247</v>
      </c>
      <c r="I65" s="470">
        <f t="shared" si="1"/>
        <v>0.36502872858728874</v>
      </c>
      <c r="J65" s="470">
        <f t="shared" si="1"/>
        <v>0.38429671834264184</v>
      </c>
    </row>
    <row r="66" spans="1:10" ht="13.8">
      <c r="A66" s="467" t="s">
        <v>125</v>
      </c>
      <c r="B66" s="444" t="s">
        <v>85</v>
      </c>
      <c r="C66" s="444" t="s">
        <v>85</v>
      </c>
      <c r="D66" s="444">
        <f t="shared" ref="D66" si="4">D10/D$7</f>
        <v>2.1828223084117991E-2</v>
      </c>
      <c r="E66" s="444">
        <f t="shared" si="1"/>
        <v>1.7954836392602435E-2</v>
      </c>
      <c r="F66" s="444">
        <f t="shared" si="1"/>
        <v>2.5049773033802389E-2</v>
      </c>
      <c r="G66" s="444">
        <f t="shared" si="1"/>
        <v>3.8428239319121711E-2</v>
      </c>
      <c r="H66" s="459">
        <f t="shared" si="1"/>
        <v>1.8442847034593927E-2</v>
      </c>
      <c r="I66" s="459">
        <f t="shared" si="1"/>
        <v>2.6307424014635365E-2</v>
      </c>
      <c r="J66" s="459">
        <f t="shared" si="1"/>
        <v>2.3284458757220371E-2</v>
      </c>
    </row>
    <row r="67" spans="1:10" ht="13.8">
      <c r="A67" s="469" t="s">
        <v>126</v>
      </c>
      <c r="B67" s="445" t="s">
        <v>85</v>
      </c>
      <c r="C67" s="445" t="s">
        <v>85</v>
      </c>
      <c r="D67" s="445">
        <f t="shared" ref="D67" si="5">D11/D$7</f>
        <v>0.20698363474171946</v>
      </c>
      <c r="E67" s="445">
        <f t="shared" si="1"/>
        <v>0.23294921819702491</v>
      </c>
      <c r="F67" s="445">
        <f t="shared" si="1"/>
        <v>0.25454847371836992</v>
      </c>
      <c r="G67" s="445">
        <f t="shared" si="1"/>
        <v>0.24359924369261651</v>
      </c>
      <c r="H67" s="470">
        <f t="shared" si="1"/>
        <v>0.22967779655470258</v>
      </c>
      <c r="I67" s="470">
        <f t="shared" si="1"/>
        <v>0.25351918459153144</v>
      </c>
      <c r="J67" s="470">
        <f t="shared" si="1"/>
        <v>0.24435509504077937</v>
      </c>
    </row>
    <row r="68" spans="1:10" ht="13.8">
      <c r="A68" s="471" t="s">
        <v>127</v>
      </c>
      <c r="B68" s="446" t="s">
        <v>85</v>
      </c>
      <c r="C68" s="446" t="s">
        <v>85</v>
      </c>
      <c r="D68" s="446">
        <f t="shared" ref="D68" si="6">D12/D$7</f>
        <v>7.6977095367183099E-2</v>
      </c>
      <c r="E68" s="446">
        <f t="shared" si="1"/>
        <v>5.5495431605986613E-2</v>
      </c>
      <c r="F68" s="446">
        <f t="shared" si="1"/>
        <v>6.3473968922292109E-2</v>
      </c>
      <c r="G68" s="446">
        <f t="shared" si="1"/>
        <v>2.8726048922850977E-2</v>
      </c>
      <c r="H68" s="472">
        <f t="shared" si="1"/>
        <v>5.8201921135191091E-2</v>
      </c>
      <c r="I68" s="472">
        <f t="shared" si="1"/>
        <v>6.0207469255050196E-2</v>
      </c>
      <c r="J68" s="472">
        <f t="shared" si="1"/>
        <v>5.9436581983707583E-2</v>
      </c>
    </row>
    <row r="69" spans="1:10" ht="13.8">
      <c r="A69" s="473" t="s">
        <v>128</v>
      </c>
      <c r="B69" s="447" t="s">
        <v>85</v>
      </c>
      <c r="C69" s="447" t="s">
        <v>85</v>
      </c>
      <c r="D69" s="447">
        <f t="shared" ref="D69" si="7">D13/D$13</f>
        <v>1</v>
      </c>
      <c r="E69" s="447">
        <f t="shared" ref="E69:J71" si="8">E13/E$13</f>
        <v>1</v>
      </c>
      <c r="F69" s="447">
        <f t="shared" si="8"/>
        <v>1</v>
      </c>
      <c r="G69" s="447">
        <f t="shared" si="8"/>
        <v>1</v>
      </c>
      <c r="H69" s="474">
        <f t="shared" si="8"/>
        <v>1</v>
      </c>
      <c r="I69" s="474">
        <f t="shared" si="8"/>
        <v>1</v>
      </c>
      <c r="J69" s="474">
        <f t="shared" si="8"/>
        <v>1</v>
      </c>
    </row>
    <row r="70" spans="1:10" ht="13.8">
      <c r="A70" s="467" t="s">
        <v>64</v>
      </c>
      <c r="B70" s="444" t="s">
        <v>85</v>
      </c>
      <c r="C70" s="444" t="s">
        <v>85</v>
      </c>
      <c r="D70" s="444">
        <f t="shared" ref="D70" si="9">D14/D$13</f>
        <v>0.58205475423791087</v>
      </c>
      <c r="E70" s="444">
        <f t="shared" si="8"/>
        <v>0.56128629273347286</v>
      </c>
      <c r="F70" s="444">
        <f t="shared" si="8"/>
        <v>0.57661812853288619</v>
      </c>
      <c r="G70" s="444">
        <f t="shared" si="8"/>
        <v>0.52413065680186033</v>
      </c>
      <c r="H70" s="459">
        <f t="shared" si="8"/>
        <v>0.56382614329560976</v>
      </c>
      <c r="I70" s="459">
        <f t="shared" si="8"/>
        <v>0.5714215758082517</v>
      </c>
      <c r="J70" s="459">
        <f t="shared" si="8"/>
        <v>0.56855465442780662</v>
      </c>
    </row>
    <row r="71" spans="1:10" ht="13.8">
      <c r="A71" s="469" t="s">
        <v>129</v>
      </c>
      <c r="B71" s="445" t="s">
        <v>85</v>
      </c>
      <c r="C71" s="445" t="s">
        <v>85</v>
      </c>
      <c r="D71" s="445">
        <f t="shared" ref="D71" si="10">D15/D$13</f>
        <v>0.43275398025741363</v>
      </c>
      <c r="E71" s="445">
        <f t="shared" si="8"/>
        <v>0.37765776176392296</v>
      </c>
      <c r="F71" s="445">
        <f t="shared" si="8"/>
        <v>0.38758122430719438</v>
      </c>
      <c r="G71" s="445">
        <f t="shared" si="8"/>
        <v>0.25522874605596324</v>
      </c>
      <c r="H71" s="470">
        <f t="shared" si="8"/>
        <v>0.38439567836320532</v>
      </c>
      <c r="I71" s="470">
        <f t="shared" si="8"/>
        <v>0.37447759007247428</v>
      </c>
      <c r="J71" s="470">
        <f t="shared" si="8"/>
        <v>0.37822120563702732</v>
      </c>
    </row>
    <row r="72" spans="1:10" ht="13.8">
      <c r="A72" s="615" t="s">
        <v>130</v>
      </c>
      <c r="B72" s="616" t="s">
        <v>85</v>
      </c>
      <c r="C72" s="616" t="s">
        <v>85</v>
      </c>
      <c r="D72" s="616">
        <f t="shared" ref="D72" si="11">D16/D$13</f>
        <v>0.14930077398049724</v>
      </c>
      <c r="E72" s="616">
        <f t="shared" ref="E72:J79" si="12">E16/E$13</f>
        <v>0.18362853096954984</v>
      </c>
      <c r="F72" s="616">
        <f t="shared" si="12"/>
        <v>0.18903690422569186</v>
      </c>
      <c r="G72" s="616">
        <f t="shared" si="12"/>
        <v>0.26890191074589709</v>
      </c>
      <c r="H72" s="617">
        <f t="shared" si="12"/>
        <v>0.17943046493240442</v>
      </c>
      <c r="I72" s="617">
        <f t="shared" si="12"/>
        <v>0.19694398573577734</v>
      </c>
      <c r="J72" s="617">
        <f t="shared" si="12"/>
        <v>0.19033344879077929</v>
      </c>
    </row>
    <row r="73" spans="1:10" ht="13.8">
      <c r="A73" s="618" t="s">
        <v>131</v>
      </c>
      <c r="B73" s="619" t="s">
        <v>85</v>
      </c>
      <c r="C73" s="619" t="s">
        <v>85</v>
      </c>
      <c r="D73" s="619">
        <f t="shared" ref="D73" si="13">D17/D$13</f>
        <v>0.19141777766653553</v>
      </c>
      <c r="E73" s="619">
        <f t="shared" si="12"/>
        <v>0.25137716314072822</v>
      </c>
      <c r="F73" s="619">
        <f t="shared" si="12"/>
        <v>0.27349157972290966</v>
      </c>
      <c r="G73" s="619">
        <f t="shared" si="12"/>
        <v>0.3395738139137861</v>
      </c>
      <c r="H73" s="620">
        <f t="shared" si="12"/>
        <v>0.24404451219451018</v>
      </c>
      <c r="I73" s="620">
        <f t="shared" si="12"/>
        <v>0.28003408982692657</v>
      </c>
      <c r="J73" s="620">
        <f t="shared" si="12"/>
        <v>0.2664497034979284</v>
      </c>
    </row>
    <row r="74" spans="1:10" ht="13.8">
      <c r="A74" s="615" t="s">
        <v>132</v>
      </c>
      <c r="B74" s="616" t="s">
        <v>85</v>
      </c>
      <c r="C74" s="616" t="s">
        <v>85</v>
      </c>
      <c r="D74" s="616">
        <f t="shared" ref="D74" si="14">D18/D$13</f>
        <v>0.15558717939199793</v>
      </c>
      <c r="E74" s="616">
        <f t="shared" si="12"/>
        <v>0.19654204872392148</v>
      </c>
      <c r="F74" s="616">
        <f t="shared" si="12"/>
        <v>0.21216524322768884</v>
      </c>
      <c r="G74" s="616">
        <f t="shared" si="12"/>
        <v>0.30102016759517147</v>
      </c>
      <c r="H74" s="617">
        <f t="shared" si="12"/>
        <v>0.19153352905708429</v>
      </c>
      <c r="I74" s="617">
        <f t="shared" si="12"/>
        <v>0.2209623767929183</v>
      </c>
      <c r="J74" s="617">
        <f t="shared" si="12"/>
        <v>0.20985435988469123</v>
      </c>
    </row>
    <row r="75" spans="1:10" ht="13.8">
      <c r="A75" s="618" t="s">
        <v>133</v>
      </c>
      <c r="B75" s="619" t="s">
        <v>85</v>
      </c>
      <c r="C75" s="619" t="s">
        <v>85</v>
      </c>
      <c r="D75" s="619">
        <f t="shared" ref="D75" si="15">D19/D$13</f>
        <v>2.5225932576038159E-3</v>
      </c>
      <c r="E75" s="619">
        <f t="shared" si="12"/>
        <v>1.6479555790124185E-3</v>
      </c>
      <c r="F75" s="619">
        <f t="shared" si="12"/>
        <v>3.1989912276095241E-3</v>
      </c>
      <c r="G75" s="619" t="s">
        <v>85</v>
      </c>
      <c r="H75" s="620">
        <f t="shared" si="12"/>
        <v>1.7549181963041115E-3</v>
      </c>
      <c r="I75" s="620">
        <f t="shared" si="12"/>
        <v>3.0475022902123859E-3</v>
      </c>
      <c r="J75" s="620">
        <f t="shared" si="12"/>
        <v>2.5596121050674393E-3</v>
      </c>
    </row>
    <row r="76" spans="1:10" ht="13.8">
      <c r="A76" s="720" t="s">
        <v>639</v>
      </c>
      <c r="B76" s="616" t="s">
        <v>85</v>
      </c>
      <c r="C76" s="616" t="s">
        <v>85</v>
      </c>
      <c r="D76" s="616">
        <f t="shared" ref="D76" si="16">D20/D$13</f>
        <v>3.3308005016933789E-2</v>
      </c>
      <c r="E76" s="616">
        <f t="shared" si="12"/>
        <v>5.3187158837794346E-2</v>
      </c>
      <c r="F76" s="616">
        <f t="shared" si="12"/>
        <v>5.8127345267611312E-2</v>
      </c>
      <c r="G76" s="616">
        <f t="shared" si="12"/>
        <v>3.6884760093404453E-2</v>
      </c>
      <c r="H76" s="617">
        <f t="shared" si="12"/>
        <v>5.0756064941121788E-2</v>
      </c>
      <c r="I76" s="617">
        <f t="shared" si="12"/>
        <v>5.6024210743795891E-2</v>
      </c>
      <c r="J76" s="617">
        <f t="shared" si="12"/>
        <v>5.4035731508169746E-2</v>
      </c>
    </row>
    <row r="77" spans="1:10" ht="13.8">
      <c r="A77" s="618" t="s">
        <v>134</v>
      </c>
      <c r="B77" s="619" t="s">
        <v>85</v>
      </c>
      <c r="C77" s="619" t="s">
        <v>85</v>
      </c>
      <c r="D77" s="619">
        <f t="shared" ref="D77" si="17">D21/D$13</f>
        <v>6.3154177258720329E-2</v>
      </c>
      <c r="E77" s="619">
        <f t="shared" si="12"/>
        <v>6.6936644323571576E-2</v>
      </c>
      <c r="F77" s="619">
        <f t="shared" si="12"/>
        <v>3.7770856684942851E-2</v>
      </c>
      <c r="G77" s="619">
        <f t="shared" si="12"/>
        <v>2.9986842771126954E-2</v>
      </c>
      <c r="H77" s="620">
        <f t="shared" si="12"/>
        <v>6.6474072693079173E-2</v>
      </c>
      <c r="I77" s="620">
        <f t="shared" si="12"/>
        <v>3.7000195851444879E-2</v>
      </c>
      <c r="J77" s="620">
        <f t="shared" si="12"/>
        <v>4.8125209146111618E-2</v>
      </c>
    </row>
    <row r="78" spans="1:10" ht="13.8">
      <c r="A78" s="615" t="s">
        <v>135</v>
      </c>
      <c r="B78" s="616" t="s">
        <v>85</v>
      </c>
      <c r="C78" s="616" t="s">
        <v>85</v>
      </c>
      <c r="D78" s="616">
        <f t="shared" ref="D78" si="18">D22/D$13</f>
        <v>0.14310399290579931</v>
      </c>
      <c r="E78" s="616">
        <f t="shared" si="12"/>
        <v>9.9916229870161508E-2</v>
      </c>
      <c r="F78" s="616">
        <f t="shared" si="12"/>
        <v>8.8083953316247729E-2</v>
      </c>
      <c r="G78" s="616">
        <f t="shared" si="12"/>
        <v>7.8162117715013107E-2</v>
      </c>
      <c r="H78" s="617">
        <f t="shared" si="12"/>
        <v>0.10519781821506896</v>
      </c>
      <c r="I78" s="617">
        <f t="shared" si="12"/>
        <v>8.7101636200818927E-2</v>
      </c>
      <c r="J78" s="617">
        <f t="shared" si="12"/>
        <v>9.3932100566703064E-2</v>
      </c>
    </row>
    <row r="79" spans="1:10" ht="13.8">
      <c r="A79" s="621" t="s">
        <v>136</v>
      </c>
      <c r="B79" s="622" t="s">
        <v>85</v>
      </c>
      <c r="C79" s="622" t="s">
        <v>85</v>
      </c>
      <c r="D79" s="622">
        <f t="shared" ref="D79" si="19">D23/D$13</f>
        <v>2.0269297931034033E-2</v>
      </c>
      <c r="E79" s="622">
        <f t="shared" si="12"/>
        <v>2.0483669932065834E-2</v>
      </c>
      <c r="F79" s="622">
        <f t="shared" si="12"/>
        <v>2.4035481743013537E-2</v>
      </c>
      <c r="G79" s="622">
        <f t="shared" si="12"/>
        <v>2.814656879821353E-2</v>
      </c>
      <c r="H79" s="623">
        <f t="shared" si="12"/>
        <v>2.0457453601731942E-2</v>
      </c>
      <c r="I79" s="623">
        <f t="shared" si="12"/>
        <v>2.4442502312557967E-2</v>
      </c>
      <c r="J79" s="623">
        <f t="shared" si="12"/>
        <v>2.2938332361450313E-2</v>
      </c>
    </row>
    <row r="80" spans="1:10" ht="13.8">
      <c r="A80" s="475" t="s">
        <v>163</v>
      </c>
      <c r="B80" s="448"/>
      <c r="C80" s="448"/>
      <c r="D80" s="448"/>
      <c r="E80" s="448"/>
      <c r="F80" s="448"/>
      <c r="G80" s="448"/>
      <c r="H80" s="476"/>
      <c r="I80" s="476"/>
      <c r="J80" s="476"/>
    </row>
    <row r="81" spans="1:10" ht="13.8">
      <c r="A81" s="477" t="s">
        <v>139</v>
      </c>
      <c r="B81" s="449" t="s">
        <v>85</v>
      </c>
      <c r="C81" s="449" t="s">
        <v>85</v>
      </c>
      <c r="D81" s="449">
        <f t="shared" ref="D81" si="20">D26/D$26</f>
        <v>1</v>
      </c>
      <c r="E81" s="449">
        <f t="shared" ref="E81:J84" si="21">E26/E$26</f>
        <v>1</v>
      </c>
      <c r="F81" s="449">
        <f t="shared" si="21"/>
        <v>1</v>
      </c>
      <c r="G81" s="449">
        <f t="shared" si="21"/>
        <v>1</v>
      </c>
      <c r="H81" s="478">
        <f t="shared" si="21"/>
        <v>1</v>
      </c>
      <c r="I81" s="478">
        <f t="shared" si="21"/>
        <v>1</v>
      </c>
      <c r="J81" s="478">
        <f t="shared" si="21"/>
        <v>1</v>
      </c>
    </row>
    <row r="82" spans="1:10" ht="13.8">
      <c r="A82" s="479" t="s">
        <v>140</v>
      </c>
      <c r="B82" s="450" t="s">
        <v>85</v>
      </c>
      <c r="C82" s="450" t="s">
        <v>85</v>
      </c>
      <c r="D82" s="450">
        <f t="shared" ref="D82" si="22">D27/D$26</f>
        <v>0.89212640808065591</v>
      </c>
      <c r="E82" s="450">
        <f t="shared" si="21"/>
        <v>0.7295081665985097</v>
      </c>
      <c r="F82" s="450">
        <f t="shared" si="21"/>
        <v>0.67605396668181839</v>
      </c>
      <c r="G82" s="450">
        <f t="shared" si="21"/>
        <v>0.72200478733797224</v>
      </c>
      <c r="H82" s="480">
        <f t="shared" si="21"/>
        <v>0.74730209574414308</v>
      </c>
      <c r="I82" s="480">
        <f t="shared" si="21"/>
        <v>0.6807285977469425</v>
      </c>
      <c r="J82" s="480">
        <f t="shared" si="21"/>
        <v>0.70514853473071781</v>
      </c>
    </row>
    <row r="83" spans="1:10" ht="13.8">
      <c r="A83" s="467" t="s">
        <v>141</v>
      </c>
      <c r="B83" s="444" t="s">
        <v>85</v>
      </c>
      <c r="C83" s="444" t="s">
        <v>85</v>
      </c>
      <c r="D83" s="444">
        <f t="shared" ref="D83" si="23">D28/D$26</f>
        <v>6.4805352318271572E-2</v>
      </c>
      <c r="E83" s="444">
        <f t="shared" si="21"/>
        <v>0.19485304156915545</v>
      </c>
      <c r="F83" s="444">
        <f t="shared" si="21"/>
        <v>0.24556550850062925</v>
      </c>
      <c r="G83" s="444">
        <f t="shared" si="21"/>
        <v>0.19625463828096701</v>
      </c>
      <c r="H83" s="459">
        <f t="shared" si="21"/>
        <v>0.18062303055075662</v>
      </c>
      <c r="I83" s="459">
        <f t="shared" si="21"/>
        <v>0.24054905563894871</v>
      </c>
      <c r="J83" s="459">
        <f t="shared" si="21"/>
        <v>0.21856748939462534</v>
      </c>
    </row>
    <row r="84" spans="1:10" ht="13.8">
      <c r="A84" s="481" t="s">
        <v>142</v>
      </c>
      <c r="B84" s="451" t="s">
        <v>85</v>
      </c>
      <c r="C84" s="451" t="s">
        <v>85</v>
      </c>
      <c r="D84" s="451">
        <f t="shared" ref="D84" si="24">D29/D$26</f>
        <v>4.3068239601072436E-2</v>
      </c>
      <c r="E84" s="451">
        <f t="shared" si="21"/>
        <v>7.5638791832334851E-2</v>
      </c>
      <c r="F84" s="451">
        <f t="shared" si="21"/>
        <v>7.8380524817552352E-2</v>
      </c>
      <c r="G84" s="451">
        <f t="shared" si="21"/>
        <v>8.1740574381060666E-2</v>
      </c>
      <c r="H84" s="482">
        <f t="shared" si="21"/>
        <v>7.207487370510024E-2</v>
      </c>
      <c r="I84" s="482">
        <f t="shared" si="21"/>
        <v>7.8722346614108846E-2</v>
      </c>
      <c r="J84" s="482">
        <f t="shared" si="21"/>
        <v>7.6283975874656781E-2</v>
      </c>
    </row>
    <row r="85" spans="1:10" ht="13.8">
      <c r="A85" s="477" t="s">
        <v>143</v>
      </c>
      <c r="B85" s="449" t="s">
        <v>85</v>
      </c>
      <c r="C85" s="449" t="s">
        <v>85</v>
      </c>
      <c r="D85" s="449">
        <f t="shared" ref="D85" si="25">D30/D$30</f>
        <v>1</v>
      </c>
      <c r="E85" s="449">
        <f t="shared" ref="E85:J88" si="26">E30/E$30</f>
        <v>1</v>
      </c>
      <c r="F85" s="449">
        <f t="shared" si="26"/>
        <v>1</v>
      </c>
      <c r="G85" s="449">
        <f t="shared" si="26"/>
        <v>1</v>
      </c>
      <c r="H85" s="478">
        <f t="shared" si="26"/>
        <v>1</v>
      </c>
      <c r="I85" s="478">
        <f t="shared" si="26"/>
        <v>1</v>
      </c>
      <c r="J85" s="478">
        <f t="shared" si="26"/>
        <v>1</v>
      </c>
    </row>
    <row r="86" spans="1:10" ht="13.8">
      <c r="A86" s="479" t="s">
        <v>144</v>
      </c>
      <c r="B86" s="450" t="s">
        <v>85</v>
      </c>
      <c r="C86" s="450" t="s">
        <v>85</v>
      </c>
      <c r="D86" s="450">
        <f t="shared" ref="D86" si="27">D31/D$30</f>
        <v>0.28993887635631549</v>
      </c>
      <c r="E86" s="450">
        <f t="shared" si="26"/>
        <v>0.25838876329817778</v>
      </c>
      <c r="F86" s="450">
        <f t="shared" si="26"/>
        <v>0.24560214975481459</v>
      </c>
      <c r="G86" s="450">
        <f t="shared" si="26"/>
        <v>0.26743085175987363</v>
      </c>
      <c r="H86" s="480">
        <f t="shared" si="26"/>
        <v>0.26249640186247558</v>
      </c>
      <c r="I86" s="480">
        <f t="shared" si="26"/>
        <v>0.24798192895099097</v>
      </c>
      <c r="J86" s="480">
        <f t="shared" si="26"/>
        <v>0.25353310279719526</v>
      </c>
    </row>
    <row r="87" spans="1:10" ht="13.8">
      <c r="A87" s="467" t="s">
        <v>145</v>
      </c>
      <c r="B87" s="444" t="s">
        <v>85</v>
      </c>
      <c r="C87" s="444" t="s">
        <v>85</v>
      </c>
      <c r="D87" s="444">
        <f t="shared" ref="D87" si="28">D32/D$30</f>
        <v>0.62136548846495099</v>
      </c>
      <c r="E87" s="444">
        <f t="shared" si="26"/>
        <v>0.51499438178470636</v>
      </c>
      <c r="F87" s="444">
        <f t="shared" si="26"/>
        <v>0.45821491036818096</v>
      </c>
      <c r="G87" s="444">
        <f t="shared" si="26"/>
        <v>0.54826975481322937</v>
      </c>
      <c r="H87" s="459">
        <f t="shared" si="26"/>
        <v>0.52884327225053973</v>
      </c>
      <c r="I87" s="459">
        <f t="shared" si="26"/>
        <v>0.46803274769426473</v>
      </c>
      <c r="J87" s="459">
        <f t="shared" si="26"/>
        <v>0.49129020909499216</v>
      </c>
    </row>
    <row r="88" spans="1:10" ht="13.8">
      <c r="A88" s="483" t="s">
        <v>146</v>
      </c>
      <c r="B88" s="452" t="s">
        <v>85</v>
      </c>
      <c r="C88" s="452" t="s">
        <v>85</v>
      </c>
      <c r="D88" s="452">
        <f t="shared" ref="D88" si="29">D33/D$30</f>
        <v>8.869563517873362E-2</v>
      </c>
      <c r="E88" s="452">
        <f t="shared" si="26"/>
        <v>0.22661685491711589</v>
      </c>
      <c r="F88" s="452">
        <f t="shared" si="26"/>
        <v>0.29618293987700445</v>
      </c>
      <c r="G88" s="452">
        <f t="shared" si="26"/>
        <v>0.18429939342689691</v>
      </c>
      <c r="H88" s="484">
        <f t="shared" si="26"/>
        <v>0.2086603258869846</v>
      </c>
      <c r="I88" s="484">
        <f t="shared" si="26"/>
        <v>0.2839853233547443</v>
      </c>
      <c r="J88" s="484">
        <f t="shared" si="26"/>
        <v>0.25517668810781258</v>
      </c>
    </row>
    <row r="89" spans="1:10" ht="13.8">
      <c r="A89" s="483" t="s">
        <v>667</v>
      </c>
      <c r="B89" s="693"/>
      <c r="C89" s="693"/>
      <c r="D89" s="693"/>
      <c r="E89" s="693"/>
      <c r="F89" s="693"/>
      <c r="G89" s="693"/>
      <c r="H89" s="694"/>
      <c r="I89" s="694"/>
      <c r="J89" s="694"/>
    </row>
    <row r="90" spans="1:10" customFormat="1">
      <c r="A90" s="242" t="s">
        <v>237</v>
      </c>
      <c r="B90" s="196"/>
      <c r="C90" s="196"/>
      <c r="D90" s="211"/>
      <c r="E90" s="196"/>
      <c r="F90" s="196"/>
      <c r="G90" s="211"/>
      <c r="H90" s="196"/>
      <c r="I90" s="196"/>
      <c r="J90" s="196"/>
    </row>
    <row r="91" spans="1:10">
      <c r="A91" s="461" t="s">
        <v>546</v>
      </c>
    </row>
    <row r="92" spans="1:10">
      <c r="A92" s="462" t="s">
        <v>634</v>
      </c>
    </row>
    <row r="94" spans="1:10" ht="12.75" customHeight="1">
      <c r="A94" s="485" t="s">
        <v>167</v>
      </c>
      <c r="B94" s="486"/>
      <c r="C94" s="486"/>
    </row>
    <row r="95" spans="1:10" ht="24.75" customHeight="1">
      <c r="A95" s="798" t="s">
        <v>168</v>
      </c>
      <c r="B95" s="798"/>
      <c r="C95" s="798"/>
      <c r="D95" s="798"/>
      <c r="E95" s="798"/>
      <c r="F95" s="798"/>
      <c r="G95" s="798"/>
      <c r="H95" s="798"/>
      <c r="I95" s="798"/>
      <c r="J95" s="798"/>
    </row>
    <row r="96" spans="1:10" ht="12.75" customHeight="1">
      <c r="A96" s="487"/>
      <c r="B96" s="488"/>
      <c r="C96" s="488"/>
    </row>
    <row r="97" spans="1:10" ht="16.5" customHeight="1">
      <c r="A97" s="799" t="s">
        <v>171</v>
      </c>
      <c r="B97" s="799"/>
      <c r="C97" s="799"/>
      <c r="D97" s="799"/>
      <c r="E97" s="799"/>
      <c r="F97" s="799"/>
      <c r="G97" s="799"/>
      <c r="H97" s="799"/>
      <c r="I97" s="799"/>
      <c r="J97" s="799"/>
    </row>
    <row r="98" spans="1:10" ht="12.75" customHeight="1">
      <c r="A98" s="487"/>
      <c r="B98" s="488"/>
      <c r="C98" s="488"/>
    </row>
    <row r="99" spans="1:10" customFormat="1" ht="26.25" customHeight="1">
      <c r="A99" s="797" t="s">
        <v>172</v>
      </c>
      <c r="B99" s="797"/>
      <c r="C99" s="797"/>
      <c r="D99" s="797"/>
      <c r="E99" s="797"/>
      <c r="F99" s="797"/>
    </row>
    <row r="100" spans="1:10" customFormat="1" ht="12.75" customHeight="1">
      <c r="A100" s="716"/>
      <c r="B100" s="717"/>
      <c r="C100" s="717"/>
      <c r="D100" s="717"/>
      <c r="E100" s="717"/>
      <c r="F100" s="717"/>
    </row>
    <row r="101" spans="1:10" customFormat="1" ht="12.75" customHeight="1">
      <c r="A101" s="797" t="s">
        <v>173</v>
      </c>
      <c r="B101" s="797"/>
      <c r="C101" s="797"/>
      <c r="D101" s="797"/>
      <c r="E101" s="797"/>
      <c r="F101" s="797"/>
    </row>
    <row r="102" spans="1:10" customFormat="1" ht="12.75" customHeight="1">
      <c r="A102" s="718"/>
      <c r="B102" s="718"/>
      <c r="C102" s="718"/>
      <c r="D102" s="718"/>
      <c r="E102" s="718"/>
      <c r="F102" s="718"/>
    </row>
    <row r="103" spans="1:10" customFormat="1" ht="24.75" customHeight="1">
      <c r="A103" s="797" t="s">
        <v>635</v>
      </c>
      <c r="B103" s="797"/>
      <c r="C103" s="797"/>
      <c r="D103" s="797"/>
      <c r="E103" s="797"/>
      <c r="F103" s="797"/>
    </row>
    <row r="104" spans="1:10" customFormat="1" ht="12.75" customHeight="1">
      <c r="A104" s="717"/>
      <c r="B104" s="717"/>
      <c r="C104" s="717"/>
      <c r="D104" s="717"/>
      <c r="E104" s="717"/>
      <c r="F104" s="717"/>
    </row>
    <row r="105" spans="1:10" customFormat="1" ht="21" customHeight="1">
      <c r="A105" s="797" t="s">
        <v>174</v>
      </c>
      <c r="B105" s="797"/>
      <c r="C105" s="797"/>
      <c r="D105" s="797"/>
      <c r="E105" s="797"/>
      <c r="F105" s="797"/>
    </row>
    <row r="106" spans="1:10" customFormat="1" ht="12.75" customHeight="1">
      <c r="A106" s="717"/>
      <c r="B106" s="717"/>
      <c r="C106" s="717"/>
      <c r="D106" s="717"/>
      <c r="E106" s="717"/>
      <c r="F106" s="717"/>
    </row>
    <row r="107" spans="1:10" customFormat="1" ht="48.75" customHeight="1">
      <c r="A107" s="797" t="s">
        <v>658</v>
      </c>
      <c r="B107" s="797"/>
      <c r="C107" s="797"/>
      <c r="D107" s="797"/>
      <c r="E107" s="797"/>
      <c r="F107" s="797"/>
    </row>
    <row r="108" spans="1:10" customFormat="1" ht="12.75" customHeight="1">
      <c r="A108" s="716"/>
      <c r="B108" s="717"/>
      <c r="C108" s="717"/>
      <c r="D108" s="717"/>
      <c r="E108" s="717"/>
      <c r="F108" s="717"/>
    </row>
    <row r="109" spans="1:10" customFormat="1" ht="27" customHeight="1">
      <c r="A109" s="797" t="s">
        <v>175</v>
      </c>
      <c r="B109" s="797"/>
      <c r="C109" s="797"/>
      <c r="D109" s="797"/>
      <c r="E109" s="797"/>
      <c r="F109" s="797"/>
    </row>
    <row r="110" spans="1:10" customFormat="1" ht="12.75" customHeight="1">
      <c r="A110" s="719"/>
      <c r="B110" s="717"/>
      <c r="C110" s="717"/>
      <c r="D110" s="717"/>
      <c r="E110" s="717"/>
      <c r="F110" s="717"/>
    </row>
    <row r="111" spans="1:10" customFormat="1" ht="19.5" customHeight="1">
      <c r="A111" s="797" t="s">
        <v>176</v>
      </c>
      <c r="B111" s="797"/>
      <c r="C111" s="797"/>
      <c r="D111" s="797"/>
      <c r="E111" s="797"/>
      <c r="F111" s="797"/>
    </row>
    <row r="112" spans="1:10" customFormat="1" ht="12.75" customHeight="1">
      <c r="A112" s="719"/>
      <c r="B112" s="717"/>
      <c r="C112" s="717"/>
      <c r="D112" s="717"/>
      <c r="E112" s="717"/>
      <c r="F112" s="717"/>
    </row>
    <row r="113" spans="1:10" customFormat="1" ht="22.5" customHeight="1">
      <c r="A113" s="797" t="s">
        <v>177</v>
      </c>
      <c r="B113" s="797"/>
      <c r="C113" s="797"/>
      <c r="D113" s="797"/>
      <c r="E113" s="797"/>
      <c r="F113" s="797"/>
    </row>
    <row r="114" spans="1:10" customFormat="1" ht="12" customHeight="1">
      <c r="A114" s="718"/>
      <c r="B114" s="718"/>
      <c r="C114" s="718"/>
      <c r="D114" s="718"/>
      <c r="E114" s="718"/>
      <c r="F114" s="718"/>
    </row>
    <row r="115" spans="1:10" customFormat="1" ht="34.5" customHeight="1">
      <c r="A115" s="797" t="s">
        <v>637</v>
      </c>
      <c r="B115" s="797"/>
      <c r="C115" s="797"/>
      <c r="D115" s="797"/>
      <c r="E115" s="797"/>
      <c r="F115" s="797"/>
    </row>
    <row r="116" spans="1:10" customFormat="1" ht="12.75" customHeight="1">
      <c r="A116" s="719"/>
      <c r="B116" s="717"/>
      <c r="C116" s="717"/>
      <c r="D116" s="717"/>
      <c r="E116" s="717"/>
      <c r="F116" s="717"/>
    </row>
    <row r="117" spans="1:10" customFormat="1" ht="33.75" customHeight="1">
      <c r="A117" s="797" t="s">
        <v>638</v>
      </c>
      <c r="B117" s="797"/>
      <c r="C117" s="797"/>
      <c r="D117" s="797"/>
      <c r="E117" s="797"/>
      <c r="F117" s="797"/>
    </row>
    <row r="118" spans="1:10" ht="12.75" customHeight="1">
      <c r="A118" s="489"/>
      <c r="B118" s="486"/>
      <c r="C118" s="486"/>
    </row>
    <row r="119" spans="1:10" ht="16.5" customHeight="1">
      <c r="A119" s="800" t="s">
        <v>178</v>
      </c>
      <c r="B119" s="800"/>
      <c r="C119" s="800"/>
    </row>
    <row r="120" spans="1:10" ht="12.75" customHeight="1">
      <c r="A120" s="625"/>
      <c r="B120" s="486"/>
      <c r="C120" s="486"/>
    </row>
    <row r="121" spans="1:10" ht="21.75" customHeight="1">
      <c r="A121" s="490" t="s">
        <v>169</v>
      </c>
      <c r="B121" s="486"/>
      <c r="C121" s="486"/>
    </row>
    <row r="122" spans="1:10" ht="12.75" customHeight="1">
      <c r="A122" s="489" t="s">
        <v>170</v>
      </c>
      <c r="B122" s="486"/>
      <c r="C122" s="486"/>
    </row>
    <row r="124" spans="1:10" customFormat="1" ht="24.75" customHeight="1">
      <c r="A124" s="794" t="s">
        <v>463</v>
      </c>
      <c r="B124" s="794"/>
      <c r="C124" s="794"/>
      <c r="D124" s="794"/>
      <c r="E124" s="794"/>
      <c r="F124" s="794"/>
      <c r="G124" s="794"/>
      <c r="H124" s="794"/>
      <c r="I124" s="794"/>
      <c r="J124" s="794"/>
    </row>
    <row r="125" spans="1:10" customFormat="1">
      <c r="H125" s="192"/>
      <c r="I125" s="192"/>
    </row>
  </sheetData>
  <mergeCells count="14">
    <mergeCell ref="A124:J124"/>
    <mergeCell ref="A95:J95"/>
    <mergeCell ref="A97:J97"/>
    <mergeCell ref="A119:C119"/>
    <mergeCell ref="A99:F99"/>
    <mergeCell ref="A101:F101"/>
    <mergeCell ref="A113:F113"/>
    <mergeCell ref="A115:F115"/>
    <mergeCell ref="A117:F117"/>
    <mergeCell ref="A103:F103"/>
    <mergeCell ref="A105:F105"/>
    <mergeCell ref="A107:F107"/>
    <mergeCell ref="A109:F109"/>
    <mergeCell ref="A111:F111"/>
  </mergeCells>
  <pageMargins left="0.70866141732283472" right="0.70866141732283472" top="0.74803149606299213" bottom="0.74803149606299213" header="0.31496062992125984" footer="0.31496062992125984"/>
  <pageSetup paperSize="9" scale="56" firstPageNumber="14" fitToHeight="2" orientation="landscape" useFirstPageNumber="1" r:id="rId1"/>
  <headerFooter>
    <oddHeader>&amp;RLes groupements à fiscaloité propre en 2018</oddHeader>
    <oddFooter>&amp;LDirection Générale des Collectivités Locales / DESL&amp;C&amp;P&amp;RMise en ligne : juillet 2020</oddFooter>
    <evenHeader>&amp;RLes groupements à fiscalité propre en 2016</evenHeader>
    <evenFooter>&amp;LDirection Générale des Collectivités Locales / DESL&amp;C14&amp;RMise en ligne : juillet 2018</evenFooter>
  </headerFooter>
  <rowBreaks count="1" manualBreakCount="1">
    <brk id="55" max="12" man="1"/>
  </rowBreaks>
  <tableParts count="1">
    <tablePart r:id="rId2"/>
  </tablePart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J91"/>
  <sheetViews>
    <sheetView zoomScaleNormal="100" workbookViewId="0"/>
  </sheetViews>
  <sheetFormatPr baseColWidth="10" defaultRowHeight="13.2"/>
  <cols>
    <col min="1" max="1" width="73.88671875" customWidth="1"/>
    <col min="2" max="7" width="14.6640625" customWidth="1"/>
    <col min="8" max="9" width="16.33203125" customWidth="1"/>
    <col min="10" max="10" width="12.6640625" customWidth="1"/>
  </cols>
  <sheetData>
    <row r="1" spans="1:10" ht="19.2">
      <c r="A1" s="9" t="s">
        <v>665</v>
      </c>
    </row>
    <row r="2" spans="1:10" ht="13.8" thickBot="1">
      <c r="A2" s="202"/>
      <c r="J2" s="19" t="s">
        <v>164</v>
      </c>
    </row>
    <row r="3" spans="1:10">
      <c r="A3" s="17" t="s">
        <v>632</v>
      </c>
      <c r="B3" s="503" t="s">
        <v>35</v>
      </c>
      <c r="C3" s="503" t="s">
        <v>612</v>
      </c>
      <c r="D3" s="503" t="s">
        <v>614</v>
      </c>
      <c r="E3" s="503" t="s">
        <v>98</v>
      </c>
      <c r="F3" s="503" t="s">
        <v>299</v>
      </c>
      <c r="G3" s="504">
        <v>300000</v>
      </c>
      <c r="H3" s="505" t="s">
        <v>315</v>
      </c>
      <c r="I3" s="505" t="s">
        <v>315</v>
      </c>
      <c r="J3" s="505" t="s">
        <v>62</v>
      </c>
    </row>
    <row r="4" spans="1:10">
      <c r="A4" s="16" t="s">
        <v>161</v>
      </c>
      <c r="B4" s="506" t="s">
        <v>611</v>
      </c>
      <c r="C4" s="506" t="s">
        <v>36</v>
      </c>
      <c r="D4" s="506" t="s">
        <v>36</v>
      </c>
      <c r="E4" s="506" t="s">
        <v>36</v>
      </c>
      <c r="F4" s="506" t="s">
        <v>36</v>
      </c>
      <c r="G4" s="506" t="s">
        <v>37</v>
      </c>
      <c r="H4" s="507" t="s">
        <v>313</v>
      </c>
      <c r="I4" s="507" t="s">
        <v>314</v>
      </c>
      <c r="J4" s="507" t="s">
        <v>112</v>
      </c>
    </row>
    <row r="5" spans="1:10" ht="13.8" thickBot="1">
      <c r="A5" s="195" t="s">
        <v>66</v>
      </c>
      <c r="B5" s="508" t="s">
        <v>37</v>
      </c>
      <c r="C5" s="508" t="s">
        <v>613</v>
      </c>
      <c r="D5" s="508" t="s">
        <v>100</v>
      </c>
      <c r="E5" s="508" t="s">
        <v>101</v>
      </c>
      <c r="F5" s="508" t="s">
        <v>300</v>
      </c>
      <c r="G5" s="508" t="s">
        <v>102</v>
      </c>
      <c r="H5" s="509" t="s">
        <v>101</v>
      </c>
      <c r="I5" s="509" t="s">
        <v>102</v>
      </c>
      <c r="J5" s="509" t="s">
        <v>297</v>
      </c>
    </row>
    <row r="6" spans="1:10">
      <c r="A6" s="201"/>
    </row>
    <row r="7" spans="1:10" ht="13.8">
      <c r="A7" s="333" t="s">
        <v>122</v>
      </c>
      <c r="B7" s="491" t="s">
        <v>85</v>
      </c>
      <c r="C7" s="491" t="s">
        <v>85</v>
      </c>
      <c r="D7" s="491">
        <v>501.56911564799998</v>
      </c>
      <c r="E7" s="491">
        <v>363.89726125700003</v>
      </c>
      <c r="F7" s="491">
        <v>366.75177294000002</v>
      </c>
      <c r="G7" s="491">
        <v>299.43858082200001</v>
      </c>
      <c r="H7" s="492">
        <v>376.93241939500001</v>
      </c>
      <c r="I7" s="492">
        <v>359.16186593399999</v>
      </c>
      <c r="J7" s="492">
        <v>365.79055639400002</v>
      </c>
    </row>
    <row r="8" spans="1:10" ht="13.8">
      <c r="A8" s="334" t="s">
        <v>123</v>
      </c>
      <c r="B8" s="493" t="s">
        <v>85</v>
      </c>
      <c r="C8" s="493" t="s">
        <v>85</v>
      </c>
      <c r="D8" s="493">
        <v>120.703976258</v>
      </c>
      <c r="E8" s="493">
        <v>103.339436963</v>
      </c>
      <c r="F8" s="493">
        <v>105.51076176700001</v>
      </c>
      <c r="G8" s="493">
        <v>109.230601763</v>
      </c>
      <c r="H8" s="330">
        <v>104.98356035099999</v>
      </c>
      <c r="I8" s="330">
        <v>105.930192769</v>
      </c>
      <c r="J8" s="330">
        <v>105.57708427999999</v>
      </c>
    </row>
    <row r="9" spans="1:10" ht="13.8">
      <c r="A9" s="336" t="s">
        <v>124</v>
      </c>
      <c r="B9" s="494" t="s">
        <v>85</v>
      </c>
      <c r="C9" s="494" t="s">
        <v>85</v>
      </c>
      <c r="D9" s="494">
        <v>227.49084456200001</v>
      </c>
      <c r="E9" s="494">
        <v>149.05989041699999</v>
      </c>
      <c r="F9" s="494">
        <v>135.418667828</v>
      </c>
      <c r="G9" s="494">
        <v>97.156382471000001</v>
      </c>
      <c r="H9" s="495">
        <v>156.485953607</v>
      </c>
      <c r="I9" s="495">
        <v>131.10439927900001</v>
      </c>
      <c r="J9" s="495">
        <v>140.572110423</v>
      </c>
    </row>
    <row r="10" spans="1:10" ht="13.8">
      <c r="A10" s="334" t="s">
        <v>125</v>
      </c>
      <c r="B10" s="493" t="s">
        <v>85</v>
      </c>
      <c r="C10" s="493" t="s">
        <v>85</v>
      </c>
      <c r="D10" s="493">
        <v>10.948362548</v>
      </c>
      <c r="E10" s="493">
        <v>6.5337157899999996</v>
      </c>
      <c r="F10" s="493">
        <v>9.1870486719999995</v>
      </c>
      <c r="G10" s="493">
        <v>11.506897445</v>
      </c>
      <c r="H10" s="330">
        <v>6.9517069530000004</v>
      </c>
      <c r="I10" s="330">
        <v>9.4486234969999998</v>
      </c>
      <c r="J10" s="330">
        <v>8.5172351240000008</v>
      </c>
    </row>
    <row r="11" spans="1:10" ht="13.8">
      <c r="A11" s="336" t="s">
        <v>126</v>
      </c>
      <c r="B11" s="494" t="s">
        <v>85</v>
      </c>
      <c r="C11" s="494" t="s">
        <v>85</v>
      </c>
      <c r="D11" s="494">
        <v>103.81659863100001</v>
      </c>
      <c r="E11" s="494">
        <v>84.769582514000007</v>
      </c>
      <c r="F11" s="494">
        <v>93.356104035000001</v>
      </c>
      <c r="G11" s="494">
        <v>72.943011820999999</v>
      </c>
      <c r="H11" s="495">
        <v>86.573007536999995</v>
      </c>
      <c r="I11" s="495">
        <v>91.054423388000004</v>
      </c>
      <c r="J11" s="495">
        <v>89.382786173</v>
      </c>
    </row>
    <row r="12" spans="1:10" ht="13.8">
      <c r="A12" s="334" t="s">
        <v>127</v>
      </c>
      <c r="B12" s="493" t="s">
        <v>85</v>
      </c>
      <c r="C12" s="493" t="s">
        <v>85</v>
      </c>
      <c r="D12" s="493">
        <v>38.609333648000003</v>
      </c>
      <c r="E12" s="493">
        <v>20.194635573999999</v>
      </c>
      <c r="F12" s="493">
        <v>23.279190637999999</v>
      </c>
      <c r="G12" s="493">
        <v>8.6016873220000001</v>
      </c>
      <c r="H12" s="330">
        <v>21.938190946999999</v>
      </c>
      <c r="I12" s="330">
        <v>21.624227001000001</v>
      </c>
      <c r="J12" s="330">
        <v>21.741340394000002</v>
      </c>
    </row>
    <row r="13" spans="1:10" ht="13.8">
      <c r="A13" s="340" t="s">
        <v>128</v>
      </c>
      <c r="B13" s="496" t="s">
        <v>85</v>
      </c>
      <c r="C13" s="496" t="s">
        <v>85</v>
      </c>
      <c r="D13" s="496">
        <v>571.79456983900002</v>
      </c>
      <c r="E13" s="496">
        <v>429.19614586699998</v>
      </c>
      <c r="F13" s="496">
        <v>441.12785805300001</v>
      </c>
      <c r="G13" s="496">
        <v>381.425130018</v>
      </c>
      <c r="H13" s="497">
        <v>442.69776546000003</v>
      </c>
      <c r="I13" s="497">
        <v>434.39606983200002</v>
      </c>
      <c r="J13" s="497">
        <v>437.49273031199999</v>
      </c>
    </row>
    <row r="14" spans="1:10" ht="13.8">
      <c r="A14" s="334" t="s">
        <v>64</v>
      </c>
      <c r="B14" s="493" t="s">
        <v>85</v>
      </c>
      <c r="C14" s="493" t="s">
        <v>85</v>
      </c>
      <c r="D14" s="493">
        <v>332.81574782199999</v>
      </c>
      <c r="E14" s="493">
        <v>240.90191356899999</v>
      </c>
      <c r="F14" s="493">
        <v>254.36231995399999</v>
      </c>
      <c r="G14" s="493">
        <v>199.916603917</v>
      </c>
      <c r="H14" s="330">
        <v>249.60457374500001</v>
      </c>
      <c r="I14" s="330">
        <v>248.22328674900001</v>
      </c>
      <c r="J14" s="330">
        <v>248.738528097</v>
      </c>
    </row>
    <row r="15" spans="1:10" ht="13.8">
      <c r="A15" s="336" t="s">
        <v>129</v>
      </c>
      <c r="B15" s="494" t="s">
        <v>85</v>
      </c>
      <c r="C15" s="494" t="s">
        <v>85</v>
      </c>
      <c r="D15" s="494">
        <v>247.44637598700001</v>
      </c>
      <c r="E15" s="494">
        <v>162.08925580600001</v>
      </c>
      <c r="F15" s="494">
        <v>170.9728753</v>
      </c>
      <c r="G15" s="494">
        <v>97.350657648999999</v>
      </c>
      <c r="H15" s="495">
        <v>170.17110786399999</v>
      </c>
      <c r="I15" s="495">
        <v>162.671593368</v>
      </c>
      <c r="J15" s="495">
        <v>165.46902791599999</v>
      </c>
    </row>
    <row r="16" spans="1:10" ht="13.8">
      <c r="A16" s="572" t="s">
        <v>130</v>
      </c>
      <c r="B16" s="573" t="s">
        <v>85</v>
      </c>
      <c r="C16" s="573" t="s">
        <v>85</v>
      </c>
      <c r="D16" s="573">
        <v>85.369371834999995</v>
      </c>
      <c r="E16" s="573">
        <v>78.812657763000004</v>
      </c>
      <c r="F16" s="573">
        <v>83.389444654000002</v>
      </c>
      <c r="G16" s="573">
        <v>102.565946268</v>
      </c>
      <c r="H16" s="387">
        <v>79.433465881000004</v>
      </c>
      <c r="I16" s="387">
        <v>85.551693381000007</v>
      </c>
      <c r="J16" s="387">
        <v>83.269500180999998</v>
      </c>
    </row>
    <row r="17" spans="1:10" ht="13.8">
      <c r="A17" s="574" t="s">
        <v>131</v>
      </c>
      <c r="B17" s="575" t="s">
        <v>85</v>
      </c>
      <c r="C17" s="575" t="s">
        <v>85</v>
      </c>
      <c r="D17" s="575">
        <v>109.45164584</v>
      </c>
      <c r="E17" s="575">
        <v>107.890109579</v>
      </c>
      <c r="F17" s="575">
        <v>120.64475475899999</v>
      </c>
      <c r="G17" s="575">
        <v>129.521986123</v>
      </c>
      <c r="H17" s="576">
        <v>108.03796022100001</v>
      </c>
      <c r="I17" s="576">
        <v>121.64570804</v>
      </c>
      <c r="J17" s="576">
        <v>116.569808274</v>
      </c>
    </row>
    <row r="18" spans="1:10" ht="13.8">
      <c r="A18" s="572" t="s">
        <v>132</v>
      </c>
      <c r="B18" s="573" t="s">
        <v>85</v>
      </c>
      <c r="C18" s="573" t="s">
        <v>85</v>
      </c>
      <c r="D18" s="573">
        <v>88.963904313</v>
      </c>
      <c r="E18" s="573">
        <v>84.355089813000006</v>
      </c>
      <c r="F18" s="573">
        <v>93.591999298000005</v>
      </c>
      <c r="G18" s="573">
        <v>114.816656563</v>
      </c>
      <c r="H18" s="387">
        <v>84.791465324000001</v>
      </c>
      <c r="I18" s="387">
        <v>95.985188059999999</v>
      </c>
      <c r="J18" s="387">
        <v>91.809756874000001</v>
      </c>
    </row>
    <row r="19" spans="1:10" ht="13.8">
      <c r="A19" s="593" t="s">
        <v>133</v>
      </c>
      <c r="B19" s="594" t="s">
        <v>85</v>
      </c>
      <c r="C19" s="594" t="s">
        <v>85</v>
      </c>
      <c r="D19" s="594">
        <v>1.442405127</v>
      </c>
      <c r="E19" s="594">
        <v>0.70729618299999997</v>
      </c>
      <c r="F19" s="594">
        <v>1.4111641479999999</v>
      </c>
      <c r="G19" s="594">
        <v>0.63655514499999999</v>
      </c>
      <c r="H19" s="595">
        <v>0.77689836400000001</v>
      </c>
      <c r="I19" s="595">
        <v>1.3238230179999999</v>
      </c>
      <c r="J19" s="595">
        <v>1.119811688</v>
      </c>
    </row>
    <row r="20" spans="1:10" ht="13.8">
      <c r="A20" s="720" t="s">
        <v>639</v>
      </c>
      <c r="B20" s="573" t="s">
        <v>85</v>
      </c>
      <c r="C20" s="573" t="s">
        <v>85</v>
      </c>
      <c r="D20" s="573">
        <v>19.045336401</v>
      </c>
      <c r="E20" s="573">
        <v>22.827723583000001</v>
      </c>
      <c r="F20" s="573">
        <v>25.641591311999999</v>
      </c>
      <c r="G20" s="573">
        <v>14.068774414</v>
      </c>
      <c r="H20" s="387">
        <v>22.469596533000001</v>
      </c>
      <c r="I20" s="387">
        <v>24.336696963000001</v>
      </c>
      <c r="J20" s="387">
        <v>23.640239712</v>
      </c>
    </row>
    <row r="21" spans="1:10" ht="13.8">
      <c r="A21" s="593" t="s">
        <v>134</v>
      </c>
      <c r="B21" s="594" t="s">
        <v>85</v>
      </c>
      <c r="C21" s="594" t="s">
        <v>85</v>
      </c>
      <c r="D21" s="594">
        <v>36.111215618999999</v>
      </c>
      <c r="E21" s="594">
        <v>28.728949760999999</v>
      </c>
      <c r="F21" s="594">
        <v>16.661777105999999</v>
      </c>
      <c r="G21" s="594">
        <v>11.437735403</v>
      </c>
      <c r="H21" s="595">
        <v>29.427923442000001</v>
      </c>
      <c r="I21" s="595">
        <v>16.072739661</v>
      </c>
      <c r="J21" s="595">
        <v>21.054429146</v>
      </c>
    </row>
    <row r="22" spans="1:10" ht="13.8">
      <c r="A22" s="572" t="s">
        <v>135</v>
      </c>
      <c r="B22" s="573" t="s">
        <v>85</v>
      </c>
      <c r="C22" s="573" t="s">
        <v>85</v>
      </c>
      <c r="D22" s="573">
        <v>81.826086066000002</v>
      </c>
      <c r="E22" s="573">
        <v>42.883660769999999</v>
      </c>
      <c r="F22" s="573">
        <v>38.856285655000001</v>
      </c>
      <c r="G22" s="573">
        <v>29.812995912000002</v>
      </c>
      <c r="H22" s="387">
        <v>46.570839055</v>
      </c>
      <c r="I22" s="387">
        <v>37.836608441999999</v>
      </c>
      <c r="J22" s="387">
        <v>41.094611141000001</v>
      </c>
    </row>
    <row r="23" spans="1:10" ht="13.8">
      <c r="A23" s="596" t="s">
        <v>136</v>
      </c>
      <c r="B23" s="597" t="s">
        <v>85</v>
      </c>
      <c r="C23" s="597" t="s">
        <v>85</v>
      </c>
      <c r="D23" s="597">
        <v>11.589874491</v>
      </c>
      <c r="E23" s="597">
        <v>8.7915121880000004</v>
      </c>
      <c r="F23" s="597">
        <v>10.602720579</v>
      </c>
      <c r="G23" s="597">
        <v>10.735808663</v>
      </c>
      <c r="H23" s="598">
        <v>9.0564689959999995</v>
      </c>
      <c r="I23" s="598">
        <v>10.617726941000001</v>
      </c>
      <c r="J23" s="598">
        <v>10.035353654</v>
      </c>
    </row>
    <row r="24" spans="1:10" ht="13.8">
      <c r="A24" s="580" t="s">
        <v>137</v>
      </c>
      <c r="B24" s="581" t="s">
        <v>85</v>
      </c>
      <c r="C24" s="581" t="s">
        <v>85</v>
      </c>
      <c r="D24" s="581">
        <v>70.225454190999997</v>
      </c>
      <c r="E24" s="581">
        <v>65.298884610000002</v>
      </c>
      <c r="F24" s="581">
        <v>74.376085113000002</v>
      </c>
      <c r="G24" s="581">
        <v>81.986549197000002</v>
      </c>
      <c r="H24" s="371">
        <v>65.765346065000003</v>
      </c>
      <c r="I24" s="371">
        <v>75.234203898999993</v>
      </c>
      <c r="J24" s="371">
        <v>71.702173918</v>
      </c>
    </row>
    <row r="25" spans="1:10" ht="13.8">
      <c r="A25" s="599" t="s">
        <v>138</v>
      </c>
      <c r="B25" s="600" t="s">
        <v>85</v>
      </c>
      <c r="C25" s="600" t="s">
        <v>85</v>
      </c>
      <c r="D25" s="600">
        <v>29.939264935000001</v>
      </c>
      <c r="E25" s="600">
        <v>41.898998065000001</v>
      </c>
      <c r="F25" s="600">
        <v>39.187756428</v>
      </c>
      <c r="G25" s="600">
        <v>39.100702708</v>
      </c>
      <c r="H25" s="601">
        <v>40.766616915999997</v>
      </c>
      <c r="I25" s="601">
        <v>39.177940675999999</v>
      </c>
      <c r="J25" s="601">
        <v>39.770541411000004</v>
      </c>
    </row>
    <row r="26" spans="1:10" ht="13.8">
      <c r="A26" s="580" t="s">
        <v>139</v>
      </c>
      <c r="B26" s="581" t="s">
        <v>85</v>
      </c>
      <c r="C26" s="581" t="s">
        <v>85</v>
      </c>
      <c r="D26" s="581">
        <v>133.339463669</v>
      </c>
      <c r="E26" s="581">
        <v>113.500741209</v>
      </c>
      <c r="F26" s="581">
        <v>119.963665847</v>
      </c>
      <c r="G26" s="581">
        <v>106.90664590999999</v>
      </c>
      <c r="H26" s="371">
        <v>115.37912721399999</v>
      </c>
      <c r="I26" s="371">
        <v>118.491420006</v>
      </c>
      <c r="J26" s="371">
        <v>117.330486804</v>
      </c>
    </row>
    <row r="27" spans="1:10" ht="13.8">
      <c r="A27" s="593" t="s">
        <v>140</v>
      </c>
      <c r="B27" s="594" t="s">
        <v>85</v>
      </c>
      <c r="C27" s="594" t="s">
        <v>85</v>
      </c>
      <c r="D27" s="594">
        <v>118.95565677800001</v>
      </c>
      <c r="E27" s="594">
        <v>82.799717627000007</v>
      </c>
      <c r="F27" s="594">
        <v>81.101912153000001</v>
      </c>
      <c r="G27" s="594">
        <v>77.187110145000005</v>
      </c>
      <c r="H27" s="595">
        <v>86.223063572000001</v>
      </c>
      <c r="I27" s="595">
        <v>80.660498185999998</v>
      </c>
      <c r="J27" s="595">
        <v>82.735420848999993</v>
      </c>
    </row>
    <row r="28" spans="1:10" ht="13.8">
      <c r="A28" s="572" t="s">
        <v>141</v>
      </c>
      <c r="B28" s="573" t="s">
        <v>85</v>
      </c>
      <c r="C28" s="573" t="s">
        <v>85</v>
      </c>
      <c r="D28" s="573">
        <v>8.6411109209999992</v>
      </c>
      <c r="E28" s="573">
        <v>22.115964644999998</v>
      </c>
      <c r="F28" s="573">
        <v>29.458938605</v>
      </c>
      <c r="G28" s="573">
        <v>20.980925122999999</v>
      </c>
      <c r="H28" s="387">
        <v>20.840127620000001</v>
      </c>
      <c r="I28" s="387">
        <v>28.502999184</v>
      </c>
      <c r="J28" s="387">
        <v>25.644629930000001</v>
      </c>
    </row>
    <row r="29" spans="1:10" ht="13.8">
      <c r="A29" s="593" t="s">
        <v>142</v>
      </c>
      <c r="B29" s="594" t="s">
        <v>85</v>
      </c>
      <c r="C29" s="594" t="s">
        <v>85</v>
      </c>
      <c r="D29" s="594">
        <v>5.7426959699999998</v>
      </c>
      <c r="E29" s="594">
        <v>8.5850589369999994</v>
      </c>
      <c r="F29" s="594">
        <v>9.4028150880000005</v>
      </c>
      <c r="G29" s="594">
        <v>8.7386106419999994</v>
      </c>
      <c r="H29" s="595">
        <v>8.3159360220000007</v>
      </c>
      <c r="I29" s="595">
        <v>9.3279226370000003</v>
      </c>
      <c r="J29" s="595">
        <v>8.9504360250000001</v>
      </c>
    </row>
    <row r="30" spans="1:10" ht="13.8">
      <c r="A30" s="580" t="s">
        <v>143</v>
      </c>
      <c r="B30" s="581" t="s">
        <v>85</v>
      </c>
      <c r="C30" s="581" t="s">
        <v>85</v>
      </c>
      <c r="D30" s="581">
        <v>59.343149382999997</v>
      </c>
      <c r="E30" s="581">
        <v>41.464078037</v>
      </c>
      <c r="F30" s="581">
        <v>41.632026605</v>
      </c>
      <c r="G30" s="581">
        <v>40.084447038999997</v>
      </c>
      <c r="H30" s="371">
        <v>43.156918765999997</v>
      </c>
      <c r="I30" s="371">
        <v>41.457529086000001</v>
      </c>
      <c r="J30" s="371">
        <v>42.091427641000003</v>
      </c>
    </row>
    <row r="31" spans="1:10" ht="13.8">
      <c r="A31" s="593" t="s">
        <v>144</v>
      </c>
      <c r="B31" s="594" t="s">
        <v>85</v>
      </c>
      <c r="C31" s="594" t="s">
        <v>85</v>
      </c>
      <c r="D31" s="594">
        <v>17.205886051</v>
      </c>
      <c r="E31" s="594">
        <v>10.713851845000001</v>
      </c>
      <c r="F31" s="594">
        <v>10.224915233000001</v>
      </c>
      <c r="G31" s="594">
        <v>10.719817814000001</v>
      </c>
      <c r="H31" s="595">
        <v>11.328535892</v>
      </c>
      <c r="I31" s="595">
        <v>10.280718031999999</v>
      </c>
      <c r="J31" s="595">
        <v>10.671570251</v>
      </c>
    </row>
    <row r="32" spans="1:10" ht="13.8">
      <c r="A32" s="572" t="s">
        <v>145</v>
      </c>
      <c r="B32" s="573" t="s">
        <v>85</v>
      </c>
      <c r="C32" s="573" t="s">
        <v>85</v>
      </c>
      <c r="D32" s="573">
        <v>36.873785003000002</v>
      </c>
      <c r="E32" s="573">
        <v>21.353767234999999</v>
      </c>
      <c r="F32" s="573">
        <v>19.076415339</v>
      </c>
      <c r="G32" s="573">
        <v>21.97708995</v>
      </c>
      <c r="H32" s="387">
        <v>22.823246139999998</v>
      </c>
      <c r="I32" s="387">
        <v>19.403481250999999</v>
      </c>
      <c r="J32" s="387">
        <v>20.679106287</v>
      </c>
    </row>
    <row r="33" spans="1:10" ht="13.8">
      <c r="A33" s="596" t="s">
        <v>146</v>
      </c>
      <c r="B33" s="597" t="s">
        <v>85</v>
      </c>
      <c r="C33" s="597" t="s">
        <v>85</v>
      </c>
      <c r="D33" s="597">
        <v>5.2634783279999997</v>
      </c>
      <c r="E33" s="597">
        <v>9.3964589570000001</v>
      </c>
      <c r="F33" s="597">
        <v>12.330696033000001</v>
      </c>
      <c r="G33" s="597">
        <v>7.387539275</v>
      </c>
      <c r="H33" s="598">
        <v>9.0051367340000006</v>
      </c>
      <c r="I33" s="598">
        <v>11.773329802999999</v>
      </c>
      <c r="J33" s="598">
        <v>10.740751102999999</v>
      </c>
    </row>
    <row r="34" spans="1:10" ht="13.8">
      <c r="A34" s="585" t="s">
        <v>147</v>
      </c>
      <c r="B34" s="581" t="s">
        <v>85</v>
      </c>
      <c r="C34" s="581" t="s">
        <v>85</v>
      </c>
      <c r="D34" s="581">
        <v>634.90857931599999</v>
      </c>
      <c r="E34" s="581">
        <v>477.39800246599998</v>
      </c>
      <c r="F34" s="581">
        <v>486.71543878699998</v>
      </c>
      <c r="G34" s="581">
        <v>406.34522673100003</v>
      </c>
      <c r="H34" s="371">
        <v>492.311546609</v>
      </c>
      <c r="I34" s="371">
        <v>477.65328593999999</v>
      </c>
      <c r="J34" s="371">
        <v>483.121043198</v>
      </c>
    </row>
    <row r="35" spans="1:10" ht="13.8">
      <c r="A35" s="602" t="s">
        <v>148</v>
      </c>
      <c r="B35" s="603" t="s">
        <v>85</v>
      </c>
      <c r="C35" s="603" t="s">
        <v>85</v>
      </c>
      <c r="D35" s="603">
        <v>631.137719221</v>
      </c>
      <c r="E35" s="603">
        <v>470.66022390400002</v>
      </c>
      <c r="F35" s="603">
        <v>482.75988465799998</v>
      </c>
      <c r="G35" s="603">
        <v>421.509577057</v>
      </c>
      <c r="H35" s="604">
        <v>485.85468422600002</v>
      </c>
      <c r="I35" s="604">
        <v>475.85359891899998</v>
      </c>
      <c r="J35" s="604">
        <v>479.58415795399998</v>
      </c>
    </row>
    <row r="36" spans="1:10" ht="13.8">
      <c r="A36" s="582" t="s">
        <v>149</v>
      </c>
      <c r="B36" s="583" t="s">
        <v>85</v>
      </c>
      <c r="C36" s="583" t="s">
        <v>85</v>
      </c>
      <c r="D36" s="583">
        <v>-3.7708600950000002</v>
      </c>
      <c r="E36" s="583">
        <v>-6.737778563</v>
      </c>
      <c r="F36" s="583">
        <v>-3.9555541289999998</v>
      </c>
      <c r="G36" s="583">
        <v>15.164350325999999</v>
      </c>
      <c r="H36" s="584">
        <v>-6.4568623829999998</v>
      </c>
      <c r="I36" s="584">
        <v>-1.799687021</v>
      </c>
      <c r="J36" s="584">
        <v>-3.536885244</v>
      </c>
    </row>
    <row r="37" spans="1:10" ht="13.8">
      <c r="A37" s="593" t="s">
        <v>150</v>
      </c>
      <c r="B37" s="594" t="s">
        <v>85</v>
      </c>
      <c r="C37" s="594" t="s">
        <v>85</v>
      </c>
      <c r="D37" s="594">
        <v>40.286189256</v>
      </c>
      <c r="E37" s="594">
        <v>23.399886545000001</v>
      </c>
      <c r="F37" s="594">
        <v>35.188328685000002</v>
      </c>
      <c r="G37" s="594">
        <v>42.885846489000002</v>
      </c>
      <c r="H37" s="595">
        <v>24.998729148999999</v>
      </c>
      <c r="I37" s="595">
        <v>36.056263223000002</v>
      </c>
      <c r="J37" s="595">
        <v>31.931632508</v>
      </c>
    </row>
    <row r="38" spans="1:10" ht="13.8">
      <c r="A38" s="572" t="s">
        <v>151</v>
      </c>
      <c r="B38" s="573" t="s">
        <v>85</v>
      </c>
      <c r="C38" s="573" t="s">
        <v>85</v>
      </c>
      <c r="D38" s="573">
        <v>30.220595758999998</v>
      </c>
      <c r="E38" s="573">
        <v>25.573732739</v>
      </c>
      <c r="F38" s="573">
        <v>35.415308723999999</v>
      </c>
      <c r="G38" s="573">
        <v>46.291116174999999</v>
      </c>
      <c r="H38" s="387">
        <v>26.013710791000001</v>
      </c>
      <c r="I38" s="387">
        <v>36.641611689999998</v>
      </c>
      <c r="J38" s="387">
        <v>32.677240775000001</v>
      </c>
    </row>
    <row r="39" spans="1:10" ht="13.8">
      <c r="A39" s="596" t="s">
        <v>152</v>
      </c>
      <c r="B39" s="597" t="s">
        <v>85</v>
      </c>
      <c r="C39" s="597" t="s">
        <v>85</v>
      </c>
      <c r="D39" s="597">
        <v>-10.065593497</v>
      </c>
      <c r="E39" s="597">
        <v>2.1738461939999998</v>
      </c>
      <c r="F39" s="597">
        <v>0.22698003899999999</v>
      </c>
      <c r="G39" s="597">
        <v>3.405269686</v>
      </c>
      <c r="H39" s="598">
        <v>1.014981642</v>
      </c>
      <c r="I39" s="598">
        <v>0.58534846799999996</v>
      </c>
      <c r="J39" s="598">
        <v>0.74560826700000005</v>
      </c>
    </row>
    <row r="40" spans="1:10" ht="13.8">
      <c r="A40" s="585" t="s">
        <v>153</v>
      </c>
      <c r="B40" s="581" t="s">
        <v>85</v>
      </c>
      <c r="C40" s="581" t="s">
        <v>85</v>
      </c>
      <c r="D40" s="581">
        <v>675.19476857300003</v>
      </c>
      <c r="E40" s="581">
        <v>500.797889011</v>
      </c>
      <c r="F40" s="581">
        <v>521.90376747100004</v>
      </c>
      <c r="G40" s="581">
        <v>449.23107321999998</v>
      </c>
      <c r="H40" s="371">
        <v>517.31027575799999</v>
      </c>
      <c r="I40" s="371">
        <v>513.70954916300002</v>
      </c>
      <c r="J40" s="371">
        <v>515.05267570599995</v>
      </c>
    </row>
    <row r="41" spans="1:10" ht="13.8">
      <c r="A41" s="602" t="s">
        <v>154</v>
      </c>
      <c r="B41" s="603" t="s">
        <v>85</v>
      </c>
      <c r="C41" s="603" t="s">
        <v>85</v>
      </c>
      <c r="D41" s="603">
        <v>661.35831498000005</v>
      </c>
      <c r="E41" s="603">
        <v>496.233956643</v>
      </c>
      <c r="F41" s="603">
        <v>518.17519338199997</v>
      </c>
      <c r="G41" s="603">
        <v>467.80069323200001</v>
      </c>
      <c r="H41" s="604">
        <v>511.86839501700001</v>
      </c>
      <c r="I41" s="604">
        <v>512.49521060899997</v>
      </c>
      <c r="J41" s="604">
        <v>512.26139872800002</v>
      </c>
    </row>
    <row r="42" spans="1:10" ht="13.8">
      <c r="A42" s="577" t="s">
        <v>155</v>
      </c>
      <c r="B42" s="578" t="s">
        <v>85</v>
      </c>
      <c r="C42" s="578" t="s">
        <v>85</v>
      </c>
      <c r="D42" s="578">
        <v>-13.836453592</v>
      </c>
      <c r="E42" s="578">
        <v>-4.5639323679999997</v>
      </c>
      <c r="F42" s="578">
        <v>-3.7285740889999999</v>
      </c>
      <c r="G42" s="578">
        <v>18.569620012000001</v>
      </c>
      <c r="H42" s="579">
        <v>-5.4418807400000002</v>
      </c>
      <c r="I42" s="579">
        <v>-1.214338554</v>
      </c>
      <c r="J42" s="579">
        <v>-2.791276978</v>
      </c>
    </row>
    <row r="43" spans="1:10" s="7" customFormat="1" ht="13.8">
      <c r="A43" s="605" t="s">
        <v>224</v>
      </c>
      <c r="B43" s="600" t="s">
        <v>85</v>
      </c>
      <c r="C43" s="600" t="s">
        <v>85</v>
      </c>
      <c r="D43" s="600">
        <v>403.11959614199998</v>
      </c>
      <c r="E43" s="600">
        <v>251.81141409</v>
      </c>
      <c r="F43" s="600">
        <v>370.60746563700002</v>
      </c>
      <c r="G43" s="600">
        <v>497.480121338</v>
      </c>
      <c r="H43" s="601">
        <v>266.137698059</v>
      </c>
      <c r="I43" s="601">
        <v>384.91300706300001</v>
      </c>
      <c r="J43" s="601">
        <v>340.60798530800002</v>
      </c>
    </row>
    <row r="44" spans="1:10" ht="13.8">
      <c r="A44" s="580" t="s">
        <v>156</v>
      </c>
      <c r="B44" s="573"/>
      <c r="C44" s="573"/>
      <c r="D44" s="573"/>
      <c r="E44" s="573"/>
      <c r="F44" s="573"/>
      <c r="G44" s="573"/>
      <c r="H44" s="587"/>
      <c r="I44" s="587"/>
      <c r="J44" s="587"/>
    </row>
    <row r="45" spans="1:10" ht="13.8">
      <c r="A45" s="336" t="s">
        <v>309</v>
      </c>
      <c r="B45" s="494" t="s">
        <v>85</v>
      </c>
      <c r="C45" s="494" t="s">
        <v>85</v>
      </c>
      <c r="D45" s="494">
        <v>501.56911564799998</v>
      </c>
      <c r="E45" s="494">
        <v>363.89726125700003</v>
      </c>
      <c r="F45" s="494">
        <v>366.75177294000002</v>
      </c>
      <c r="G45" s="494">
        <v>299.43858082200001</v>
      </c>
      <c r="H45" s="495">
        <v>376.93241939500001</v>
      </c>
      <c r="I45" s="495">
        <v>359.16186593399999</v>
      </c>
      <c r="J45" s="495">
        <v>365.79055639400002</v>
      </c>
    </row>
    <row r="46" spans="1:10" ht="13.8">
      <c r="A46" s="334" t="s">
        <v>403</v>
      </c>
      <c r="B46" s="493" t="s">
        <v>85</v>
      </c>
      <c r="C46" s="493" t="s">
        <v>85</v>
      </c>
      <c r="D46" s="493">
        <v>376.76690310399999</v>
      </c>
      <c r="E46" s="493">
        <v>318.47813159600003</v>
      </c>
      <c r="F46" s="493">
        <v>332.917773802</v>
      </c>
      <c r="G46" s="493">
        <v>403.81486350099999</v>
      </c>
      <c r="H46" s="330">
        <v>323.99707631899997</v>
      </c>
      <c r="I46" s="330">
        <v>340.91178360700002</v>
      </c>
      <c r="J46" s="330">
        <v>334.602336966</v>
      </c>
    </row>
    <row r="47" spans="1:10" ht="13.8">
      <c r="A47" s="336" t="s">
        <v>310</v>
      </c>
      <c r="B47" s="494" t="s">
        <v>85</v>
      </c>
      <c r="C47" s="494" t="s">
        <v>85</v>
      </c>
      <c r="D47" s="494">
        <v>247.44637598700001</v>
      </c>
      <c r="E47" s="494">
        <v>162.08925580600001</v>
      </c>
      <c r="F47" s="494">
        <v>170.9728753</v>
      </c>
      <c r="G47" s="494">
        <v>97.350657648999999</v>
      </c>
      <c r="H47" s="495">
        <v>170.17110786399999</v>
      </c>
      <c r="I47" s="495">
        <v>162.671593368</v>
      </c>
      <c r="J47" s="495">
        <v>165.46902791599999</v>
      </c>
    </row>
    <row r="48" spans="1:10" ht="13.8">
      <c r="A48" s="334" t="s">
        <v>311</v>
      </c>
      <c r="B48" s="493" t="s">
        <v>85</v>
      </c>
      <c r="C48" s="493" t="s">
        <v>85</v>
      </c>
      <c r="D48" s="493">
        <v>571.79456983900002</v>
      </c>
      <c r="E48" s="493">
        <v>429.19614586699998</v>
      </c>
      <c r="F48" s="493">
        <v>441.12785805300001</v>
      </c>
      <c r="G48" s="493">
        <v>381.425130018</v>
      </c>
      <c r="H48" s="330">
        <v>442.69776546000003</v>
      </c>
      <c r="I48" s="330">
        <v>434.39606983200002</v>
      </c>
      <c r="J48" s="330">
        <v>437.49273031199999</v>
      </c>
    </row>
    <row r="49" spans="1:10" ht="13.8">
      <c r="A49" s="336" t="s">
        <v>745</v>
      </c>
      <c r="B49" s="494" t="s">
        <v>85</v>
      </c>
      <c r="C49" s="494" t="s">
        <v>85</v>
      </c>
      <c r="D49" s="494">
        <v>121.374516622</v>
      </c>
      <c r="E49" s="494">
        <v>85.902263705999999</v>
      </c>
      <c r="F49" s="494">
        <v>85.037905856999998</v>
      </c>
      <c r="G49" s="494">
        <v>78.618324324</v>
      </c>
      <c r="H49" s="495">
        <v>89.260876316999997</v>
      </c>
      <c r="I49" s="495">
        <v>84.314065174999996</v>
      </c>
      <c r="J49" s="495">
        <v>86.159302010000005</v>
      </c>
    </row>
    <row r="50" spans="1:10" ht="13.8">
      <c r="A50" s="569" t="s">
        <v>312</v>
      </c>
      <c r="B50" s="570" t="s">
        <v>85</v>
      </c>
      <c r="C50" s="570" t="s">
        <v>85</v>
      </c>
      <c r="D50" s="570">
        <v>403.11959614199998</v>
      </c>
      <c r="E50" s="570">
        <v>251.81141409</v>
      </c>
      <c r="F50" s="570">
        <v>370.60746563700002</v>
      </c>
      <c r="G50" s="570">
        <v>497.480121338</v>
      </c>
      <c r="H50" s="571">
        <v>266.137698059</v>
      </c>
      <c r="I50" s="571">
        <v>384.91300706300001</v>
      </c>
      <c r="J50" s="571">
        <v>340.60798530800002</v>
      </c>
    </row>
    <row r="51" spans="1:10" ht="13.8">
      <c r="A51" s="596" t="s">
        <v>404</v>
      </c>
      <c r="B51" s="597" t="s">
        <v>85</v>
      </c>
      <c r="C51" s="597" t="s">
        <v>85</v>
      </c>
      <c r="D51" s="597">
        <v>88.963904313</v>
      </c>
      <c r="E51" s="597">
        <v>84.355089813000006</v>
      </c>
      <c r="F51" s="597">
        <v>93.591999298000005</v>
      </c>
      <c r="G51" s="597">
        <v>114.816656563</v>
      </c>
      <c r="H51" s="598">
        <v>84.791465324000001</v>
      </c>
      <c r="I51" s="598">
        <v>95.985188059999999</v>
      </c>
      <c r="J51" s="598">
        <v>91.809756874000001</v>
      </c>
    </row>
    <row r="52" spans="1:10">
      <c r="A52" s="22" t="s">
        <v>229</v>
      </c>
    </row>
    <row r="53" spans="1:10" s="440" customFormat="1">
      <c r="A53" s="217" t="s">
        <v>666</v>
      </c>
    </row>
    <row r="54" spans="1:10">
      <c r="A54" s="242" t="s">
        <v>237</v>
      </c>
      <c r="B54" s="196"/>
      <c r="C54" s="196"/>
      <c r="D54" s="211"/>
      <c r="E54" s="196"/>
      <c r="F54" s="196"/>
      <c r="G54" s="211"/>
      <c r="H54" s="196"/>
      <c r="I54" s="196"/>
      <c r="J54" s="196"/>
    </row>
    <row r="55" spans="1:10">
      <c r="A55" s="242" t="s">
        <v>643</v>
      </c>
      <c r="B55" s="3"/>
      <c r="C55" s="3"/>
      <c r="D55" s="212"/>
      <c r="E55" s="3"/>
      <c r="F55" s="3"/>
      <c r="G55" s="3"/>
      <c r="H55" s="3"/>
      <c r="I55" s="3"/>
      <c r="J55" s="3"/>
    </row>
    <row r="57" spans="1:10" s="440" customFormat="1" ht="12.75" customHeight="1">
      <c r="A57" s="485" t="s">
        <v>167</v>
      </c>
      <c r="B57" s="486"/>
      <c r="C57" s="486"/>
    </row>
    <row r="58" spans="1:10" s="440" customFormat="1" ht="24.75" customHeight="1">
      <c r="A58" s="798" t="s">
        <v>168</v>
      </c>
      <c r="B58" s="798"/>
      <c r="C58" s="798"/>
      <c r="D58" s="798"/>
      <c r="E58" s="798"/>
      <c r="F58" s="798"/>
      <c r="G58" s="798"/>
      <c r="H58" s="798"/>
      <c r="I58" s="798"/>
      <c r="J58" s="798"/>
    </row>
    <row r="59" spans="1:10" s="440" customFormat="1" ht="12.75" customHeight="1">
      <c r="A59" s="487"/>
      <c r="B59" s="488"/>
      <c r="C59" s="488"/>
    </row>
    <row r="60" spans="1:10" s="440" customFormat="1" ht="24.75" customHeight="1">
      <c r="A60" s="799" t="s">
        <v>171</v>
      </c>
      <c r="B60" s="799"/>
      <c r="C60" s="799"/>
      <c r="D60" s="799"/>
      <c r="E60" s="799"/>
      <c r="F60" s="799"/>
      <c r="G60" s="799"/>
      <c r="H60" s="799"/>
      <c r="I60" s="799"/>
      <c r="J60" s="799"/>
    </row>
    <row r="61" spans="1:10" s="440" customFormat="1" ht="12.75" customHeight="1">
      <c r="A61" s="487"/>
      <c r="B61" s="488"/>
      <c r="C61" s="488"/>
    </row>
    <row r="62" spans="1:10" ht="26.25" customHeight="1">
      <c r="A62" s="797" t="s">
        <v>172</v>
      </c>
      <c r="B62" s="797"/>
      <c r="C62" s="797"/>
      <c r="D62" s="797"/>
      <c r="E62" s="797"/>
      <c r="F62" s="797"/>
    </row>
    <row r="63" spans="1:10" ht="12.75" customHeight="1">
      <c r="A63" s="716"/>
      <c r="B63" s="717"/>
      <c r="C63" s="717"/>
      <c r="D63" s="717"/>
      <c r="E63" s="717"/>
      <c r="F63" s="717"/>
    </row>
    <row r="64" spans="1:10" ht="12.75" customHeight="1">
      <c r="A64" s="797" t="s">
        <v>173</v>
      </c>
      <c r="B64" s="797"/>
      <c r="C64" s="797"/>
      <c r="D64" s="797"/>
      <c r="E64" s="797"/>
      <c r="F64" s="797"/>
    </row>
    <row r="65" spans="1:6" ht="12.75" customHeight="1">
      <c r="A65" s="718"/>
      <c r="B65" s="718"/>
      <c r="C65" s="718"/>
      <c r="D65" s="718"/>
      <c r="E65" s="718"/>
      <c r="F65" s="718"/>
    </row>
    <row r="66" spans="1:6" ht="24.75" customHeight="1">
      <c r="A66" s="797" t="s">
        <v>635</v>
      </c>
      <c r="B66" s="797"/>
      <c r="C66" s="797"/>
      <c r="D66" s="797"/>
      <c r="E66" s="797"/>
      <c r="F66" s="797"/>
    </row>
    <row r="67" spans="1:6" ht="12.75" customHeight="1">
      <c r="A67" s="717"/>
      <c r="B67" s="717"/>
      <c r="C67" s="717"/>
      <c r="D67" s="717"/>
      <c r="E67" s="717"/>
      <c r="F67" s="717"/>
    </row>
    <row r="68" spans="1:6" ht="21" customHeight="1">
      <c r="A68" s="797" t="s">
        <v>174</v>
      </c>
      <c r="B68" s="797"/>
      <c r="C68" s="797"/>
      <c r="D68" s="797"/>
      <c r="E68" s="797"/>
      <c r="F68" s="797"/>
    </row>
    <row r="69" spans="1:6" ht="12.75" customHeight="1">
      <c r="A69" s="717"/>
      <c r="B69" s="717"/>
      <c r="C69" s="717"/>
      <c r="D69" s="717"/>
      <c r="E69" s="717"/>
      <c r="F69" s="717"/>
    </row>
    <row r="70" spans="1:6" ht="48.75" customHeight="1">
      <c r="A70" s="797" t="s">
        <v>658</v>
      </c>
      <c r="B70" s="797"/>
      <c r="C70" s="797"/>
      <c r="D70" s="797"/>
      <c r="E70" s="797"/>
      <c r="F70" s="797"/>
    </row>
    <row r="71" spans="1:6" ht="12.75" customHeight="1">
      <c r="A71" s="716"/>
      <c r="B71" s="717"/>
      <c r="C71" s="717"/>
      <c r="D71" s="717"/>
      <c r="E71" s="717"/>
      <c r="F71" s="717"/>
    </row>
    <row r="72" spans="1:6" ht="27" customHeight="1">
      <c r="A72" s="797" t="s">
        <v>175</v>
      </c>
      <c r="B72" s="797"/>
      <c r="C72" s="797"/>
      <c r="D72" s="797"/>
      <c r="E72" s="797"/>
      <c r="F72" s="797"/>
    </row>
    <row r="73" spans="1:6" ht="12.75" customHeight="1">
      <c r="A73" s="719"/>
      <c r="B73" s="717"/>
      <c r="C73" s="717"/>
      <c r="D73" s="717"/>
      <c r="E73" s="717"/>
      <c r="F73" s="717"/>
    </row>
    <row r="74" spans="1:6" ht="19.5" customHeight="1">
      <c r="A74" s="797" t="s">
        <v>176</v>
      </c>
      <c r="B74" s="797"/>
      <c r="C74" s="797"/>
      <c r="D74" s="797"/>
      <c r="E74" s="797"/>
      <c r="F74" s="797"/>
    </row>
    <row r="75" spans="1:6" ht="12.75" customHeight="1">
      <c r="A75" s="719"/>
      <c r="B75" s="717"/>
      <c r="C75" s="717"/>
      <c r="D75" s="717"/>
      <c r="E75" s="717"/>
      <c r="F75" s="717"/>
    </row>
    <row r="76" spans="1:6" ht="22.5" customHeight="1">
      <c r="A76" s="797" t="s">
        <v>177</v>
      </c>
      <c r="B76" s="797"/>
      <c r="C76" s="797"/>
      <c r="D76" s="797"/>
      <c r="E76" s="797"/>
      <c r="F76" s="797"/>
    </row>
    <row r="77" spans="1:6" ht="12" customHeight="1">
      <c r="A77" s="718"/>
      <c r="B77" s="718"/>
      <c r="C77" s="718"/>
      <c r="D77" s="718"/>
      <c r="E77" s="718"/>
      <c r="F77" s="718"/>
    </row>
    <row r="78" spans="1:6" ht="34.5" customHeight="1">
      <c r="A78" s="797" t="s">
        <v>637</v>
      </c>
      <c r="B78" s="797"/>
      <c r="C78" s="797"/>
      <c r="D78" s="797"/>
      <c r="E78" s="797"/>
      <c r="F78" s="797"/>
    </row>
    <row r="79" spans="1:6" ht="12.75" customHeight="1">
      <c r="A79" s="719"/>
      <c r="B79" s="717"/>
      <c r="C79" s="717"/>
      <c r="D79" s="717"/>
      <c r="E79" s="717"/>
      <c r="F79" s="717"/>
    </row>
    <row r="80" spans="1:6" ht="33.75" customHeight="1">
      <c r="A80" s="797" t="s">
        <v>638</v>
      </c>
      <c r="B80" s="797"/>
      <c r="C80" s="797"/>
      <c r="D80" s="797"/>
      <c r="E80" s="797"/>
      <c r="F80" s="797"/>
    </row>
    <row r="81" spans="1:10" s="440" customFormat="1" ht="12.75" customHeight="1">
      <c r="A81" s="489"/>
      <c r="B81" s="486"/>
      <c r="C81" s="486"/>
    </row>
    <row r="82" spans="1:10" s="440" customFormat="1" ht="16.5" customHeight="1">
      <c r="A82" s="800" t="s">
        <v>178</v>
      </c>
      <c r="B82" s="800"/>
      <c r="C82" s="800"/>
    </row>
    <row r="83" spans="1:10" s="440" customFormat="1" ht="12.75" customHeight="1">
      <c r="A83" s="625"/>
      <c r="B83" s="486"/>
      <c r="C83" s="486"/>
    </row>
    <row r="84" spans="1:10" s="440" customFormat="1" ht="21.75" customHeight="1">
      <c r="A84" s="490" t="s">
        <v>169</v>
      </c>
      <c r="B84" s="486"/>
      <c r="C84" s="486"/>
    </row>
    <row r="85" spans="1:10" s="440" customFormat="1" ht="12.75" customHeight="1">
      <c r="A85" s="489" t="s">
        <v>170</v>
      </c>
      <c r="B85" s="486"/>
      <c r="C85" s="486"/>
    </row>
    <row r="86" spans="1:10" s="440" customFormat="1"/>
    <row r="87" spans="1:10" ht="24.75" customHeight="1">
      <c r="A87" s="794" t="s">
        <v>463</v>
      </c>
      <c r="B87" s="794"/>
      <c r="C87" s="794"/>
      <c r="D87" s="794"/>
      <c r="E87" s="794"/>
      <c r="F87" s="794"/>
      <c r="G87" s="794"/>
      <c r="H87" s="794"/>
      <c r="I87" s="794"/>
      <c r="J87" s="794"/>
    </row>
    <row r="88" spans="1:10">
      <c r="H88" s="192"/>
      <c r="I88" s="192"/>
    </row>
    <row r="89" spans="1:10" s="440" customFormat="1"/>
    <row r="90" spans="1:10" s="440" customFormat="1"/>
    <row r="91" spans="1:10" s="440" customFormat="1"/>
  </sheetData>
  <mergeCells count="14">
    <mergeCell ref="A87:J87"/>
    <mergeCell ref="A58:J58"/>
    <mergeCell ref="A60:J60"/>
    <mergeCell ref="A82:C82"/>
    <mergeCell ref="A62:F62"/>
    <mergeCell ref="A64:F64"/>
    <mergeCell ref="A76:F76"/>
    <mergeCell ref="A78:F78"/>
    <mergeCell ref="A80:F80"/>
    <mergeCell ref="A66:F66"/>
    <mergeCell ref="A68:F68"/>
    <mergeCell ref="A70:F70"/>
    <mergeCell ref="A72:F72"/>
    <mergeCell ref="A74:F74"/>
  </mergeCells>
  <pageMargins left="0.70866141732283472" right="0.70866141732283472" top="0.74803149606299213" bottom="0.74803149606299213" header="0.31496062992125984" footer="0.31496062992125984"/>
  <pageSetup paperSize="9" scale="63" orientation="landscape" r:id="rId1"/>
  <headerFooter>
    <oddHeader>&amp;RLes groupements à fiscalité propre en 2018</oddHeader>
    <oddFooter>&amp;LDirection Générale des Collectivité Locales&amp;C16&amp;RMise en ligne : juillet 2020</oddFooter>
  </headerFooter>
</worksheet>
</file>

<file path=xl/worksheets/sheet13.xml><?xml version="1.0" encoding="utf-8"?>
<worksheet xmlns="http://schemas.openxmlformats.org/spreadsheetml/2006/main" xmlns:r="http://schemas.openxmlformats.org/officeDocument/2006/relationships">
  <sheetPr>
    <tabColor rgb="FF00B050"/>
  </sheetPr>
  <dimension ref="A1:M124"/>
  <sheetViews>
    <sheetView zoomScaleNormal="100" workbookViewId="0"/>
  </sheetViews>
  <sheetFormatPr baseColWidth="10" defaultColWidth="11.44140625" defaultRowHeight="13.2"/>
  <cols>
    <col min="1" max="1" width="77.44140625" style="440" customWidth="1"/>
    <col min="2" max="7" width="14.6640625" style="440" customWidth="1"/>
    <col min="8" max="8" width="15.44140625" style="440" customWidth="1"/>
    <col min="9" max="9" width="16.5546875" style="440" customWidth="1"/>
    <col min="10" max="10" width="14.5546875" style="440" customWidth="1"/>
    <col min="11" max="16384" width="11.44140625" style="440"/>
  </cols>
  <sheetData>
    <row r="1" spans="1:13" ht="19.5" customHeight="1">
      <c r="A1" s="453" t="s">
        <v>668</v>
      </c>
    </row>
    <row r="2" spans="1:13" ht="12.75" customHeight="1" thickBot="1">
      <c r="J2" s="454" t="s">
        <v>65</v>
      </c>
    </row>
    <row r="3" spans="1:13" ht="14.25" customHeight="1">
      <c r="A3" s="455" t="s">
        <v>632</v>
      </c>
      <c r="B3" s="503" t="s">
        <v>35</v>
      </c>
      <c r="C3" s="503" t="s">
        <v>612</v>
      </c>
      <c r="D3" s="503" t="s">
        <v>614</v>
      </c>
      <c r="E3" s="503" t="s">
        <v>98</v>
      </c>
      <c r="F3" s="503" t="s">
        <v>299</v>
      </c>
      <c r="G3" s="504">
        <v>300000</v>
      </c>
      <c r="H3" s="505" t="s">
        <v>450</v>
      </c>
      <c r="I3" s="505" t="s">
        <v>450</v>
      </c>
      <c r="J3" s="505" t="s">
        <v>62</v>
      </c>
    </row>
    <row r="4" spans="1:13" ht="14.25" customHeight="1">
      <c r="A4" s="456" t="s">
        <v>161</v>
      </c>
      <c r="B4" s="506" t="s">
        <v>611</v>
      </c>
      <c r="C4" s="506" t="s">
        <v>36</v>
      </c>
      <c r="D4" s="506" t="s">
        <v>36</v>
      </c>
      <c r="E4" s="506" t="s">
        <v>36</v>
      </c>
      <c r="F4" s="506" t="s">
        <v>36</v>
      </c>
      <c r="G4" s="506" t="s">
        <v>37</v>
      </c>
      <c r="H4" s="507" t="s">
        <v>313</v>
      </c>
      <c r="I4" s="507" t="s">
        <v>670</v>
      </c>
      <c r="J4" s="507" t="s">
        <v>112</v>
      </c>
    </row>
    <row r="5" spans="1:13" ht="14.25" customHeight="1" thickBot="1">
      <c r="A5" s="457" t="s">
        <v>66</v>
      </c>
      <c r="B5" s="508" t="s">
        <v>37</v>
      </c>
      <c r="C5" s="508" t="s">
        <v>613</v>
      </c>
      <c r="D5" s="508" t="s">
        <v>100</v>
      </c>
      <c r="E5" s="508" t="s">
        <v>101</v>
      </c>
      <c r="F5" s="508" t="s">
        <v>300</v>
      </c>
      <c r="G5" s="508" t="s">
        <v>102</v>
      </c>
      <c r="H5" s="509" t="s">
        <v>613</v>
      </c>
      <c r="I5" s="509" t="s">
        <v>102</v>
      </c>
      <c r="J5" s="509" t="s">
        <v>297</v>
      </c>
    </row>
    <row r="6" spans="1:13" ht="12.75" customHeight="1">
      <c r="B6" s="441"/>
      <c r="C6" s="441"/>
      <c r="D6" s="441"/>
      <c r="E6" s="441"/>
      <c r="F6" s="441"/>
      <c r="G6" s="441"/>
      <c r="H6" s="441"/>
      <c r="I6" s="441"/>
      <c r="J6" s="441"/>
    </row>
    <row r="7" spans="1:13" ht="14.1" customHeight="1">
      <c r="A7" s="333" t="s">
        <v>122</v>
      </c>
      <c r="B7" s="491">
        <v>1108.1911734129999</v>
      </c>
      <c r="C7" s="491">
        <v>2757.9004577569999</v>
      </c>
      <c r="D7" s="491">
        <v>1890.69053575</v>
      </c>
      <c r="E7" s="491">
        <v>680.36722786899998</v>
      </c>
      <c r="F7" s="491">
        <v>63.090404380000003</v>
      </c>
      <c r="G7" s="491" t="s">
        <v>85</v>
      </c>
      <c r="H7" s="492">
        <v>3866.0916311699998</v>
      </c>
      <c r="I7" s="492">
        <v>2634.1481679990002</v>
      </c>
      <c r="J7" s="492">
        <v>6500.2397991690004</v>
      </c>
      <c r="L7" s="535"/>
      <c r="M7" s="535"/>
    </row>
    <row r="8" spans="1:13" ht="14.1" customHeight="1">
      <c r="A8" s="334" t="s">
        <v>123</v>
      </c>
      <c r="B8" s="493">
        <v>280.966376545</v>
      </c>
      <c r="C8" s="493">
        <v>784.45161310499998</v>
      </c>
      <c r="D8" s="493">
        <v>554.06203705999997</v>
      </c>
      <c r="E8" s="493">
        <v>211.48563260399999</v>
      </c>
      <c r="F8" s="493">
        <v>12.092244750000001</v>
      </c>
      <c r="G8" s="493" t="s">
        <v>85</v>
      </c>
      <c r="H8" s="330">
        <v>1065.41798965</v>
      </c>
      <c r="I8" s="330">
        <v>777.63991441400003</v>
      </c>
      <c r="J8" s="330">
        <v>1843.057904064</v>
      </c>
    </row>
    <row r="9" spans="1:13" ht="14.1" customHeight="1">
      <c r="A9" s="336" t="s">
        <v>124</v>
      </c>
      <c r="B9" s="494">
        <v>422.75269557000001</v>
      </c>
      <c r="C9" s="494">
        <v>1060.21337202</v>
      </c>
      <c r="D9" s="494">
        <v>767.09358384999996</v>
      </c>
      <c r="E9" s="494">
        <v>245.54483784000001</v>
      </c>
      <c r="F9" s="494">
        <v>23.014739680000002</v>
      </c>
      <c r="G9" s="494" t="s">
        <v>85</v>
      </c>
      <c r="H9" s="495">
        <v>1482.96606759</v>
      </c>
      <c r="I9" s="495">
        <v>1035.6531613699999</v>
      </c>
      <c r="J9" s="495">
        <v>2518.6192289599999</v>
      </c>
    </row>
    <row r="10" spans="1:13" ht="14.1" customHeight="1">
      <c r="A10" s="334" t="s">
        <v>125</v>
      </c>
      <c r="B10" s="493">
        <v>21.563723671999998</v>
      </c>
      <c r="C10" s="493">
        <v>49.311701188000001</v>
      </c>
      <c r="D10" s="493">
        <v>31.846023989999999</v>
      </c>
      <c r="E10" s="493">
        <v>11.062323495999999</v>
      </c>
      <c r="F10" s="493">
        <v>0.60052296999999999</v>
      </c>
      <c r="G10" s="493" t="s">
        <v>85</v>
      </c>
      <c r="H10" s="330">
        <v>70.875424859999995</v>
      </c>
      <c r="I10" s="330">
        <v>43.508870455999997</v>
      </c>
      <c r="J10" s="330">
        <v>114.38429531600001</v>
      </c>
    </row>
    <row r="11" spans="1:13" ht="14.1" customHeight="1">
      <c r="A11" s="336" t="s">
        <v>126</v>
      </c>
      <c r="B11" s="494">
        <v>305.12539604</v>
      </c>
      <c r="C11" s="494">
        <v>700.36883667999996</v>
      </c>
      <c r="D11" s="494">
        <v>428.41593449999999</v>
      </c>
      <c r="E11" s="494">
        <v>171.62657236000001</v>
      </c>
      <c r="F11" s="494">
        <v>25.14888633</v>
      </c>
      <c r="G11" s="494" t="s">
        <v>85</v>
      </c>
      <c r="H11" s="495">
        <v>1005.49423272</v>
      </c>
      <c r="I11" s="495">
        <v>625.19139318999999</v>
      </c>
      <c r="J11" s="495">
        <v>1630.68562591</v>
      </c>
    </row>
    <row r="12" spans="1:13" ht="14.1" customHeight="1">
      <c r="A12" s="334" t="s">
        <v>127</v>
      </c>
      <c r="B12" s="493">
        <v>77.782981585000002</v>
      </c>
      <c r="C12" s="493">
        <v>163.55493476500001</v>
      </c>
      <c r="D12" s="493">
        <v>109.27295635</v>
      </c>
      <c r="E12" s="493">
        <v>40.647861569</v>
      </c>
      <c r="F12" s="493">
        <v>2.2340106500000001</v>
      </c>
      <c r="G12" s="493" t="s">
        <v>85</v>
      </c>
      <c r="H12" s="330">
        <v>241.33791635</v>
      </c>
      <c r="I12" s="330">
        <v>152.15482856899999</v>
      </c>
      <c r="J12" s="330">
        <v>393.49274491900002</v>
      </c>
    </row>
    <row r="13" spans="1:13" ht="14.1" customHeight="1">
      <c r="A13" s="340" t="s">
        <v>128</v>
      </c>
      <c r="B13" s="496">
        <v>1278.1004878159999</v>
      </c>
      <c r="C13" s="496">
        <v>3250.087268538</v>
      </c>
      <c r="D13" s="496">
        <v>2244.6101218399999</v>
      </c>
      <c r="E13" s="496">
        <v>817.57695166200006</v>
      </c>
      <c r="F13" s="496">
        <v>89.009710519999999</v>
      </c>
      <c r="G13" s="496" t="s">
        <v>85</v>
      </c>
      <c r="H13" s="497">
        <v>4528.1877563540002</v>
      </c>
      <c r="I13" s="497">
        <v>3151.196784022</v>
      </c>
      <c r="J13" s="497">
        <v>7679.3845403759997</v>
      </c>
    </row>
    <row r="14" spans="1:13" ht="14.1" customHeight="1">
      <c r="A14" s="334" t="s">
        <v>64</v>
      </c>
      <c r="B14" s="493">
        <v>834.81998861</v>
      </c>
      <c r="C14" s="493">
        <v>2047.2121571299999</v>
      </c>
      <c r="D14" s="493">
        <v>1347.4128799</v>
      </c>
      <c r="E14" s="493">
        <v>509.37695477</v>
      </c>
      <c r="F14" s="493">
        <v>55.903504859999998</v>
      </c>
      <c r="G14" s="493" t="s">
        <v>85</v>
      </c>
      <c r="H14" s="330">
        <v>2882.03214574</v>
      </c>
      <c r="I14" s="330">
        <v>1912.69333953</v>
      </c>
      <c r="J14" s="330">
        <v>4794.7254852699998</v>
      </c>
    </row>
    <row r="15" spans="1:13" ht="14.1" customHeight="1">
      <c r="A15" s="336" t="s">
        <v>129</v>
      </c>
      <c r="B15" s="494">
        <v>619.34285014</v>
      </c>
      <c r="C15" s="494">
        <v>1476.48231921</v>
      </c>
      <c r="D15" s="494">
        <v>971.80743675999997</v>
      </c>
      <c r="E15" s="494">
        <v>356.23257088000003</v>
      </c>
      <c r="F15" s="494">
        <v>42.34268213</v>
      </c>
      <c r="G15" s="494" t="s">
        <v>85</v>
      </c>
      <c r="H15" s="495">
        <v>2095.8251693500001</v>
      </c>
      <c r="I15" s="495">
        <v>1370.3826897700001</v>
      </c>
      <c r="J15" s="495">
        <v>3466.2078591200002</v>
      </c>
    </row>
    <row r="16" spans="1:13" ht="13.8">
      <c r="A16" s="572" t="s">
        <v>130</v>
      </c>
      <c r="B16" s="573">
        <v>215.47713847</v>
      </c>
      <c r="C16" s="573">
        <v>570.72983792000002</v>
      </c>
      <c r="D16" s="573">
        <v>375.60544313999998</v>
      </c>
      <c r="E16" s="573">
        <v>153.14438389</v>
      </c>
      <c r="F16" s="573">
        <v>13.56082273</v>
      </c>
      <c r="G16" s="573" t="s">
        <v>85</v>
      </c>
      <c r="H16" s="387">
        <v>786.20697639000002</v>
      </c>
      <c r="I16" s="387">
        <v>542.31064976000005</v>
      </c>
      <c r="J16" s="387">
        <v>1328.5176261500001</v>
      </c>
    </row>
    <row r="17" spans="1:10" ht="13.8">
      <c r="A17" s="574" t="s">
        <v>131</v>
      </c>
      <c r="B17" s="575">
        <v>176.10010395</v>
      </c>
      <c r="C17" s="575">
        <v>528.34686266999995</v>
      </c>
      <c r="D17" s="575">
        <v>433.40180200999998</v>
      </c>
      <c r="E17" s="575">
        <v>150.99754213</v>
      </c>
      <c r="F17" s="575">
        <v>24.633420019999999</v>
      </c>
      <c r="G17" s="575" t="s">
        <v>85</v>
      </c>
      <c r="H17" s="576">
        <v>704.44696662000001</v>
      </c>
      <c r="I17" s="576">
        <v>609.03276416000006</v>
      </c>
      <c r="J17" s="576">
        <v>1313.47973078</v>
      </c>
    </row>
    <row r="18" spans="1:10" ht="13.8">
      <c r="A18" s="572" t="s">
        <v>132</v>
      </c>
      <c r="B18" s="573">
        <v>129.67327797999999</v>
      </c>
      <c r="C18" s="573">
        <v>399.73217459</v>
      </c>
      <c r="D18" s="573">
        <v>333.22832399999999</v>
      </c>
      <c r="E18" s="573">
        <v>109.8128342</v>
      </c>
      <c r="F18" s="573">
        <v>11.871687</v>
      </c>
      <c r="G18" s="573" t="s">
        <v>85</v>
      </c>
      <c r="H18" s="387">
        <v>529.40545256999997</v>
      </c>
      <c r="I18" s="387">
        <v>454.91284519999999</v>
      </c>
      <c r="J18" s="387">
        <v>984.31829776999996</v>
      </c>
    </row>
    <row r="19" spans="1:10" ht="13.8">
      <c r="A19" s="593" t="s">
        <v>133</v>
      </c>
      <c r="B19" s="594">
        <v>4.0105686399999998</v>
      </c>
      <c r="C19" s="594">
        <v>7.7994021599999996</v>
      </c>
      <c r="D19" s="594">
        <v>4.2986042700000002</v>
      </c>
      <c r="E19" s="594">
        <v>1.53852455</v>
      </c>
      <c r="F19" s="594">
        <v>0.25615618000000001</v>
      </c>
      <c r="G19" s="594" t="s">
        <v>85</v>
      </c>
      <c r="H19" s="595">
        <v>11.8099708</v>
      </c>
      <c r="I19" s="595">
        <v>6.0932849999999998</v>
      </c>
      <c r="J19" s="595">
        <v>17.9032558</v>
      </c>
    </row>
    <row r="20" spans="1:10" ht="13.8">
      <c r="A20" s="720" t="s">
        <v>639</v>
      </c>
      <c r="B20" s="573">
        <v>42.416257330000001</v>
      </c>
      <c r="C20" s="573">
        <v>120.81528591999999</v>
      </c>
      <c r="D20" s="573">
        <v>95.874873739999998</v>
      </c>
      <c r="E20" s="573">
        <v>39.646183379999997</v>
      </c>
      <c r="F20" s="573">
        <v>12.50557684</v>
      </c>
      <c r="G20" s="573" t="s">
        <v>85</v>
      </c>
      <c r="H20" s="387">
        <v>163.23154324999999</v>
      </c>
      <c r="I20" s="387">
        <v>148.02663396</v>
      </c>
      <c r="J20" s="387">
        <v>311.25817720999999</v>
      </c>
    </row>
    <row r="21" spans="1:10" ht="13.8">
      <c r="A21" s="593" t="s">
        <v>134</v>
      </c>
      <c r="B21" s="594">
        <v>90.684021920000006</v>
      </c>
      <c r="C21" s="594">
        <v>261.27597255000001</v>
      </c>
      <c r="D21" s="594">
        <v>191.22829780000001</v>
      </c>
      <c r="E21" s="594">
        <v>70.460978969999999</v>
      </c>
      <c r="F21" s="594">
        <v>4.8407926400000001</v>
      </c>
      <c r="G21" s="594" t="s">
        <v>85</v>
      </c>
      <c r="H21" s="595">
        <v>351.95999447000003</v>
      </c>
      <c r="I21" s="595">
        <v>266.53006941000001</v>
      </c>
      <c r="J21" s="595">
        <v>618.49006387999998</v>
      </c>
    </row>
    <row r="22" spans="1:10" ht="13.8">
      <c r="A22" s="572" t="s">
        <v>135</v>
      </c>
      <c r="B22" s="573">
        <v>133.51360276</v>
      </c>
      <c r="C22" s="573">
        <v>318.53609062999999</v>
      </c>
      <c r="D22" s="573">
        <v>224.02037605999999</v>
      </c>
      <c r="E22" s="573">
        <v>63.767905650000003</v>
      </c>
      <c r="F22" s="573">
        <v>2.8875761799999999</v>
      </c>
      <c r="G22" s="573" t="s">
        <v>85</v>
      </c>
      <c r="H22" s="387">
        <v>452.04969339000002</v>
      </c>
      <c r="I22" s="387">
        <v>290.67585788999997</v>
      </c>
      <c r="J22" s="387">
        <v>742.72555127999999</v>
      </c>
    </row>
    <row r="23" spans="1:10" ht="13.8">
      <c r="A23" s="596" t="s">
        <v>136</v>
      </c>
      <c r="B23" s="597">
        <v>42.982770576</v>
      </c>
      <c r="C23" s="597">
        <v>94.716185558000006</v>
      </c>
      <c r="D23" s="597">
        <v>48.546766069999997</v>
      </c>
      <c r="E23" s="597">
        <v>22.973570142</v>
      </c>
      <c r="F23" s="597">
        <v>0.74441681999999998</v>
      </c>
      <c r="G23" s="597" t="s">
        <v>85</v>
      </c>
      <c r="H23" s="598">
        <v>137.69895613400001</v>
      </c>
      <c r="I23" s="598">
        <v>72.264753032000002</v>
      </c>
      <c r="J23" s="598">
        <v>209.963709166</v>
      </c>
    </row>
    <row r="24" spans="1:10" ht="13.8">
      <c r="A24" s="580" t="s">
        <v>137</v>
      </c>
      <c r="B24" s="581">
        <v>169.909314403</v>
      </c>
      <c r="C24" s="581">
        <v>492.18681078100002</v>
      </c>
      <c r="D24" s="581">
        <v>353.91958609</v>
      </c>
      <c r="E24" s="581">
        <v>137.20972379299999</v>
      </c>
      <c r="F24" s="581">
        <v>25.91930614</v>
      </c>
      <c r="G24" s="581" t="s">
        <v>85</v>
      </c>
      <c r="H24" s="371">
        <v>662.09612518400002</v>
      </c>
      <c r="I24" s="371">
        <v>517.04861602300002</v>
      </c>
      <c r="J24" s="371">
        <v>1179.1447412069999</v>
      </c>
    </row>
    <row r="25" spans="1:10" ht="13.8">
      <c r="A25" s="599" t="s">
        <v>138</v>
      </c>
      <c r="B25" s="600">
        <v>84.059273552999997</v>
      </c>
      <c r="C25" s="600">
        <v>304.68003420100001</v>
      </c>
      <c r="D25" s="600">
        <v>238.86530429999999</v>
      </c>
      <c r="E25" s="600">
        <v>99.978658926999998</v>
      </c>
      <c r="F25" s="600">
        <v>23.747658220000002</v>
      </c>
      <c r="G25" s="600" t="s">
        <v>85</v>
      </c>
      <c r="H25" s="601">
        <v>388.73930775399998</v>
      </c>
      <c r="I25" s="601">
        <v>362.59162144700002</v>
      </c>
      <c r="J25" s="601">
        <v>751.33092920000001</v>
      </c>
    </row>
    <row r="26" spans="1:10" ht="13.8">
      <c r="A26" s="580" t="s">
        <v>139</v>
      </c>
      <c r="B26" s="581">
        <v>375.56004560999997</v>
      </c>
      <c r="C26" s="581">
        <v>916.97773505999999</v>
      </c>
      <c r="D26" s="581">
        <v>621.33019234999995</v>
      </c>
      <c r="E26" s="581">
        <v>226.698422349</v>
      </c>
      <c r="F26" s="581">
        <v>31.255322190000001</v>
      </c>
      <c r="G26" s="581" t="s">
        <v>85</v>
      </c>
      <c r="H26" s="371">
        <v>1292.5377806700001</v>
      </c>
      <c r="I26" s="371">
        <v>879.28393688899996</v>
      </c>
      <c r="J26" s="371">
        <v>2171.8217175589998</v>
      </c>
    </row>
    <row r="27" spans="1:10" ht="13.8">
      <c r="A27" s="593" t="s">
        <v>140</v>
      </c>
      <c r="B27" s="594">
        <v>306.28639192999998</v>
      </c>
      <c r="C27" s="594">
        <v>704.78703704999998</v>
      </c>
      <c r="D27" s="594">
        <v>462.14493248000002</v>
      </c>
      <c r="E27" s="594">
        <v>153.62452488</v>
      </c>
      <c r="F27" s="594">
        <v>20.51297469</v>
      </c>
      <c r="G27" s="594" t="s">
        <v>85</v>
      </c>
      <c r="H27" s="595">
        <v>1011.07342898</v>
      </c>
      <c r="I27" s="595">
        <v>636.28243205000001</v>
      </c>
      <c r="J27" s="595">
        <v>1647.3558610299999</v>
      </c>
    </row>
    <row r="28" spans="1:10" ht="13.8">
      <c r="A28" s="572" t="s">
        <v>141</v>
      </c>
      <c r="B28" s="573">
        <v>33.970828320000003</v>
      </c>
      <c r="C28" s="573">
        <v>129.31144728000001</v>
      </c>
      <c r="D28" s="573">
        <v>111.76574189</v>
      </c>
      <c r="E28" s="573">
        <v>49.864507060000001</v>
      </c>
      <c r="F28" s="573">
        <v>9.6030595299999995</v>
      </c>
      <c r="G28" s="573" t="s">
        <v>85</v>
      </c>
      <c r="H28" s="387">
        <v>163.28227559999999</v>
      </c>
      <c r="I28" s="387">
        <v>171.23330848000001</v>
      </c>
      <c r="J28" s="387">
        <v>334.51558408</v>
      </c>
    </row>
    <row r="29" spans="1:10" ht="13.8">
      <c r="A29" s="593" t="s">
        <v>142</v>
      </c>
      <c r="B29" s="594">
        <v>35.30282536</v>
      </c>
      <c r="C29" s="594">
        <v>82.879250729999995</v>
      </c>
      <c r="D29" s="594">
        <v>47.419517980000002</v>
      </c>
      <c r="E29" s="594">
        <v>23.209390409000001</v>
      </c>
      <c r="F29" s="594">
        <v>1.13928797</v>
      </c>
      <c r="G29" s="594" t="s">
        <v>85</v>
      </c>
      <c r="H29" s="595">
        <v>118.18207609</v>
      </c>
      <c r="I29" s="595">
        <v>71.768196359000001</v>
      </c>
      <c r="J29" s="595">
        <v>189.95027244900001</v>
      </c>
    </row>
    <row r="30" spans="1:10" ht="13.8">
      <c r="A30" s="580" t="s">
        <v>143</v>
      </c>
      <c r="B30" s="581">
        <v>173.21596625399999</v>
      </c>
      <c r="C30" s="581">
        <v>382.56403026599997</v>
      </c>
      <c r="D30" s="581">
        <v>245.98637851000001</v>
      </c>
      <c r="E30" s="581">
        <v>81.149706859999995</v>
      </c>
      <c r="F30" s="581">
        <v>8.3821786100000004</v>
      </c>
      <c r="G30" s="581" t="s">
        <v>85</v>
      </c>
      <c r="H30" s="371">
        <v>555.77999652000005</v>
      </c>
      <c r="I30" s="371">
        <v>335.51826397999997</v>
      </c>
      <c r="J30" s="371">
        <v>891.29826049999997</v>
      </c>
    </row>
    <row r="31" spans="1:10" ht="13.8">
      <c r="A31" s="593" t="s">
        <v>144</v>
      </c>
      <c r="B31" s="594">
        <v>39.016062009999999</v>
      </c>
      <c r="C31" s="594">
        <v>94.028857790000004</v>
      </c>
      <c r="D31" s="594">
        <v>62.14100303</v>
      </c>
      <c r="E31" s="594">
        <v>18.525145219999999</v>
      </c>
      <c r="F31" s="594">
        <v>3.57630771</v>
      </c>
      <c r="G31" s="594" t="s">
        <v>85</v>
      </c>
      <c r="H31" s="595">
        <v>133.0449198</v>
      </c>
      <c r="I31" s="595">
        <v>84.242455960000001</v>
      </c>
      <c r="J31" s="595">
        <v>217.28737576</v>
      </c>
    </row>
    <row r="32" spans="1:10" ht="13.8">
      <c r="A32" s="572" t="s">
        <v>145</v>
      </c>
      <c r="B32" s="573">
        <v>95.885051970000006</v>
      </c>
      <c r="C32" s="573">
        <v>196.66432574000001</v>
      </c>
      <c r="D32" s="573">
        <v>108.30080143000001</v>
      </c>
      <c r="E32" s="573">
        <v>39.725647389999999</v>
      </c>
      <c r="F32" s="573">
        <v>0.71225671000000002</v>
      </c>
      <c r="G32" s="573" t="s">
        <v>85</v>
      </c>
      <c r="H32" s="387">
        <v>292.54937770999999</v>
      </c>
      <c r="I32" s="387">
        <v>148.73870553</v>
      </c>
      <c r="J32" s="387">
        <v>441.28808323999999</v>
      </c>
    </row>
    <row r="33" spans="1:10" ht="13.8">
      <c r="A33" s="596" t="s">
        <v>146</v>
      </c>
      <c r="B33" s="597">
        <v>38.314852274000003</v>
      </c>
      <c r="C33" s="597">
        <v>91.870846736000004</v>
      </c>
      <c r="D33" s="597">
        <v>75.544574049999994</v>
      </c>
      <c r="E33" s="597">
        <v>22.898914250000001</v>
      </c>
      <c r="F33" s="597">
        <v>4.0936141900000003</v>
      </c>
      <c r="G33" s="597" t="s">
        <v>85</v>
      </c>
      <c r="H33" s="598">
        <v>130.18569901000001</v>
      </c>
      <c r="I33" s="598">
        <v>102.53710249</v>
      </c>
      <c r="J33" s="598">
        <v>232.7228015</v>
      </c>
    </row>
    <row r="34" spans="1:10" ht="13.8">
      <c r="A34" s="585" t="s">
        <v>147</v>
      </c>
      <c r="B34" s="581">
        <v>1483.751219023</v>
      </c>
      <c r="C34" s="581">
        <v>3674.8781928170001</v>
      </c>
      <c r="D34" s="581">
        <v>2512.0207280999998</v>
      </c>
      <c r="E34" s="581">
        <v>907.06565021799997</v>
      </c>
      <c r="F34" s="581">
        <v>94.345726569999997</v>
      </c>
      <c r="G34" s="581" t="s">
        <v>85</v>
      </c>
      <c r="H34" s="371">
        <v>5158.6294118400001</v>
      </c>
      <c r="I34" s="371">
        <v>3513.4321048880001</v>
      </c>
      <c r="J34" s="371">
        <v>8672.0615167279993</v>
      </c>
    </row>
    <row r="35" spans="1:10" ht="13.8">
      <c r="A35" s="602" t="s">
        <v>148</v>
      </c>
      <c r="B35" s="603">
        <v>1451.31645407</v>
      </c>
      <c r="C35" s="603">
        <v>3632.6512988029999</v>
      </c>
      <c r="D35" s="603">
        <v>2490.59650035</v>
      </c>
      <c r="E35" s="603">
        <v>898.72665852199998</v>
      </c>
      <c r="F35" s="603">
        <v>97.391889129999996</v>
      </c>
      <c r="G35" s="603" t="s">
        <v>85</v>
      </c>
      <c r="H35" s="604">
        <v>5083.9677528740003</v>
      </c>
      <c r="I35" s="604">
        <v>3486.715048002</v>
      </c>
      <c r="J35" s="604">
        <v>8570.6828008760003</v>
      </c>
    </row>
    <row r="36" spans="1:10" ht="13.8">
      <c r="A36" s="582" t="s">
        <v>149</v>
      </c>
      <c r="B36" s="583">
        <v>-32.434764952999998</v>
      </c>
      <c r="C36" s="583">
        <v>-42.226894012999999</v>
      </c>
      <c r="D36" s="583">
        <v>-21.42422775</v>
      </c>
      <c r="E36" s="583">
        <v>-8.3389916950000007</v>
      </c>
      <c r="F36" s="583">
        <v>3.04616256</v>
      </c>
      <c r="G36" s="583" t="s">
        <v>85</v>
      </c>
      <c r="H36" s="584">
        <v>-74.661658966000005</v>
      </c>
      <c r="I36" s="584">
        <v>-26.717056885000002</v>
      </c>
      <c r="J36" s="584">
        <v>-101.378715852</v>
      </c>
    </row>
    <row r="37" spans="1:10" ht="13.8">
      <c r="A37" s="593" t="s">
        <v>150</v>
      </c>
      <c r="B37" s="594">
        <v>85.850040849999999</v>
      </c>
      <c r="C37" s="594">
        <v>187.50677658000001</v>
      </c>
      <c r="D37" s="594">
        <v>115.05428179</v>
      </c>
      <c r="E37" s="594">
        <v>37.231064867000001</v>
      </c>
      <c r="F37" s="594">
        <v>2.1716479199999998</v>
      </c>
      <c r="G37" s="594" t="s">
        <v>85</v>
      </c>
      <c r="H37" s="595">
        <v>273.35681742999998</v>
      </c>
      <c r="I37" s="595">
        <v>154.45699457699999</v>
      </c>
      <c r="J37" s="595">
        <v>427.81381200700002</v>
      </c>
    </row>
    <row r="38" spans="1:10" ht="13.8">
      <c r="A38" s="572" t="s">
        <v>151</v>
      </c>
      <c r="B38" s="573">
        <v>97.221177139999995</v>
      </c>
      <c r="C38" s="573">
        <v>197.02413089000001</v>
      </c>
      <c r="D38" s="573">
        <v>154.00922975</v>
      </c>
      <c r="E38" s="573">
        <v>38.980919819999997</v>
      </c>
      <c r="F38" s="573">
        <v>3.2698063400000001</v>
      </c>
      <c r="G38" s="573" t="s">
        <v>85</v>
      </c>
      <c r="H38" s="387">
        <v>294.24530802999999</v>
      </c>
      <c r="I38" s="387">
        <v>196.25995591</v>
      </c>
      <c r="J38" s="387">
        <v>490.50526394000002</v>
      </c>
    </row>
    <row r="39" spans="1:10" ht="13.8">
      <c r="A39" s="596" t="s">
        <v>152</v>
      </c>
      <c r="B39" s="597">
        <v>11.371136290000001</v>
      </c>
      <c r="C39" s="597">
        <v>9.51735431</v>
      </c>
      <c r="D39" s="597">
        <v>38.954947959999998</v>
      </c>
      <c r="E39" s="597">
        <v>1.749854953</v>
      </c>
      <c r="F39" s="597">
        <v>1.0981584200000001</v>
      </c>
      <c r="G39" s="597" t="s">
        <v>85</v>
      </c>
      <c r="H39" s="598">
        <v>20.888490600000001</v>
      </c>
      <c r="I39" s="598">
        <v>41.802961332999999</v>
      </c>
      <c r="J39" s="598">
        <v>62.691451933000003</v>
      </c>
    </row>
    <row r="40" spans="1:10" ht="13.8">
      <c r="A40" s="585" t="s">
        <v>153</v>
      </c>
      <c r="B40" s="581">
        <v>1569.6012598729999</v>
      </c>
      <c r="C40" s="581">
        <v>3862.3849693970001</v>
      </c>
      <c r="D40" s="581">
        <v>2627.0750098899998</v>
      </c>
      <c r="E40" s="581">
        <v>944.29671508399997</v>
      </c>
      <c r="F40" s="581">
        <v>96.517374489999995</v>
      </c>
      <c r="G40" s="581" t="s">
        <v>85</v>
      </c>
      <c r="H40" s="371">
        <v>5431.98622927</v>
      </c>
      <c r="I40" s="371">
        <v>3667.8890994640001</v>
      </c>
      <c r="J40" s="371">
        <v>9099.8753287340005</v>
      </c>
    </row>
    <row r="41" spans="1:10" ht="13.8">
      <c r="A41" s="602" t="s">
        <v>154</v>
      </c>
      <c r="B41" s="603">
        <v>1548.53763121</v>
      </c>
      <c r="C41" s="603">
        <v>3829.6754296929998</v>
      </c>
      <c r="D41" s="603">
        <v>2644.6057301000001</v>
      </c>
      <c r="E41" s="603">
        <v>937.70757834200003</v>
      </c>
      <c r="F41" s="603">
        <v>100.66169547</v>
      </c>
      <c r="G41" s="603" t="s">
        <v>85</v>
      </c>
      <c r="H41" s="604">
        <v>5378.2130609039996</v>
      </c>
      <c r="I41" s="604">
        <v>3682.9750039119999</v>
      </c>
      <c r="J41" s="604">
        <v>9061.1880648160004</v>
      </c>
    </row>
    <row r="42" spans="1:10" ht="13.8">
      <c r="A42" s="577" t="s">
        <v>155</v>
      </c>
      <c r="B42" s="578">
        <v>-21.063628662999999</v>
      </c>
      <c r="C42" s="578">
        <v>-32.709539702999997</v>
      </c>
      <c r="D42" s="578">
        <v>17.530720209999998</v>
      </c>
      <c r="E42" s="578">
        <v>-6.589136742</v>
      </c>
      <c r="F42" s="578">
        <v>4.1443209799999998</v>
      </c>
      <c r="G42" s="578" t="s">
        <v>85</v>
      </c>
      <c r="H42" s="579">
        <v>-53.773168366</v>
      </c>
      <c r="I42" s="579">
        <v>15.085904448000001</v>
      </c>
      <c r="J42" s="579">
        <v>-38.687263917999999</v>
      </c>
    </row>
    <row r="43" spans="1:10" s="458" customFormat="1" ht="13.8">
      <c r="A43" s="605" t="s">
        <v>283</v>
      </c>
      <c r="B43" s="600">
        <v>754.36556940000003</v>
      </c>
      <c r="C43" s="600">
        <v>1821.1793436</v>
      </c>
      <c r="D43" s="600">
        <v>1207.2237735900001</v>
      </c>
      <c r="E43" s="600">
        <v>374.20947670300001</v>
      </c>
      <c r="F43" s="600">
        <v>24.35890431</v>
      </c>
      <c r="G43" s="600" t="s">
        <v>85</v>
      </c>
      <c r="H43" s="601">
        <v>2575.5449130000002</v>
      </c>
      <c r="I43" s="601">
        <v>1605.792154603</v>
      </c>
      <c r="J43" s="601">
        <v>4181.3370676029999</v>
      </c>
    </row>
    <row r="44" spans="1:10" ht="13.8">
      <c r="A44" s="586" t="s">
        <v>156</v>
      </c>
      <c r="B44" s="573"/>
      <c r="C44" s="573"/>
      <c r="D44" s="573"/>
      <c r="E44" s="573"/>
      <c r="F44" s="573"/>
      <c r="G44" s="573"/>
      <c r="H44" s="587"/>
      <c r="I44" s="587"/>
      <c r="J44" s="587"/>
    </row>
    <row r="45" spans="1:10" ht="13.8">
      <c r="A45" s="606" t="s">
        <v>157</v>
      </c>
      <c r="B45" s="607">
        <v>0.13293893200000001</v>
      </c>
      <c r="C45" s="607">
        <v>0.151438029</v>
      </c>
      <c r="D45" s="607">
        <v>0.15767530499999999</v>
      </c>
      <c r="E45" s="607">
        <v>0.167824843</v>
      </c>
      <c r="F45" s="607">
        <v>0.291196387</v>
      </c>
      <c r="G45" s="607" t="s">
        <v>85</v>
      </c>
      <c r="H45" s="608">
        <v>0.14621658000000001</v>
      </c>
      <c r="I45" s="608">
        <v>0.16408007899999999</v>
      </c>
      <c r="J45" s="608">
        <v>0.153546776</v>
      </c>
    </row>
    <row r="46" spans="1:10" ht="13.8">
      <c r="A46" s="588" t="s">
        <v>158</v>
      </c>
      <c r="B46" s="589">
        <v>6.5768908000000001E-2</v>
      </c>
      <c r="C46" s="589">
        <v>9.3745185999999994E-2</v>
      </c>
      <c r="D46" s="589">
        <v>0.10641728</v>
      </c>
      <c r="E46" s="589">
        <v>0.122286543</v>
      </c>
      <c r="F46" s="589">
        <v>0.26679851100000002</v>
      </c>
      <c r="G46" s="589" t="s">
        <v>85</v>
      </c>
      <c r="H46" s="590">
        <v>8.5848760999999996E-2</v>
      </c>
      <c r="I46" s="590">
        <v>0.115064735</v>
      </c>
      <c r="J46" s="590">
        <v>9.7837388999999997E-2</v>
      </c>
    </row>
    <row r="47" spans="1:10" ht="13.8">
      <c r="A47" s="606" t="s">
        <v>159</v>
      </c>
      <c r="B47" s="607">
        <v>0.59022399000000003</v>
      </c>
      <c r="C47" s="607">
        <v>0.56034782900000002</v>
      </c>
      <c r="D47" s="607">
        <v>0.53783227700000003</v>
      </c>
      <c r="E47" s="607">
        <v>0.45770551100000001</v>
      </c>
      <c r="F47" s="607">
        <v>0.27366569499999999</v>
      </c>
      <c r="G47" s="607" t="s">
        <v>85</v>
      </c>
      <c r="H47" s="608">
        <v>0.56878050400000002</v>
      </c>
      <c r="I47" s="608">
        <v>0.50958168100000001</v>
      </c>
      <c r="J47" s="608">
        <v>0.54448856499999998</v>
      </c>
    </row>
    <row r="48" spans="1:10" ht="13.8">
      <c r="A48" s="557" t="s">
        <v>160</v>
      </c>
      <c r="B48" s="591">
        <v>4.4398129209999997</v>
      </c>
      <c r="C48" s="591">
        <v>3.7001790859999999</v>
      </c>
      <c r="D48" s="591">
        <v>3.4110114870000001</v>
      </c>
      <c r="E48" s="591">
        <v>2.7272810289999998</v>
      </c>
      <c r="F48" s="591">
        <v>0.93979770100000004</v>
      </c>
      <c r="G48" s="591" t="s">
        <v>85</v>
      </c>
      <c r="H48" s="592">
        <v>3.8899863859999999</v>
      </c>
      <c r="I48" s="592">
        <v>3.1056889139999999</v>
      </c>
      <c r="J48" s="592">
        <v>3.5460761700000001</v>
      </c>
    </row>
    <row r="49" spans="1:11" ht="13.8">
      <c r="A49" s="609" t="s">
        <v>307</v>
      </c>
      <c r="B49" s="610">
        <v>0.38147993400000002</v>
      </c>
      <c r="C49" s="610">
        <v>0.384427715</v>
      </c>
      <c r="D49" s="610">
        <v>0.40572138600000002</v>
      </c>
      <c r="E49" s="610">
        <v>0.36090044900000001</v>
      </c>
      <c r="F49" s="610">
        <v>0.36478985800000002</v>
      </c>
      <c r="G49" s="610" t="s">
        <v>85</v>
      </c>
      <c r="H49" s="611">
        <v>0.38358275200000003</v>
      </c>
      <c r="I49" s="611">
        <v>0.39316435300000002</v>
      </c>
      <c r="J49" s="611">
        <v>0.387465587</v>
      </c>
    </row>
    <row r="50" spans="1:11" ht="13.8">
      <c r="A50" s="557" t="s">
        <v>308</v>
      </c>
      <c r="B50" s="366">
        <v>0.93423109199999999</v>
      </c>
      <c r="C50" s="366">
        <v>0.90625481399999996</v>
      </c>
      <c r="D50" s="366">
        <v>0.89358272000000005</v>
      </c>
      <c r="E50" s="366">
        <v>0.87771345700000003</v>
      </c>
      <c r="F50" s="366">
        <v>0.73320148900000004</v>
      </c>
      <c r="G50" s="366" t="s">
        <v>85</v>
      </c>
      <c r="H50" s="367">
        <v>0.91415123899999995</v>
      </c>
      <c r="I50" s="367">
        <v>0.88493526499999997</v>
      </c>
      <c r="J50" s="367">
        <v>0.90216261099999995</v>
      </c>
    </row>
    <row r="51" spans="1:11" ht="13.8">
      <c r="A51" s="612" t="s">
        <v>744</v>
      </c>
      <c r="B51" s="613">
        <v>0.25289101400000003</v>
      </c>
      <c r="C51" s="613">
        <v>0.22774717799999999</v>
      </c>
      <c r="D51" s="613">
        <v>0.21392140700000001</v>
      </c>
      <c r="E51" s="613">
        <v>0.192105146</v>
      </c>
      <c r="F51" s="613">
        <v>0.23045771700000001</v>
      </c>
      <c r="G51" s="613" t="s">
        <v>85</v>
      </c>
      <c r="H51" s="614">
        <v>0.23484413400000001</v>
      </c>
      <c r="I51" s="614">
        <v>0.20872827499999999</v>
      </c>
      <c r="J51" s="614">
        <v>0.224127623</v>
      </c>
    </row>
    <row r="52" spans="1:11" customFormat="1">
      <c r="A52" s="22" t="s">
        <v>671</v>
      </c>
    </row>
    <row r="53" spans="1:11">
      <c r="A53" s="242" t="s">
        <v>237</v>
      </c>
    </row>
    <row r="54" spans="1:11">
      <c r="A54" s="461" t="s">
        <v>672</v>
      </c>
    </row>
    <row r="55" spans="1:11">
      <c r="A55" s="462" t="s">
        <v>634</v>
      </c>
      <c r="B55" s="460"/>
      <c r="D55" s="463"/>
    </row>
    <row r="57" spans="1:11" ht="17.399999999999999">
      <c r="A57" s="453" t="s">
        <v>669</v>
      </c>
    </row>
    <row r="58" spans="1:11" ht="13.8" thickBot="1">
      <c r="J58" s="454" t="s">
        <v>82</v>
      </c>
    </row>
    <row r="59" spans="1:11" ht="15.6">
      <c r="A59" s="455" t="s">
        <v>632</v>
      </c>
      <c r="B59" s="503" t="s">
        <v>35</v>
      </c>
      <c r="C59" s="503" t="s">
        <v>612</v>
      </c>
      <c r="D59" s="503" t="s">
        <v>614</v>
      </c>
      <c r="E59" s="503" t="s">
        <v>98</v>
      </c>
      <c r="F59" s="503" t="s">
        <v>299</v>
      </c>
      <c r="G59" s="504">
        <v>300000</v>
      </c>
      <c r="H59" s="505" t="s">
        <v>450</v>
      </c>
      <c r="I59" s="505" t="s">
        <v>450</v>
      </c>
      <c r="J59" s="505" t="s">
        <v>62</v>
      </c>
    </row>
    <row r="60" spans="1:11">
      <c r="A60" s="456" t="s">
        <v>161</v>
      </c>
      <c r="B60" s="506" t="s">
        <v>611</v>
      </c>
      <c r="C60" s="506" t="s">
        <v>36</v>
      </c>
      <c r="D60" s="506" t="s">
        <v>36</v>
      </c>
      <c r="E60" s="506" t="s">
        <v>36</v>
      </c>
      <c r="F60" s="506" t="s">
        <v>36</v>
      </c>
      <c r="G60" s="506" t="s">
        <v>37</v>
      </c>
      <c r="H60" s="507" t="s">
        <v>313</v>
      </c>
      <c r="I60" s="507" t="s">
        <v>670</v>
      </c>
      <c r="J60" s="507" t="s">
        <v>112</v>
      </c>
    </row>
    <row r="61" spans="1:11" ht="13.8" thickBot="1">
      <c r="A61" s="457" t="s">
        <v>66</v>
      </c>
      <c r="B61" s="508" t="s">
        <v>37</v>
      </c>
      <c r="C61" s="508" t="s">
        <v>613</v>
      </c>
      <c r="D61" s="508" t="s">
        <v>100</v>
      </c>
      <c r="E61" s="508" t="s">
        <v>101</v>
      </c>
      <c r="F61" s="508" t="s">
        <v>300</v>
      </c>
      <c r="G61" s="508" t="s">
        <v>102</v>
      </c>
      <c r="H61" s="509" t="s">
        <v>613</v>
      </c>
      <c r="I61" s="509" t="s">
        <v>102</v>
      </c>
      <c r="J61" s="509" t="s">
        <v>297</v>
      </c>
    </row>
    <row r="62" spans="1:11">
      <c r="A62" s="464" t="s">
        <v>162</v>
      </c>
      <c r="B62" s="442"/>
      <c r="C62" s="442"/>
      <c r="D62" s="442"/>
      <c r="E62" s="442"/>
      <c r="F62" s="442"/>
      <c r="G62" s="442"/>
      <c r="H62" s="442"/>
      <c r="I62" s="442"/>
      <c r="J62" s="442"/>
    </row>
    <row r="63" spans="1:11" ht="13.8">
      <c r="A63" s="465" t="s">
        <v>122</v>
      </c>
      <c r="B63" s="443">
        <f t="shared" ref="B63:C63" si="0">B7/B$7</f>
        <v>1</v>
      </c>
      <c r="C63" s="443">
        <f t="shared" si="0"/>
        <v>1</v>
      </c>
      <c r="D63" s="443">
        <f t="shared" ref="D63:F68" si="1">D7/D$7</f>
        <v>1</v>
      </c>
      <c r="E63" s="443">
        <f t="shared" si="1"/>
        <v>1</v>
      </c>
      <c r="F63" s="443">
        <f t="shared" si="1"/>
        <v>1</v>
      </c>
      <c r="G63" s="443" t="s">
        <v>85</v>
      </c>
      <c r="H63" s="466">
        <f t="shared" ref="H63:J68" si="2">H7/H$7</f>
        <v>1</v>
      </c>
      <c r="I63" s="466">
        <f t="shared" si="2"/>
        <v>1</v>
      </c>
      <c r="J63" s="466">
        <f t="shared" si="2"/>
        <v>1</v>
      </c>
    </row>
    <row r="64" spans="1:11" ht="13.8">
      <c r="A64" s="467" t="s">
        <v>123</v>
      </c>
      <c r="B64" s="444">
        <f t="shared" ref="B64:C64" si="3">B8/B$7</f>
        <v>0.25353601732784209</v>
      </c>
      <c r="C64" s="444">
        <f t="shared" si="3"/>
        <v>0.28443797197198134</v>
      </c>
      <c r="D64" s="444">
        <f t="shared" si="1"/>
        <v>0.29304744831771973</v>
      </c>
      <c r="E64" s="444">
        <f t="shared" si="1"/>
        <v>0.31084041667674223</v>
      </c>
      <c r="F64" s="444">
        <f t="shared" si="1"/>
        <v>0.19166535495900716</v>
      </c>
      <c r="G64" s="444" t="s">
        <v>85</v>
      </c>
      <c r="H64" s="459">
        <f t="shared" si="2"/>
        <v>0.27558011844834918</v>
      </c>
      <c r="I64" s="459">
        <f t="shared" si="2"/>
        <v>0.29521494799008408</v>
      </c>
      <c r="J64" s="459">
        <f t="shared" si="2"/>
        <v>0.28353690956133942</v>
      </c>
      <c r="K64" s="468"/>
    </row>
    <row r="65" spans="1:10" ht="13.8">
      <c r="A65" s="469" t="s">
        <v>124</v>
      </c>
      <c r="B65" s="445">
        <f t="shared" ref="B65:C65" si="4">B9/B$7</f>
        <v>0.38147993388903201</v>
      </c>
      <c r="C65" s="445">
        <f t="shared" si="4"/>
        <v>0.38442771530712583</v>
      </c>
      <c r="D65" s="445">
        <f t="shared" si="1"/>
        <v>0.40572138557075332</v>
      </c>
      <c r="E65" s="445">
        <f t="shared" si="1"/>
        <v>0.36090044873131072</v>
      </c>
      <c r="F65" s="445">
        <f t="shared" si="1"/>
        <v>0.36478985839716377</v>
      </c>
      <c r="G65" s="445" t="s">
        <v>85</v>
      </c>
      <c r="H65" s="470">
        <f t="shared" si="2"/>
        <v>0.38358275205732983</v>
      </c>
      <c r="I65" s="470">
        <f t="shared" si="2"/>
        <v>0.39316435345272233</v>
      </c>
      <c r="J65" s="470">
        <f t="shared" si="2"/>
        <v>0.38746558692834432</v>
      </c>
    </row>
    <row r="66" spans="1:10" ht="13.8">
      <c r="A66" s="467" t="s">
        <v>125</v>
      </c>
      <c r="B66" s="444">
        <f t="shared" ref="B66:C66" si="5">B10/B$7</f>
        <v>1.9458487117875324E-2</v>
      </c>
      <c r="C66" s="444">
        <f t="shared" si="5"/>
        <v>1.7880159905446769E-2</v>
      </c>
      <c r="D66" s="444">
        <f t="shared" si="1"/>
        <v>1.6843594119630639E-2</v>
      </c>
      <c r="E66" s="444">
        <f t="shared" si="1"/>
        <v>1.6259342077143631E-2</v>
      </c>
      <c r="F66" s="444">
        <f t="shared" si="1"/>
        <v>9.5184517503325589E-3</v>
      </c>
      <c r="G66" s="444" t="s">
        <v>85</v>
      </c>
      <c r="H66" s="459">
        <f t="shared" si="2"/>
        <v>1.8332577605914342E-2</v>
      </c>
      <c r="I66" s="459">
        <f t="shared" si="2"/>
        <v>1.6517244923641101E-2</v>
      </c>
      <c r="J66" s="459">
        <f t="shared" si="2"/>
        <v>1.7596934705489335E-2</v>
      </c>
    </row>
    <row r="67" spans="1:10" ht="13.8">
      <c r="A67" s="469" t="s">
        <v>126</v>
      </c>
      <c r="B67" s="445">
        <f t="shared" ref="B67:C67" si="6">B11/B$7</f>
        <v>0.27533642512264089</v>
      </c>
      <c r="C67" s="445">
        <f t="shared" si="6"/>
        <v>0.25395000559578201</v>
      </c>
      <c r="D67" s="445">
        <f t="shared" si="1"/>
        <v>0.226592309211542</v>
      </c>
      <c r="E67" s="445">
        <f t="shared" si="1"/>
        <v>0.25225578971161955</v>
      </c>
      <c r="F67" s="445">
        <f t="shared" si="1"/>
        <v>0.39861666091923692</v>
      </c>
      <c r="G67" s="445" t="s">
        <v>85</v>
      </c>
      <c r="H67" s="470">
        <f t="shared" si="2"/>
        <v>0.26008029003071148</v>
      </c>
      <c r="I67" s="470">
        <f t="shared" si="2"/>
        <v>0.2373410124704258</v>
      </c>
      <c r="J67" s="470">
        <f t="shared" si="2"/>
        <v>0.25086545670491556</v>
      </c>
    </row>
    <row r="68" spans="1:10" ht="13.8">
      <c r="A68" s="471" t="s">
        <v>127</v>
      </c>
      <c r="B68" s="446">
        <f t="shared" ref="B68:C68" si="7">B12/B$7</f>
        <v>7.0189136541707414E-2</v>
      </c>
      <c r="C68" s="446">
        <f t="shared" si="7"/>
        <v>5.9304147220026651E-2</v>
      </c>
      <c r="D68" s="446">
        <f t="shared" si="1"/>
        <v>5.7795262780354247E-2</v>
      </c>
      <c r="E68" s="446">
        <f t="shared" si="1"/>
        <v>5.9744002803183906E-2</v>
      </c>
      <c r="F68" s="446">
        <f t="shared" si="1"/>
        <v>3.5409673974259599E-2</v>
      </c>
      <c r="G68" s="446" t="s">
        <v>85</v>
      </c>
      <c r="H68" s="472">
        <f t="shared" si="2"/>
        <v>6.2424261857695187E-2</v>
      </c>
      <c r="I68" s="472">
        <f t="shared" si="2"/>
        <v>5.7762441163126607E-2</v>
      </c>
      <c r="J68" s="472">
        <f t="shared" si="2"/>
        <v>6.0535112099911248E-2</v>
      </c>
    </row>
    <row r="69" spans="1:10" ht="13.8">
      <c r="A69" s="473" t="s">
        <v>128</v>
      </c>
      <c r="B69" s="447">
        <f t="shared" ref="B69:C69" si="8">B13/B$13</f>
        <v>1</v>
      </c>
      <c r="C69" s="447">
        <f t="shared" si="8"/>
        <v>1</v>
      </c>
      <c r="D69" s="447">
        <f t="shared" ref="D69:F71" si="9">D13/D$13</f>
        <v>1</v>
      </c>
      <c r="E69" s="447">
        <f t="shared" si="9"/>
        <v>1</v>
      </c>
      <c r="F69" s="447">
        <f t="shared" si="9"/>
        <v>1</v>
      </c>
      <c r="G69" s="447" t="s">
        <v>85</v>
      </c>
      <c r="H69" s="474">
        <f t="shared" ref="H69:J71" si="10">H13/H$13</f>
        <v>1</v>
      </c>
      <c r="I69" s="474">
        <f t="shared" si="10"/>
        <v>1</v>
      </c>
      <c r="J69" s="474">
        <f t="shared" si="10"/>
        <v>1</v>
      </c>
    </row>
    <row r="70" spans="1:10" ht="13.8">
      <c r="A70" s="467" t="s">
        <v>64</v>
      </c>
      <c r="B70" s="444">
        <f t="shared" ref="B70:C70" si="11">B14/B$13</f>
        <v>0.65317241998438524</v>
      </c>
      <c r="C70" s="444">
        <f t="shared" si="11"/>
        <v>0.62989451912499128</v>
      </c>
      <c r="D70" s="444">
        <f t="shared" si="9"/>
        <v>0.60028815997473528</v>
      </c>
      <c r="E70" s="444">
        <f t="shared" si="9"/>
        <v>0.62303242983369345</v>
      </c>
      <c r="F70" s="444">
        <f t="shared" si="9"/>
        <v>0.62806074228764941</v>
      </c>
      <c r="G70" s="444" t="s">
        <v>85</v>
      </c>
      <c r="H70" s="459">
        <f t="shared" si="10"/>
        <v>0.63646480685256535</v>
      </c>
      <c r="I70" s="459">
        <f t="shared" si="10"/>
        <v>0.60697362641020214</v>
      </c>
      <c r="J70" s="459">
        <f t="shared" si="10"/>
        <v>0.62436324943238741</v>
      </c>
    </row>
    <row r="71" spans="1:10" ht="13.8">
      <c r="A71" s="469" t="s">
        <v>129</v>
      </c>
      <c r="B71" s="445">
        <f t="shared" ref="B71:C71" si="12">B15/B$13</f>
        <v>0.48458071649618434</v>
      </c>
      <c r="C71" s="445">
        <f t="shared" si="12"/>
        <v>0.45429005353267699</v>
      </c>
      <c r="D71" s="445">
        <f t="shared" si="9"/>
        <v>0.43295155238958344</v>
      </c>
      <c r="E71" s="445">
        <f t="shared" si="9"/>
        <v>0.43571748219643125</v>
      </c>
      <c r="F71" s="445">
        <f t="shared" si="9"/>
        <v>0.47570857025184715</v>
      </c>
      <c r="G71" s="445" t="s">
        <v>85</v>
      </c>
      <c r="H71" s="470">
        <f t="shared" si="10"/>
        <v>0.46283972355367031</v>
      </c>
      <c r="I71" s="470">
        <f t="shared" si="10"/>
        <v>0.43487690033147508</v>
      </c>
      <c r="J71" s="470">
        <f t="shared" si="10"/>
        <v>0.45136531982422212</v>
      </c>
    </row>
    <row r="72" spans="1:10" ht="13.8">
      <c r="A72" s="615" t="s">
        <v>130</v>
      </c>
      <c r="B72" s="616">
        <f t="shared" ref="B72:C72" si="13">B16/B$13</f>
        <v>0.16859170348820091</v>
      </c>
      <c r="C72" s="616">
        <f t="shared" si="13"/>
        <v>0.17560446559231432</v>
      </c>
      <c r="D72" s="616">
        <f t="shared" ref="D72:F74" si="14">D16/D$13</f>
        <v>0.16733660758515187</v>
      </c>
      <c r="E72" s="616">
        <f t="shared" si="14"/>
        <v>0.18731494763726222</v>
      </c>
      <c r="F72" s="616">
        <f t="shared" si="14"/>
        <v>0.15235217203580229</v>
      </c>
      <c r="G72" s="616" t="s">
        <v>85</v>
      </c>
      <c r="H72" s="617">
        <f t="shared" ref="H72:J79" si="15">H16/H$13</f>
        <v>0.17362508329889506</v>
      </c>
      <c r="I72" s="617">
        <f t="shared" si="15"/>
        <v>0.17209672607872714</v>
      </c>
      <c r="J72" s="617">
        <f t="shared" si="15"/>
        <v>0.17299792960816532</v>
      </c>
    </row>
    <row r="73" spans="1:10" ht="13.8">
      <c r="A73" s="618" t="s">
        <v>131</v>
      </c>
      <c r="B73" s="619">
        <f t="shared" ref="B73:C73" si="16">B17/B$13</f>
        <v>0.13778267485909296</v>
      </c>
      <c r="C73" s="619">
        <f t="shared" si="16"/>
        <v>0.16256390029418144</v>
      </c>
      <c r="D73" s="619">
        <f t="shared" si="14"/>
        <v>0.19308555984534301</v>
      </c>
      <c r="E73" s="619">
        <f t="shared" si="14"/>
        <v>0.18468908868216835</v>
      </c>
      <c r="F73" s="619">
        <f t="shared" si="14"/>
        <v>0.27674980489308526</v>
      </c>
      <c r="G73" s="619" t="s">
        <v>85</v>
      </c>
      <c r="H73" s="620">
        <f t="shared" si="15"/>
        <v>0.15556929273339268</v>
      </c>
      <c r="I73" s="620">
        <f t="shared" si="15"/>
        <v>0.19327030518946739</v>
      </c>
      <c r="J73" s="620">
        <f t="shared" si="15"/>
        <v>0.17103971338772014</v>
      </c>
    </row>
    <row r="74" spans="1:10" ht="13.8">
      <c r="A74" s="615" t="s">
        <v>132</v>
      </c>
      <c r="B74" s="616">
        <f t="shared" ref="B74:C74" si="17">B18/B$13</f>
        <v>0.10145781119416038</v>
      </c>
      <c r="C74" s="616">
        <f t="shared" si="17"/>
        <v>0.12299121271590137</v>
      </c>
      <c r="D74" s="616">
        <f t="shared" si="14"/>
        <v>0.14845710654055097</v>
      </c>
      <c r="E74" s="616">
        <f t="shared" si="14"/>
        <v>0.13431498279980678</v>
      </c>
      <c r="F74" s="616">
        <f t="shared" si="14"/>
        <v>0.13337518941073845</v>
      </c>
      <c r="G74" s="616" t="s">
        <v>85</v>
      </c>
      <c r="H74" s="617">
        <f t="shared" si="15"/>
        <v>0.11691331743634807</v>
      </c>
      <c r="I74" s="617">
        <f t="shared" si="15"/>
        <v>0.1443619286191884</v>
      </c>
      <c r="J74" s="617">
        <f t="shared" si="15"/>
        <v>0.1281767168442649</v>
      </c>
    </row>
    <row r="75" spans="1:10" ht="13.8">
      <c r="A75" s="618" t="s">
        <v>133</v>
      </c>
      <c r="B75" s="619" t="s">
        <v>85</v>
      </c>
      <c r="C75" s="619">
        <f t="shared" ref="C75:E75" si="18">C19/C$13</f>
        <v>2.3997516114416324E-3</v>
      </c>
      <c r="D75" s="619">
        <f t="shared" si="18"/>
        <v>1.9150783595666299E-3</v>
      </c>
      <c r="E75" s="619">
        <f t="shared" si="18"/>
        <v>1.8818100814515766E-3</v>
      </c>
      <c r="F75" s="619" t="s">
        <v>85</v>
      </c>
      <c r="G75" s="619" t="s">
        <v>85</v>
      </c>
      <c r="H75" s="620">
        <f t="shared" si="15"/>
        <v>2.6081009524015707E-3</v>
      </c>
      <c r="I75" s="620">
        <f t="shared" si="15"/>
        <v>1.9336415392703257E-3</v>
      </c>
      <c r="J75" s="620">
        <f t="shared" si="15"/>
        <v>2.3313399278118993E-3</v>
      </c>
    </row>
    <row r="76" spans="1:10" ht="13.8">
      <c r="A76" s="720" t="s">
        <v>639</v>
      </c>
      <c r="B76" s="616">
        <f t="shared" ref="B76:C76" si="19">B20/B$13</f>
        <v>3.3186950270616279E-2</v>
      </c>
      <c r="C76" s="616">
        <f t="shared" si="19"/>
        <v>3.7172935966838461E-2</v>
      </c>
      <c r="D76" s="616">
        <f t="shared" ref="D76:F79" si="20">D20/D$13</f>
        <v>4.2713374945225403E-2</v>
      </c>
      <c r="E76" s="616">
        <f t="shared" si="20"/>
        <v>4.8492295800909989E-2</v>
      </c>
      <c r="F76" s="616">
        <f t="shared" si="20"/>
        <v>0.14049677014947784</v>
      </c>
      <c r="G76" s="616" t="s">
        <v>85</v>
      </c>
      <c r="H76" s="617">
        <f t="shared" si="15"/>
        <v>3.6047874344643016E-2</v>
      </c>
      <c r="I76" s="617">
        <f t="shared" si="15"/>
        <v>4.6974735031008637E-2</v>
      </c>
      <c r="J76" s="617">
        <f t="shared" si="15"/>
        <v>4.0531656615643327E-2</v>
      </c>
    </row>
    <row r="77" spans="1:10" ht="13.8">
      <c r="A77" s="618" t="s">
        <v>134</v>
      </c>
      <c r="B77" s="619">
        <f t="shared" ref="B77:C77" si="21">B21/B$13</f>
        <v>7.0952184733893323E-2</v>
      </c>
      <c r="C77" s="619">
        <f t="shared" si="21"/>
        <v>8.0390448305571446E-2</v>
      </c>
      <c r="D77" s="619">
        <f t="shared" si="20"/>
        <v>8.5194437973594384E-2</v>
      </c>
      <c r="E77" s="619">
        <f t="shared" si="20"/>
        <v>8.6182687546125625E-2</v>
      </c>
      <c r="F77" s="619">
        <f t="shared" si="20"/>
        <v>5.4384994757536033E-2</v>
      </c>
      <c r="G77" s="619" t="s">
        <v>85</v>
      </c>
      <c r="H77" s="620">
        <f t="shared" si="15"/>
        <v>7.772645778128924E-2</v>
      </c>
      <c r="I77" s="620">
        <f t="shared" si="15"/>
        <v>8.4580585624302679E-2</v>
      </c>
      <c r="J77" s="620">
        <f t="shared" si="15"/>
        <v>8.0539014634331274E-2</v>
      </c>
    </row>
    <row r="78" spans="1:10" ht="13.8">
      <c r="A78" s="615" t="s">
        <v>135</v>
      </c>
      <c r="B78" s="616">
        <f t="shared" ref="B78:C78" si="22">B22/B$13</f>
        <v>0.10446252390384902</v>
      </c>
      <c r="C78" s="616">
        <f t="shared" si="22"/>
        <v>9.8008473099643376E-2</v>
      </c>
      <c r="D78" s="616">
        <f t="shared" si="20"/>
        <v>9.9803691465296079E-2</v>
      </c>
      <c r="E78" s="616">
        <f t="shared" si="20"/>
        <v>7.7996212491521805E-2</v>
      </c>
      <c r="F78" s="616">
        <f t="shared" si="20"/>
        <v>3.2441136625774976E-2</v>
      </c>
      <c r="G78" s="616" t="s">
        <v>85</v>
      </c>
      <c r="H78" s="617">
        <f t="shared" si="15"/>
        <v>9.9830156723443988E-2</v>
      </c>
      <c r="I78" s="617">
        <f t="shared" si="15"/>
        <v>9.2243004106839249E-2</v>
      </c>
      <c r="J78" s="617">
        <f t="shared" si="15"/>
        <v>9.6716806844996783E-2</v>
      </c>
    </row>
    <row r="79" spans="1:10" ht="13.8">
      <c r="A79" s="621" t="s">
        <v>136</v>
      </c>
      <c r="B79" s="622">
        <f t="shared" ref="B79:C79" si="23">B23/B$13</f>
        <v>3.3630196518779486E-2</v>
      </c>
      <c r="C79" s="622">
        <f t="shared" si="23"/>
        <v>2.9142659175612404E-2</v>
      </c>
      <c r="D79" s="622">
        <f t="shared" si="20"/>
        <v>2.1628150741031232E-2</v>
      </c>
      <c r="E79" s="622">
        <f t="shared" si="20"/>
        <v>2.8099581446490749E-2</v>
      </c>
      <c r="F79" s="622">
        <f t="shared" si="20"/>
        <v>8.3633214359542674E-3</v>
      </c>
      <c r="G79" s="622" t="s">
        <v>85</v>
      </c>
      <c r="H79" s="623">
        <f t="shared" si="15"/>
        <v>3.040928590930873E-2</v>
      </c>
      <c r="I79" s="623">
        <f t="shared" si="15"/>
        <v>2.2932478669188527E-2</v>
      </c>
      <c r="J79" s="623">
        <f t="shared" si="15"/>
        <v>2.7341215700564424E-2</v>
      </c>
    </row>
    <row r="80" spans="1:10" ht="13.8">
      <c r="A80" s="475" t="s">
        <v>163</v>
      </c>
      <c r="B80" s="448"/>
      <c r="C80" s="448"/>
      <c r="D80" s="448"/>
      <c r="E80" s="448"/>
      <c r="F80" s="448"/>
      <c r="G80" s="448"/>
      <c r="H80" s="476"/>
      <c r="I80" s="476"/>
      <c r="J80" s="476"/>
    </row>
    <row r="81" spans="1:10" ht="13.8">
      <c r="A81" s="477" t="s">
        <v>139</v>
      </c>
      <c r="B81" s="449">
        <f t="shared" ref="B81:C81" si="24">B26/B$26</f>
        <v>1</v>
      </c>
      <c r="C81" s="449">
        <f t="shared" si="24"/>
        <v>1</v>
      </c>
      <c r="D81" s="449">
        <f t="shared" ref="D81:F84" si="25">D26/D$26</f>
        <v>1</v>
      </c>
      <c r="E81" s="449">
        <f t="shared" si="25"/>
        <v>1</v>
      </c>
      <c r="F81" s="449">
        <f t="shared" si="25"/>
        <v>1</v>
      </c>
      <c r="G81" s="449" t="s">
        <v>85</v>
      </c>
      <c r="H81" s="478">
        <f t="shared" ref="H81:J84" si="26">H26/H$26</f>
        <v>1</v>
      </c>
      <c r="I81" s="478">
        <f t="shared" si="26"/>
        <v>1</v>
      </c>
      <c r="J81" s="478">
        <f t="shared" si="26"/>
        <v>1</v>
      </c>
    </row>
    <row r="82" spans="1:10" ht="13.8">
      <c r="A82" s="479" t="s">
        <v>140</v>
      </c>
      <c r="B82" s="450">
        <f t="shared" ref="B82:C82" si="27">B27/B$26</f>
        <v>0.81554573099627015</v>
      </c>
      <c r="C82" s="450">
        <f t="shared" si="27"/>
        <v>0.76859776426729065</v>
      </c>
      <c r="D82" s="450">
        <f t="shared" si="25"/>
        <v>0.74379925226564614</v>
      </c>
      <c r="E82" s="450">
        <f t="shared" si="25"/>
        <v>0.67766031756275991</v>
      </c>
      <c r="F82" s="450">
        <f t="shared" si="25"/>
        <v>0.65630341499288825</v>
      </c>
      <c r="G82" s="450" t="s">
        <v>85</v>
      </c>
      <c r="H82" s="480">
        <f t="shared" si="26"/>
        <v>0.7822389752165696</v>
      </c>
      <c r="I82" s="480">
        <f t="shared" si="26"/>
        <v>0.72363704755170999</v>
      </c>
      <c r="J82" s="480">
        <f t="shared" si="26"/>
        <v>0.75851339348495472</v>
      </c>
    </row>
    <row r="83" spans="1:10" ht="13.8">
      <c r="A83" s="467" t="s">
        <v>141</v>
      </c>
      <c r="B83" s="444">
        <f t="shared" ref="B83:C83" si="28">B28/B$26</f>
        <v>9.0453786863358143E-2</v>
      </c>
      <c r="C83" s="444">
        <f t="shared" si="28"/>
        <v>0.14101917891336682</v>
      </c>
      <c r="D83" s="444">
        <f t="shared" si="25"/>
        <v>0.17988139521641261</v>
      </c>
      <c r="E83" s="444">
        <f t="shared" si="25"/>
        <v>0.21995965628395103</v>
      </c>
      <c r="F83" s="444">
        <f t="shared" si="25"/>
        <v>0.30724557794104118</v>
      </c>
      <c r="G83" s="444" t="s">
        <v>85</v>
      </c>
      <c r="H83" s="459">
        <f t="shared" si="26"/>
        <v>0.12632688811259427</v>
      </c>
      <c r="I83" s="459">
        <f t="shared" si="26"/>
        <v>0.19474176804121049</v>
      </c>
      <c r="J83" s="459">
        <f t="shared" si="26"/>
        <v>0.15402534258473843</v>
      </c>
    </row>
    <row r="84" spans="1:10" ht="13.8">
      <c r="A84" s="481" t="s">
        <v>142</v>
      </c>
      <c r="B84" s="451">
        <f t="shared" ref="B84:C84" si="29">B29/B$26</f>
        <v>9.4000482140371738E-2</v>
      </c>
      <c r="C84" s="451">
        <f t="shared" si="29"/>
        <v>9.0383056819342528E-2</v>
      </c>
      <c r="D84" s="451">
        <f t="shared" si="25"/>
        <v>7.6319352517941433E-2</v>
      </c>
      <c r="E84" s="451">
        <f t="shared" si="25"/>
        <v>0.10238002615328912</v>
      </c>
      <c r="F84" s="451">
        <f t="shared" si="25"/>
        <v>3.6451007066070497E-2</v>
      </c>
      <c r="G84" s="451" t="s">
        <v>85</v>
      </c>
      <c r="H84" s="482">
        <f t="shared" si="26"/>
        <v>9.1434136670836122E-2</v>
      </c>
      <c r="I84" s="482">
        <f t="shared" si="26"/>
        <v>8.1621184407079592E-2</v>
      </c>
      <c r="J84" s="482">
        <f t="shared" si="26"/>
        <v>8.7461263930306843E-2</v>
      </c>
    </row>
    <row r="85" spans="1:10" ht="13.8">
      <c r="A85" s="477" t="s">
        <v>143</v>
      </c>
      <c r="B85" s="449">
        <f t="shared" ref="B85:C85" si="30">B30/B$30</f>
        <v>1</v>
      </c>
      <c r="C85" s="449">
        <f t="shared" si="30"/>
        <v>1</v>
      </c>
      <c r="D85" s="449">
        <f t="shared" ref="D85:F88" si="31">D30/D$30</f>
        <v>1</v>
      </c>
      <c r="E85" s="449">
        <f t="shared" si="31"/>
        <v>1</v>
      </c>
      <c r="F85" s="449">
        <f t="shared" si="31"/>
        <v>1</v>
      </c>
      <c r="G85" s="449" t="s">
        <v>85</v>
      </c>
      <c r="H85" s="478">
        <f t="shared" ref="H85:J88" si="32">H30/H$30</f>
        <v>1</v>
      </c>
      <c r="I85" s="478">
        <f t="shared" si="32"/>
        <v>1</v>
      </c>
      <c r="J85" s="478">
        <f t="shared" si="32"/>
        <v>1</v>
      </c>
    </row>
    <row r="86" spans="1:10" ht="13.8">
      <c r="A86" s="479" t="s">
        <v>144</v>
      </c>
      <c r="B86" s="450">
        <f t="shared" ref="B86:C86" si="33">B31/B$30</f>
        <v>0.22524518295725535</v>
      </c>
      <c r="C86" s="450">
        <f t="shared" si="33"/>
        <v>0.24578593477442442</v>
      </c>
      <c r="D86" s="450">
        <f t="shared" si="31"/>
        <v>0.25261969140894441</v>
      </c>
      <c r="E86" s="450">
        <f t="shared" si="31"/>
        <v>0.2282835753425419</v>
      </c>
      <c r="F86" s="450">
        <f t="shared" si="31"/>
        <v>0.42665610891820399</v>
      </c>
      <c r="G86" s="450" t="s">
        <v>85</v>
      </c>
      <c r="H86" s="480">
        <f t="shared" si="32"/>
        <v>0.23938414594454069</v>
      </c>
      <c r="I86" s="480">
        <f t="shared" si="32"/>
        <v>0.25108158036076877</v>
      </c>
      <c r="J86" s="480">
        <f t="shared" si="32"/>
        <v>0.24378750120987139</v>
      </c>
    </row>
    <row r="87" spans="1:10" ht="13.8">
      <c r="A87" s="467" t="s">
        <v>145</v>
      </c>
      <c r="B87" s="444">
        <f t="shared" ref="B87:C87" si="34">B32/B$30</f>
        <v>0.55355781596597353</v>
      </c>
      <c r="C87" s="444">
        <f t="shared" si="34"/>
        <v>0.5140690451301908</v>
      </c>
      <c r="D87" s="444">
        <f t="shared" si="31"/>
        <v>0.44027153896083432</v>
      </c>
      <c r="E87" s="444">
        <f t="shared" si="31"/>
        <v>0.48953531598746186</v>
      </c>
      <c r="F87" s="444">
        <f t="shared" si="31"/>
        <v>8.4972743142250937E-2</v>
      </c>
      <c r="G87" s="444" t="s">
        <v>85</v>
      </c>
      <c r="H87" s="459">
        <f t="shared" si="32"/>
        <v>0.5263762271794401</v>
      </c>
      <c r="I87" s="459">
        <f t="shared" si="32"/>
        <v>0.44331030974476615</v>
      </c>
      <c r="J87" s="459">
        <f t="shared" si="32"/>
        <v>0.49510708457171954</v>
      </c>
    </row>
    <row r="88" spans="1:10" ht="13.8">
      <c r="A88" s="483" t="s">
        <v>146</v>
      </c>
      <c r="B88" s="452">
        <f t="shared" ref="B88:C88" si="35">B33/B$30</f>
        <v>0.2211970010767712</v>
      </c>
      <c r="C88" s="452">
        <f t="shared" si="35"/>
        <v>0.24014502009538491</v>
      </c>
      <c r="D88" s="452">
        <f t="shared" si="31"/>
        <v>0.30710876963022121</v>
      </c>
      <c r="E88" s="452">
        <f t="shared" si="31"/>
        <v>0.28218110866999629</v>
      </c>
      <c r="F88" s="452">
        <f t="shared" si="31"/>
        <v>0.48837114793954506</v>
      </c>
      <c r="G88" s="452" t="s">
        <v>85</v>
      </c>
      <c r="H88" s="484">
        <f t="shared" si="32"/>
        <v>0.2342396268760191</v>
      </c>
      <c r="I88" s="484">
        <f t="shared" si="32"/>
        <v>0.30560810989446513</v>
      </c>
      <c r="J88" s="484">
        <f t="shared" si="32"/>
        <v>0.2611054142184091</v>
      </c>
    </row>
    <row r="89" spans="1:10" customFormat="1" ht="13.8">
      <c r="A89" s="483" t="s">
        <v>671</v>
      </c>
      <c r="B89" s="693"/>
      <c r="C89" s="693"/>
      <c r="D89" s="693"/>
      <c r="E89" s="693"/>
      <c r="F89" s="693"/>
      <c r="G89" s="693"/>
      <c r="H89" s="694"/>
      <c r="I89" s="694"/>
      <c r="J89" s="694"/>
    </row>
    <row r="90" spans="1:10" customFormat="1">
      <c r="A90" s="242" t="s">
        <v>237</v>
      </c>
      <c r="B90" s="196"/>
      <c r="C90" s="196"/>
      <c r="D90" s="211"/>
      <c r="E90" s="196"/>
      <c r="F90" s="196"/>
      <c r="G90" s="211"/>
      <c r="H90" s="196"/>
      <c r="I90" s="196"/>
      <c r="J90" s="196"/>
    </row>
    <row r="91" spans="1:10">
      <c r="A91" s="461" t="s">
        <v>547</v>
      </c>
    </row>
    <row r="92" spans="1:10">
      <c r="A92" s="462" t="s">
        <v>634</v>
      </c>
    </row>
    <row r="94" spans="1:10" ht="12.75" customHeight="1">
      <c r="A94" s="485" t="s">
        <v>167</v>
      </c>
      <c r="B94" s="486"/>
      <c r="C94" s="486"/>
    </row>
    <row r="95" spans="1:10" ht="24.75" customHeight="1">
      <c r="A95" s="798" t="s">
        <v>168</v>
      </c>
      <c r="B95" s="798"/>
      <c r="C95" s="798"/>
      <c r="D95" s="798"/>
      <c r="E95" s="798"/>
      <c r="F95" s="798"/>
      <c r="G95" s="798"/>
      <c r="H95" s="798"/>
      <c r="I95" s="798"/>
      <c r="J95" s="798"/>
    </row>
    <row r="96" spans="1:10" ht="12.75" customHeight="1">
      <c r="A96" s="487"/>
      <c r="B96" s="488"/>
      <c r="C96" s="488"/>
    </row>
    <row r="97" spans="1:10" ht="14.25" customHeight="1">
      <c r="A97" s="799" t="s">
        <v>171</v>
      </c>
      <c r="B97" s="799"/>
      <c r="C97" s="799"/>
      <c r="D97" s="799"/>
      <c r="E97" s="799"/>
      <c r="F97" s="799"/>
      <c r="G97" s="799"/>
      <c r="H97" s="799"/>
      <c r="I97" s="799"/>
      <c r="J97" s="799"/>
    </row>
    <row r="98" spans="1:10" ht="12.75" customHeight="1">
      <c r="A98" s="487"/>
      <c r="B98" s="488"/>
      <c r="C98" s="488"/>
    </row>
    <row r="99" spans="1:10" customFormat="1" ht="26.25" customHeight="1">
      <c r="A99" s="797" t="s">
        <v>172</v>
      </c>
      <c r="B99" s="797"/>
      <c r="C99" s="797"/>
      <c r="D99" s="797"/>
      <c r="E99" s="797"/>
      <c r="F99" s="797"/>
    </row>
    <row r="100" spans="1:10" customFormat="1" ht="12.75" customHeight="1">
      <c r="A100" s="716"/>
      <c r="B100" s="717"/>
      <c r="C100" s="717"/>
      <c r="D100" s="717"/>
      <c r="E100" s="717"/>
      <c r="F100" s="717"/>
    </row>
    <row r="101" spans="1:10" customFormat="1" ht="12.75" customHeight="1">
      <c r="A101" s="797" t="s">
        <v>173</v>
      </c>
      <c r="B101" s="797"/>
      <c r="C101" s="797"/>
      <c r="D101" s="797"/>
      <c r="E101" s="797"/>
      <c r="F101" s="797"/>
    </row>
    <row r="102" spans="1:10" customFormat="1" ht="12.75" customHeight="1">
      <c r="A102" s="718"/>
      <c r="B102" s="718"/>
      <c r="C102" s="718"/>
      <c r="D102" s="718"/>
      <c r="E102" s="718"/>
      <c r="F102" s="718"/>
    </row>
    <row r="103" spans="1:10" customFormat="1" ht="24.75" customHeight="1">
      <c r="A103" s="797" t="s">
        <v>635</v>
      </c>
      <c r="B103" s="797"/>
      <c r="C103" s="797"/>
      <c r="D103" s="797"/>
      <c r="E103" s="797"/>
      <c r="F103" s="797"/>
    </row>
    <row r="104" spans="1:10" customFormat="1" ht="12.75" customHeight="1">
      <c r="A104" s="717"/>
      <c r="B104" s="717"/>
      <c r="C104" s="717"/>
      <c r="D104" s="717"/>
      <c r="E104" s="717"/>
      <c r="F104" s="717"/>
    </row>
    <row r="105" spans="1:10" customFormat="1" ht="21" customHeight="1">
      <c r="A105" s="797" t="s">
        <v>174</v>
      </c>
      <c r="B105" s="797"/>
      <c r="C105" s="797"/>
      <c r="D105" s="797"/>
      <c r="E105" s="797"/>
      <c r="F105" s="797"/>
    </row>
    <row r="106" spans="1:10" customFormat="1" ht="12.75" customHeight="1">
      <c r="A106" s="717"/>
      <c r="B106" s="717"/>
      <c r="C106" s="717"/>
      <c r="D106" s="717"/>
      <c r="E106" s="717"/>
      <c r="F106" s="717"/>
    </row>
    <row r="107" spans="1:10" customFormat="1" ht="48.75" customHeight="1">
      <c r="A107" s="797" t="s">
        <v>658</v>
      </c>
      <c r="B107" s="797"/>
      <c r="C107" s="797"/>
      <c r="D107" s="797"/>
      <c r="E107" s="797"/>
      <c r="F107" s="797"/>
    </row>
    <row r="108" spans="1:10" customFormat="1" ht="12.75" customHeight="1">
      <c r="A108" s="716"/>
      <c r="B108" s="717"/>
      <c r="C108" s="717"/>
      <c r="D108" s="717"/>
      <c r="E108" s="717"/>
      <c r="F108" s="717"/>
    </row>
    <row r="109" spans="1:10" customFormat="1" ht="27" customHeight="1">
      <c r="A109" s="797" t="s">
        <v>175</v>
      </c>
      <c r="B109" s="797"/>
      <c r="C109" s="797"/>
      <c r="D109" s="797"/>
      <c r="E109" s="797"/>
      <c r="F109" s="797"/>
    </row>
    <row r="110" spans="1:10" customFormat="1" ht="12.75" customHeight="1">
      <c r="A110" s="719"/>
      <c r="B110" s="717"/>
      <c r="C110" s="717"/>
      <c r="D110" s="717"/>
      <c r="E110" s="717"/>
      <c r="F110" s="717"/>
    </row>
    <row r="111" spans="1:10" customFormat="1" ht="19.5" customHeight="1">
      <c r="A111" s="797" t="s">
        <v>176</v>
      </c>
      <c r="B111" s="797"/>
      <c r="C111" s="797"/>
      <c r="D111" s="797"/>
      <c r="E111" s="797"/>
      <c r="F111" s="797"/>
    </row>
    <row r="112" spans="1:10" customFormat="1" ht="12.75" customHeight="1">
      <c r="A112" s="719"/>
      <c r="B112" s="717"/>
      <c r="C112" s="717"/>
      <c r="D112" s="717"/>
      <c r="E112" s="717"/>
      <c r="F112" s="717"/>
    </row>
    <row r="113" spans="1:10" customFormat="1" ht="22.5" customHeight="1">
      <c r="A113" s="797" t="s">
        <v>177</v>
      </c>
      <c r="B113" s="797"/>
      <c r="C113" s="797"/>
      <c r="D113" s="797"/>
      <c r="E113" s="797"/>
      <c r="F113" s="797"/>
    </row>
    <row r="114" spans="1:10" customFormat="1" ht="12" customHeight="1">
      <c r="A114" s="718"/>
      <c r="B114" s="718"/>
      <c r="C114" s="718"/>
      <c r="D114" s="718"/>
      <c r="E114" s="718"/>
      <c r="F114" s="718"/>
    </row>
    <row r="115" spans="1:10" customFormat="1" ht="34.5" customHeight="1">
      <c r="A115" s="797" t="s">
        <v>637</v>
      </c>
      <c r="B115" s="797"/>
      <c r="C115" s="797"/>
      <c r="D115" s="797"/>
      <c r="E115" s="797"/>
      <c r="F115" s="797"/>
    </row>
    <row r="116" spans="1:10" customFormat="1" ht="12.75" customHeight="1">
      <c r="A116" s="719"/>
      <c r="B116" s="717"/>
      <c r="C116" s="717"/>
      <c r="D116" s="717"/>
      <c r="E116" s="717"/>
      <c r="F116" s="717"/>
    </row>
    <row r="117" spans="1:10" customFormat="1" ht="33.75" customHeight="1">
      <c r="A117" s="797" t="s">
        <v>638</v>
      </c>
      <c r="B117" s="797"/>
      <c r="C117" s="797"/>
      <c r="D117" s="797"/>
      <c r="E117" s="797"/>
      <c r="F117" s="797"/>
    </row>
    <row r="118" spans="1:10" ht="12.75" customHeight="1">
      <c r="A118" s="489"/>
      <c r="B118" s="486"/>
      <c r="C118" s="486"/>
    </row>
    <row r="119" spans="1:10" ht="16.5" customHeight="1">
      <c r="A119" s="800" t="s">
        <v>178</v>
      </c>
      <c r="B119" s="800"/>
      <c r="C119" s="800"/>
    </row>
    <row r="120" spans="1:10" ht="12.75" customHeight="1">
      <c r="A120" s="625"/>
      <c r="B120" s="486"/>
      <c r="C120" s="486"/>
    </row>
    <row r="121" spans="1:10" ht="21.75" customHeight="1">
      <c r="A121" s="490" t="s">
        <v>169</v>
      </c>
      <c r="B121" s="486"/>
      <c r="C121" s="486"/>
    </row>
    <row r="122" spans="1:10" ht="12.75" customHeight="1">
      <c r="A122" s="489" t="s">
        <v>170</v>
      </c>
      <c r="B122" s="486"/>
      <c r="C122" s="486"/>
    </row>
    <row r="124" spans="1:10" customFormat="1" ht="22.5" customHeight="1">
      <c r="A124" s="794" t="s">
        <v>462</v>
      </c>
      <c r="B124" s="794"/>
      <c r="C124" s="794"/>
      <c r="D124" s="794"/>
      <c r="E124" s="794"/>
      <c r="F124" s="794"/>
      <c r="G124" s="794"/>
      <c r="H124" s="794"/>
      <c r="I124" s="794"/>
      <c r="J124" s="794"/>
    </row>
  </sheetData>
  <mergeCells count="14">
    <mergeCell ref="A124:J124"/>
    <mergeCell ref="A119:C119"/>
    <mergeCell ref="A95:J95"/>
    <mergeCell ref="A97:J97"/>
    <mergeCell ref="A99:F99"/>
    <mergeCell ref="A101:F101"/>
    <mergeCell ref="A113:F113"/>
    <mergeCell ref="A115:F115"/>
    <mergeCell ref="A117:F117"/>
    <mergeCell ref="A103:F103"/>
    <mergeCell ref="A105:F105"/>
    <mergeCell ref="A107:F107"/>
    <mergeCell ref="A109:F109"/>
    <mergeCell ref="A111:F111"/>
  </mergeCells>
  <pageMargins left="0.70866141732283472" right="0.70866141732283472" top="0.74803149606299213" bottom="0.74803149606299213" header="0.31496062992125984" footer="0.31496062992125984"/>
  <pageSetup paperSize="9" scale="56" firstPageNumber="17" fitToWidth="0" fitToHeight="2" orientation="landscape" useFirstPageNumber="1" r:id="rId1"/>
  <headerFooter>
    <oddHeader>&amp;RLes groupements à fiscalité propre en 2018</oddHeader>
    <oddFooter>&amp;LDirection Générale des Collectivités Locales&amp;C&amp;P&amp;RMise à jour : juillet 2020</oddFooter>
    <evenHeader>&amp;RLes groupements à fiscalité propre en 2016</evenHeader>
    <evenFooter>&amp;LDirection Générale des Collectivités Locales / DESL&amp;C18&amp;RMise en ligne : juillet 2018</evenFooter>
    <firstHeader>&amp;RLes groupements à fiscalité propre en 2016</firstHeader>
    <firstFooter>&amp;LDirection Générale des Collectivités Locales&amp;C15&amp;RMise en ligne : mai 2018</firstFooter>
  </headerFooter>
  <rowBreaks count="1" manualBreakCount="1">
    <brk id="55" max="12" man="1"/>
  </rowBreaks>
  <tableParts count="1">
    <tablePart r:id="rId2"/>
  </tableParts>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J87"/>
  <sheetViews>
    <sheetView zoomScaleNormal="100" workbookViewId="0"/>
  </sheetViews>
  <sheetFormatPr baseColWidth="10" defaultRowHeight="13.2"/>
  <cols>
    <col min="1" max="1" width="73.88671875" customWidth="1"/>
    <col min="2" max="7" width="14.6640625" customWidth="1"/>
    <col min="8" max="9" width="16.33203125" customWidth="1"/>
    <col min="10" max="10" width="12.6640625" customWidth="1"/>
  </cols>
  <sheetData>
    <row r="1" spans="1:10" ht="19.2">
      <c r="A1" s="9" t="s">
        <v>674</v>
      </c>
    </row>
    <row r="2" spans="1:10" ht="13.8" thickBot="1">
      <c r="A2" s="202"/>
      <c r="J2" s="19" t="s">
        <v>164</v>
      </c>
    </row>
    <row r="3" spans="1:10" ht="15.6">
      <c r="A3" s="17" t="s">
        <v>632</v>
      </c>
      <c r="B3" s="503" t="s">
        <v>35</v>
      </c>
      <c r="C3" s="503" t="s">
        <v>612</v>
      </c>
      <c r="D3" s="503" t="s">
        <v>614</v>
      </c>
      <c r="E3" s="503" t="s">
        <v>98</v>
      </c>
      <c r="F3" s="503" t="s">
        <v>299</v>
      </c>
      <c r="G3" s="504">
        <v>300000</v>
      </c>
      <c r="H3" s="505" t="s">
        <v>443</v>
      </c>
      <c r="I3" s="505" t="s">
        <v>443</v>
      </c>
      <c r="J3" s="505" t="s">
        <v>62</v>
      </c>
    </row>
    <row r="4" spans="1:10">
      <c r="A4" s="16" t="s">
        <v>161</v>
      </c>
      <c r="B4" s="506" t="s">
        <v>611</v>
      </c>
      <c r="C4" s="506" t="s">
        <v>36</v>
      </c>
      <c r="D4" s="506" t="s">
        <v>36</v>
      </c>
      <c r="E4" s="506" t="s">
        <v>36</v>
      </c>
      <c r="F4" s="506" t="s">
        <v>36</v>
      </c>
      <c r="G4" s="506" t="s">
        <v>37</v>
      </c>
      <c r="H4" s="507" t="s">
        <v>313</v>
      </c>
      <c r="I4" s="507" t="s">
        <v>670</v>
      </c>
      <c r="J4" s="507" t="s">
        <v>112</v>
      </c>
    </row>
    <row r="5" spans="1:10" ht="13.8" thickBot="1">
      <c r="A5" s="195" t="s">
        <v>66</v>
      </c>
      <c r="B5" s="508" t="s">
        <v>37</v>
      </c>
      <c r="C5" s="508" t="s">
        <v>613</v>
      </c>
      <c r="D5" s="508" t="s">
        <v>100</v>
      </c>
      <c r="E5" s="508" t="s">
        <v>101</v>
      </c>
      <c r="F5" s="508" t="s">
        <v>300</v>
      </c>
      <c r="G5" s="508" t="s">
        <v>102</v>
      </c>
      <c r="H5" s="509" t="s">
        <v>613</v>
      </c>
      <c r="I5" s="509" t="s">
        <v>102</v>
      </c>
      <c r="J5" s="509" t="s">
        <v>297</v>
      </c>
    </row>
    <row r="6" spans="1:10">
      <c r="A6" s="201"/>
    </row>
    <row r="7" spans="1:10" ht="13.8">
      <c r="A7" s="333" t="s">
        <v>122</v>
      </c>
      <c r="B7" s="491">
        <v>346.02513601700002</v>
      </c>
      <c r="C7" s="491">
        <v>289.603647432</v>
      </c>
      <c r="D7" s="491">
        <v>271.53226072000001</v>
      </c>
      <c r="E7" s="491">
        <v>266.59196763599999</v>
      </c>
      <c r="F7" s="491">
        <v>303.38488798100002</v>
      </c>
      <c r="G7" s="491" t="s">
        <v>85</v>
      </c>
      <c r="H7" s="492">
        <v>303.80310121500003</v>
      </c>
      <c r="I7" s="492">
        <v>270.916801029</v>
      </c>
      <c r="J7" s="492">
        <v>289.55925269199997</v>
      </c>
    </row>
    <row r="8" spans="1:10" ht="13.8">
      <c r="A8" s="334" t="s">
        <v>123</v>
      </c>
      <c r="B8" s="493">
        <v>87.729834881000002</v>
      </c>
      <c r="C8" s="493">
        <v>82.374274150999995</v>
      </c>
      <c r="D8" s="493">
        <v>79.571836140000002</v>
      </c>
      <c r="E8" s="493">
        <v>82.867558302999996</v>
      </c>
      <c r="F8" s="493">
        <v>58.148372244000001</v>
      </c>
      <c r="G8" s="493" t="s">
        <v>85</v>
      </c>
      <c r="H8" s="330">
        <v>83.722094618</v>
      </c>
      <c r="I8" s="330">
        <v>79.978689325000005</v>
      </c>
      <c r="J8" s="330">
        <v>82.100735642999993</v>
      </c>
    </row>
    <row r="9" spans="1:10" ht="13.8">
      <c r="A9" s="336" t="s">
        <v>124</v>
      </c>
      <c r="B9" s="494">
        <v>132.00164601200001</v>
      </c>
      <c r="C9" s="494">
        <v>111.33166852700001</v>
      </c>
      <c r="D9" s="494">
        <v>110.166445047</v>
      </c>
      <c r="E9" s="494">
        <v>96.213160748000007</v>
      </c>
      <c r="F9" s="494">
        <v>110.671730326</v>
      </c>
      <c r="G9" s="494" t="s">
        <v>85</v>
      </c>
      <c r="H9" s="495">
        <v>116.533629647</v>
      </c>
      <c r="I9" s="495">
        <v>106.514828916</v>
      </c>
      <c r="J9" s="495">
        <v>112.194245795</v>
      </c>
    </row>
    <row r="10" spans="1:10" ht="13.8">
      <c r="A10" s="334" t="s">
        <v>125</v>
      </c>
      <c r="B10" s="493">
        <v>6.733125652</v>
      </c>
      <c r="C10" s="493">
        <v>5.1781595249999999</v>
      </c>
      <c r="D10" s="493">
        <v>4.5735791900000002</v>
      </c>
      <c r="E10" s="493">
        <v>4.3346099970000003</v>
      </c>
      <c r="F10" s="493">
        <v>2.8877544180000001</v>
      </c>
      <c r="G10" s="493" t="s">
        <v>85</v>
      </c>
      <c r="H10" s="330">
        <v>5.5694939300000001</v>
      </c>
      <c r="I10" s="330">
        <v>4.4747991569999996</v>
      </c>
      <c r="J10" s="330">
        <v>5.0953552630000001</v>
      </c>
    </row>
    <row r="11" spans="1:10" ht="13.8">
      <c r="A11" s="336" t="s">
        <v>126</v>
      </c>
      <c r="B11" s="494">
        <v>95.273323954000006</v>
      </c>
      <c r="C11" s="494">
        <v>73.544847885999999</v>
      </c>
      <c r="D11" s="494">
        <v>61.527121981999997</v>
      </c>
      <c r="E11" s="494">
        <v>67.249367327000002</v>
      </c>
      <c r="F11" s="494">
        <v>120.93427102</v>
      </c>
      <c r="G11" s="494" t="s">
        <v>85</v>
      </c>
      <c r="H11" s="495">
        <v>79.013198676000002</v>
      </c>
      <c r="I11" s="495">
        <v>64.299667850999995</v>
      </c>
      <c r="J11" s="495">
        <v>72.64041417</v>
      </c>
    </row>
    <row r="12" spans="1:10" ht="13.8">
      <c r="A12" s="334" t="s">
        <v>127</v>
      </c>
      <c r="B12" s="493">
        <v>24.287205519</v>
      </c>
      <c r="C12" s="493">
        <v>17.174697342999998</v>
      </c>
      <c r="D12" s="493">
        <v>15.693278361999999</v>
      </c>
      <c r="E12" s="493">
        <v>15.927271262</v>
      </c>
      <c r="F12" s="493">
        <v>10.742759972</v>
      </c>
      <c r="G12" s="493" t="s">
        <v>85</v>
      </c>
      <c r="H12" s="330">
        <v>18.964684342999998</v>
      </c>
      <c r="I12" s="330">
        <v>15.64881578</v>
      </c>
      <c r="J12" s="330">
        <v>17.528501820999999</v>
      </c>
    </row>
    <row r="13" spans="1:10" ht="13.8">
      <c r="A13" s="340" t="s">
        <v>128</v>
      </c>
      <c r="B13" s="496">
        <v>399.07816065499998</v>
      </c>
      <c r="C13" s="496">
        <v>341.28756344099997</v>
      </c>
      <c r="D13" s="496">
        <v>322.360560491</v>
      </c>
      <c r="E13" s="496">
        <v>320.35559519899999</v>
      </c>
      <c r="F13" s="496">
        <v>428.02390190199998</v>
      </c>
      <c r="G13" s="496" t="s">
        <v>85</v>
      </c>
      <c r="H13" s="497">
        <v>355.83157734100001</v>
      </c>
      <c r="I13" s="497">
        <v>324.09420339799999</v>
      </c>
      <c r="J13" s="497">
        <v>342.08535644099999</v>
      </c>
    </row>
    <row r="14" spans="1:10" ht="13.8">
      <c r="A14" s="334" t="s">
        <v>64</v>
      </c>
      <c r="B14" s="493">
        <v>260.66684795800001</v>
      </c>
      <c r="C14" s="493">
        <v>214.97516565699999</v>
      </c>
      <c r="D14" s="493">
        <v>193.509227705</v>
      </c>
      <c r="E14" s="493">
        <v>199.59192488799999</v>
      </c>
      <c r="F14" s="493">
        <v>268.825009545</v>
      </c>
      <c r="G14" s="493" t="s">
        <v>85</v>
      </c>
      <c r="H14" s="330">
        <v>226.47427614399999</v>
      </c>
      <c r="I14" s="330">
        <v>196.716633935</v>
      </c>
      <c r="J14" s="330">
        <v>213.58552473099999</v>
      </c>
    </row>
    <row r="15" spans="1:10" ht="13.8">
      <c r="A15" s="336" t="s">
        <v>129</v>
      </c>
      <c r="B15" s="494">
        <v>193.38558102799999</v>
      </c>
      <c r="C15" s="494">
        <v>155.04354546600001</v>
      </c>
      <c r="D15" s="494">
        <v>139.56650509400001</v>
      </c>
      <c r="E15" s="494">
        <v>139.58453334800001</v>
      </c>
      <c r="F15" s="494">
        <v>203.614638407</v>
      </c>
      <c r="G15" s="494" t="s">
        <v>85</v>
      </c>
      <c r="H15" s="495">
        <v>164.692988888</v>
      </c>
      <c r="I15" s="495">
        <v>140.94108258899999</v>
      </c>
      <c r="J15" s="495">
        <v>154.40546631699999</v>
      </c>
    </row>
    <row r="16" spans="1:10" ht="13.8">
      <c r="A16" s="572" t="s">
        <v>130</v>
      </c>
      <c r="B16" s="573">
        <v>67.281266930000001</v>
      </c>
      <c r="C16" s="573">
        <v>59.931620191</v>
      </c>
      <c r="D16" s="573">
        <v>53.942722611999997</v>
      </c>
      <c r="E16" s="573">
        <v>60.00739154</v>
      </c>
      <c r="F16" s="573">
        <v>65.210371137999999</v>
      </c>
      <c r="G16" s="573" t="s">
        <v>85</v>
      </c>
      <c r="H16" s="387">
        <v>61.781287255999999</v>
      </c>
      <c r="I16" s="387">
        <v>55.775551346</v>
      </c>
      <c r="J16" s="387">
        <v>59.180058414000001</v>
      </c>
    </row>
    <row r="17" spans="1:10" ht="13.8">
      <c r="A17" s="574" t="s">
        <v>131</v>
      </c>
      <c r="B17" s="575">
        <v>54.986056453000003</v>
      </c>
      <c r="C17" s="575">
        <v>55.481037434999998</v>
      </c>
      <c r="D17" s="575">
        <v>62.243169293999998</v>
      </c>
      <c r="E17" s="575">
        <v>59.166182931000002</v>
      </c>
      <c r="F17" s="575">
        <v>118.455531341</v>
      </c>
      <c r="G17" s="575" t="s">
        <v>85</v>
      </c>
      <c r="H17" s="576">
        <v>55.356466818999998</v>
      </c>
      <c r="I17" s="576">
        <v>62.637785600999997</v>
      </c>
      <c r="J17" s="576">
        <v>58.510181320000001</v>
      </c>
    </row>
    <row r="18" spans="1:10" ht="13.8">
      <c r="A18" s="572" t="s">
        <v>132</v>
      </c>
      <c r="B18" s="573">
        <v>40.489596675000001</v>
      </c>
      <c r="C18" s="573">
        <v>41.975371312</v>
      </c>
      <c r="D18" s="573">
        <v>47.856716073000001</v>
      </c>
      <c r="E18" s="573">
        <v>43.028556258999998</v>
      </c>
      <c r="F18" s="573">
        <v>57.087768988000001</v>
      </c>
      <c r="G18" s="573" t="s">
        <v>85</v>
      </c>
      <c r="H18" s="387">
        <v>41.601450155999999</v>
      </c>
      <c r="I18" s="387">
        <v>46.786864256999998</v>
      </c>
      <c r="J18" s="387">
        <v>43.847377868999999</v>
      </c>
    </row>
    <row r="19" spans="1:10" ht="13.8">
      <c r="A19" s="593" t="s">
        <v>133</v>
      </c>
      <c r="B19" s="594">
        <v>1.2522727060000001</v>
      </c>
      <c r="C19" s="594">
        <v>0.81900538000000001</v>
      </c>
      <c r="D19" s="594">
        <v>0.61734573299999995</v>
      </c>
      <c r="E19" s="594">
        <v>0.60284838900000004</v>
      </c>
      <c r="F19" s="594">
        <v>1.2317865880000001</v>
      </c>
      <c r="G19" s="594" t="s">
        <v>85</v>
      </c>
      <c r="H19" s="595">
        <v>0.92804467599999996</v>
      </c>
      <c r="I19" s="595">
        <v>0.62668201400000001</v>
      </c>
      <c r="J19" s="595">
        <v>0.79751724999999996</v>
      </c>
    </row>
    <row r="20" spans="1:10" ht="13.8">
      <c r="A20" s="720" t="s">
        <v>639</v>
      </c>
      <c r="B20" s="573">
        <v>13.244187072000001</v>
      </c>
      <c r="C20" s="573">
        <v>12.686660742000001</v>
      </c>
      <c r="D20" s="573">
        <v>13.769107488</v>
      </c>
      <c r="E20" s="573">
        <v>15.534778284</v>
      </c>
      <c r="F20" s="573">
        <v>60.135975764000001</v>
      </c>
      <c r="G20" s="573" t="s">
        <v>85</v>
      </c>
      <c r="H20" s="387">
        <v>12.826971988</v>
      </c>
      <c r="I20" s="387">
        <v>15.22423933</v>
      </c>
      <c r="J20" s="387">
        <v>13.8652862</v>
      </c>
    </row>
    <row r="21" spans="1:10" ht="13.8">
      <c r="A21" s="593" t="s">
        <v>134</v>
      </c>
      <c r="B21" s="594">
        <v>28.315467378000001</v>
      </c>
      <c r="C21" s="594">
        <v>27.436260226000002</v>
      </c>
      <c r="D21" s="594">
        <v>27.463326775999999</v>
      </c>
      <c r="E21" s="594">
        <v>27.609106165</v>
      </c>
      <c r="F21" s="594">
        <v>23.278077661000001</v>
      </c>
      <c r="G21" s="594" t="s">
        <v>85</v>
      </c>
      <c r="H21" s="595">
        <v>27.657528073000002</v>
      </c>
      <c r="I21" s="595">
        <v>27.412077521000001</v>
      </c>
      <c r="J21" s="595">
        <v>27.551217528999999</v>
      </c>
    </row>
    <row r="22" spans="1:10" ht="13.8">
      <c r="A22" s="572" t="s">
        <v>135</v>
      </c>
      <c r="B22" s="573">
        <v>41.688711896999997</v>
      </c>
      <c r="C22" s="573">
        <v>33.449072981</v>
      </c>
      <c r="D22" s="573">
        <v>32.172773919999997</v>
      </c>
      <c r="E22" s="573">
        <v>24.986523076000001</v>
      </c>
      <c r="F22" s="573">
        <v>13.885581881</v>
      </c>
      <c r="G22" s="573" t="s">
        <v>85</v>
      </c>
      <c r="H22" s="387">
        <v>35.522722133000002</v>
      </c>
      <c r="I22" s="387">
        <v>29.895422934999999</v>
      </c>
      <c r="J22" s="387">
        <v>33.085403343000003</v>
      </c>
    </row>
    <row r="23" spans="1:10" ht="13.8">
      <c r="A23" s="596" t="s">
        <v>136</v>
      </c>
      <c r="B23" s="597">
        <v>13.421076969</v>
      </c>
      <c r="C23" s="597">
        <v>9.9460271420000002</v>
      </c>
      <c r="D23" s="597">
        <v>6.9720627950000003</v>
      </c>
      <c r="E23" s="597">
        <v>9.0018581389999994</v>
      </c>
      <c r="F23" s="597">
        <v>3.5797014740000002</v>
      </c>
      <c r="G23" s="597" t="s">
        <v>85</v>
      </c>
      <c r="H23" s="598">
        <v>10.820584171</v>
      </c>
      <c r="I23" s="598">
        <v>7.4322834059999998</v>
      </c>
      <c r="J23" s="598">
        <v>9.3530295179999996</v>
      </c>
    </row>
    <row r="24" spans="1:10" ht="13.8">
      <c r="A24" s="580" t="s">
        <v>137</v>
      </c>
      <c r="B24" s="581">
        <v>53.053024637999997</v>
      </c>
      <c r="C24" s="581">
        <v>51.683916009000001</v>
      </c>
      <c r="D24" s="581">
        <v>50.828299770000001</v>
      </c>
      <c r="E24" s="581">
        <v>53.763627562000003</v>
      </c>
      <c r="F24" s="581">
        <v>124.639013921</v>
      </c>
      <c r="G24" s="581" t="s">
        <v>85</v>
      </c>
      <c r="H24" s="371">
        <v>52.028476126000001</v>
      </c>
      <c r="I24" s="371">
        <v>53.177402368999999</v>
      </c>
      <c r="J24" s="371">
        <v>52.526103747999997</v>
      </c>
    </row>
    <row r="25" spans="1:10" ht="13.8">
      <c r="A25" s="599" t="s">
        <v>138</v>
      </c>
      <c r="B25" s="600">
        <v>26.246934881000001</v>
      </c>
      <c r="C25" s="600">
        <v>31.994065977000002</v>
      </c>
      <c r="D25" s="600">
        <v>34.304734095000001</v>
      </c>
      <c r="E25" s="600">
        <v>39.175178217000003</v>
      </c>
      <c r="F25" s="600">
        <v>114.19613964600001</v>
      </c>
      <c r="G25" s="600" t="s">
        <v>85</v>
      </c>
      <c r="H25" s="601">
        <v>30.547699984000001</v>
      </c>
      <c r="I25" s="601">
        <v>37.291813480999998</v>
      </c>
      <c r="J25" s="601">
        <v>33.468737939999997</v>
      </c>
    </row>
    <row r="26" spans="1:10" ht="13.8">
      <c r="A26" s="580" t="s">
        <v>139</v>
      </c>
      <c r="B26" s="581">
        <v>117.266062916</v>
      </c>
      <c r="C26" s="581">
        <v>96.290675010000001</v>
      </c>
      <c r="D26" s="581">
        <v>89.232578570000001</v>
      </c>
      <c r="E26" s="581">
        <v>88.828467919000005</v>
      </c>
      <c r="F26" s="581">
        <v>150.29848856699999</v>
      </c>
      <c r="G26" s="581" t="s">
        <v>85</v>
      </c>
      <c r="H26" s="371">
        <v>101.569498001</v>
      </c>
      <c r="I26" s="371">
        <v>90.432571057000004</v>
      </c>
      <c r="J26" s="371">
        <v>96.745826761000004</v>
      </c>
    </row>
    <row r="27" spans="1:10" ht="13.8">
      <c r="A27" s="593" t="s">
        <v>140</v>
      </c>
      <c r="B27" s="594">
        <v>95.635837002000002</v>
      </c>
      <c r="C27" s="594">
        <v>74.008797532000003</v>
      </c>
      <c r="D27" s="594">
        <v>66.371125218000003</v>
      </c>
      <c r="E27" s="594">
        <v>60.195527779000003</v>
      </c>
      <c r="F27" s="594">
        <v>98.641411314999999</v>
      </c>
      <c r="G27" s="594" t="s">
        <v>85</v>
      </c>
      <c r="H27" s="595">
        <v>79.451620030000001</v>
      </c>
      <c r="I27" s="595">
        <v>65.440358721999999</v>
      </c>
      <c r="J27" s="595">
        <v>73.383005362000006</v>
      </c>
    </row>
    <row r="28" spans="1:10" ht="13.8">
      <c r="A28" s="572" t="s">
        <v>141</v>
      </c>
      <c r="B28" s="573">
        <v>10.607159461</v>
      </c>
      <c r="C28" s="573">
        <v>13.578831927</v>
      </c>
      <c r="D28" s="573">
        <v>16.051280731999999</v>
      </c>
      <c r="E28" s="573">
        <v>19.538679272</v>
      </c>
      <c r="F28" s="573">
        <v>46.178545984000003</v>
      </c>
      <c r="G28" s="573" t="s">
        <v>85</v>
      </c>
      <c r="H28" s="387">
        <v>12.83095861</v>
      </c>
      <c r="I28" s="387">
        <v>17.610998775999999</v>
      </c>
      <c r="J28" s="387">
        <v>14.901309111</v>
      </c>
    </row>
    <row r="29" spans="1:10" ht="13.8">
      <c r="A29" s="593" t="s">
        <v>142</v>
      </c>
      <c r="B29" s="594">
        <v>11.023066453</v>
      </c>
      <c r="C29" s="594">
        <v>8.7030455510000007</v>
      </c>
      <c r="D29" s="594">
        <v>6.8101726200000003</v>
      </c>
      <c r="E29" s="594">
        <v>9.0942608689999993</v>
      </c>
      <c r="F29" s="594">
        <v>5.4785312690000003</v>
      </c>
      <c r="G29" s="594" t="s">
        <v>85</v>
      </c>
      <c r="H29" s="595">
        <v>9.2869193620000008</v>
      </c>
      <c r="I29" s="595">
        <v>7.3812135589999999</v>
      </c>
      <c r="J29" s="595">
        <v>8.4615122889999999</v>
      </c>
    </row>
    <row r="30" spans="1:10" ht="13.8">
      <c r="A30" s="580" t="s">
        <v>143</v>
      </c>
      <c r="B30" s="581">
        <v>54.085504127</v>
      </c>
      <c r="C30" s="581">
        <v>40.172566138000001</v>
      </c>
      <c r="D30" s="581">
        <v>35.327429952000003</v>
      </c>
      <c r="E30" s="581">
        <v>31.797328176000001</v>
      </c>
      <c r="F30" s="581">
        <v>40.307656031</v>
      </c>
      <c r="G30" s="581" t="s">
        <v>85</v>
      </c>
      <c r="H30" s="371">
        <v>43.674000165000002</v>
      </c>
      <c r="I30" s="371">
        <v>34.507373528999999</v>
      </c>
      <c r="J30" s="371">
        <v>39.703713434000001</v>
      </c>
    </row>
    <row r="31" spans="1:10" ht="13.8">
      <c r="A31" s="593" t="s">
        <v>144</v>
      </c>
      <c r="B31" s="594">
        <v>12.182499271999999</v>
      </c>
      <c r="C31" s="594">
        <v>9.8738517209999994</v>
      </c>
      <c r="D31" s="594">
        <v>8.9244044529999993</v>
      </c>
      <c r="E31" s="594">
        <v>7.258807762</v>
      </c>
      <c r="F31" s="594">
        <v>17.197507682000001</v>
      </c>
      <c r="G31" s="594" t="s">
        <v>85</v>
      </c>
      <c r="H31" s="595">
        <v>10.454863229000001</v>
      </c>
      <c r="I31" s="595">
        <v>8.6641658800000005</v>
      </c>
      <c r="J31" s="595">
        <v>9.6792690869999998</v>
      </c>
    </row>
    <row r="32" spans="1:10" ht="13.8">
      <c r="A32" s="572" t="s">
        <v>145</v>
      </c>
      <c r="B32" s="573">
        <v>29.939453539999999</v>
      </c>
      <c r="C32" s="573">
        <v>20.651472715000001</v>
      </c>
      <c r="D32" s="573">
        <v>15.553661953000001</v>
      </c>
      <c r="E32" s="573">
        <v>15.565915095999999</v>
      </c>
      <c r="F32" s="573">
        <v>3.4250521030000001</v>
      </c>
      <c r="G32" s="573" t="s">
        <v>85</v>
      </c>
      <c r="H32" s="387">
        <v>22.988955432000001</v>
      </c>
      <c r="I32" s="387">
        <v>15.297474447999999</v>
      </c>
      <c r="J32" s="387">
        <v>19.657589805000001</v>
      </c>
    </row>
    <row r="33" spans="1:10" ht="13.8">
      <c r="A33" s="596" t="s">
        <v>146</v>
      </c>
      <c r="B33" s="597">
        <v>11.963551315</v>
      </c>
      <c r="C33" s="597">
        <v>9.6472417020000005</v>
      </c>
      <c r="D33" s="597">
        <v>10.849363546999999</v>
      </c>
      <c r="E33" s="597">
        <v>8.9726053179999994</v>
      </c>
      <c r="F33" s="597">
        <v>19.685096247000001</v>
      </c>
      <c r="G33" s="597" t="s">
        <v>85</v>
      </c>
      <c r="H33" s="598">
        <v>10.230181503000001</v>
      </c>
      <c r="I33" s="598">
        <v>10.545733201999999</v>
      </c>
      <c r="J33" s="598">
        <v>10.366854542</v>
      </c>
    </row>
    <row r="34" spans="1:10" ht="13.8">
      <c r="A34" s="585" t="s">
        <v>147</v>
      </c>
      <c r="B34" s="581">
        <v>463.29119893400002</v>
      </c>
      <c r="C34" s="581">
        <v>385.89432244199998</v>
      </c>
      <c r="D34" s="581">
        <v>360.76483929</v>
      </c>
      <c r="E34" s="581">
        <v>355.42043555599997</v>
      </c>
      <c r="F34" s="581">
        <v>453.68337654800001</v>
      </c>
      <c r="G34" s="581" t="s">
        <v>85</v>
      </c>
      <c r="H34" s="371">
        <v>405.37259921600003</v>
      </c>
      <c r="I34" s="371">
        <v>361.34937208600002</v>
      </c>
      <c r="J34" s="371">
        <v>386.30507945400001</v>
      </c>
    </row>
    <row r="35" spans="1:10" ht="13.8">
      <c r="A35" s="602" t="s">
        <v>148</v>
      </c>
      <c r="B35" s="603">
        <v>453.163664783</v>
      </c>
      <c r="C35" s="603">
        <v>381.46012957900001</v>
      </c>
      <c r="D35" s="603">
        <v>357.68799044299999</v>
      </c>
      <c r="E35" s="603">
        <v>352.152923375</v>
      </c>
      <c r="F35" s="603">
        <v>468.331557933</v>
      </c>
      <c r="G35" s="603" t="s">
        <v>85</v>
      </c>
      <c r="H35" s="604">
        <v>399.50557750500002</v>
      </c>
      <c r="I35" s="604">
        <v>358.601576927</v>
      </c>
      <c r="J35" s="604">
        <v>381.78906987400001</v>
      </c>
    </row>
    <row r="36" spans="1:10" ht="13.8">
      <c r="A36" s="582" t="s">
        <v>149</v>
      </c>
      <c r="B36" s="583">
        <v>-10.127534151000001</v>
      </c>
      <c r="C36" s="583">
        <v>-4.4341928629999998</v>
      </c>
      <c r="D36" s="583">
        <v>-3.0768488469999999</v>
      </c>
      <c r="E36" s="583">
        <v>-3.2675121800000002</v>
      </c>
      <c r="F36" s="583">
        <v>14.648181385000001</v>
      </c>
      <c r="G36" s="583" t="s">
        <v>85</v>
      </c>
      <c r="H36" s="584">
        <v>-5.8670217109999996</v>
      </c>
      <c r="I36" s="584">
        <v>-2.7477951589999998</v>
      </c>
      <c r="J36" s="584">
        <v>-4.5160095790000003</v>
      </c>
    </row>
    <row r="37" spans="1:10" ht="13.8">
      <c r="A37" s="593" t="s">
        <v>150</v>
      </c>
      <c r="B37" s="594">
        <v>26.806089756999999</v>
      </c>
      <c r="C37" s="594">
        <v>19.689850031999999</v>
      </c>
      <c r="D37" s="594">
        <v>16.523565676</v>
      </c>
      <c r="E37" s="594">
        <v>14.588449345000001</v>
      </c>
      <c r="F37" s="594">
        <v>10.442874276</v>
      </c>
      <c r="G37" s="594" t="s">
        <v>85</v>
      </c>
      <c r="H37" s="595">
        <v>21.480776142</v>
      </c>
      <c r="I37" s="595">
        <v>15.885588887999999</v>
      </c>
      <c r="J37" s="595">
        <v>19.057365809</v>
      </c>
    </row>
    <row r="38" spans="1:10" ht="13.8">
      <c r="A38" s="572" t="s">
        <v>151</v>
      </c>
      <c r="B38" s="573">
        <v>30.356649512000001</v>
      </c>
      <c r="C38" s="573">
        <v>20.6892554</v>
      </c>
      <c r="D38" s="573">
        <v>22.118095761999999</v>
      </c>
      <c r="E38" s="573">
        <v>15.274104468000001</v>
      </c>
      <c r="F38" s="573">
        <v>15.723624534000001</v>
      </c>
      <c r="G38" s="573" t="s">
        <v>85</v>
      </c>
      <c r="H38" s="387">
        <v>23.122224103000001</v>
      </c>
      <c r="I38" s="387">
        <v>20.184938748</v>
      </c>
      <c r="J38" s="387">
        <v>21.850015084999999</v>
      </c>
    </row>
    <row r="39" spans="1:10" ht="13.8">
      <c r="A39" s="596" t="s">
        <v>152</v>
      </c>
      <c r="B39" s="597">
        <v>3.5505597550000001</v>
      </c>
      <c r="C39" s="597">
        <v>0.99940536800000002</v>
      </c>
      <c r="D39" s="597">
        <v>5.5945300859999998</v>
      </c>
      <c r="E39" s="597">
        <v>0.68565512299999998</v>
      </c>
      <c r="F39" s="597">
        <v>5.2807502580000003</v>
      </c>
      <c r="G39" s="597" t="s">
        <v>85</v>
      </c>
      <c r="H39" s="598">
        <v>1.6414479609999999</v>
      </c>
      <c r="I39" s="598">
        <v>4.2993498600000004</v>
      </c>
      <c r="J39" s="598">
        <v>2.7926492760000001</v>
      </c>
    </row>
    <row r="40" spans="1:10" ht="13.8">
      <c r="A40" s="585" t="s">
        <v>153</v>
      </c>
      <c r="B40" s="581">
        <v>490.09728869000003</v>
      </c>
      <c r="C40" s="581">
        <v>405.58417247400001</v>
      </c>
      <c r="D40" s="581">
        <v>377.28840496599997</v>
      </c>
      <c r="E40" s="581">
        <v>370.00888490099999</v>
      </c>
      <c r="F40" s="581">
        <v>464.12625082300002</v>
      </c>
      <c r="G40" s="581" t="s">
        <v>85</v>
      </c>
      <c r="H40" s="371">
        <v>426.85337535799999</v>
      </c>
      <c r="I40" s="371">
        <v>377.23496097399999</v>
      </c>
      <c r="J40" s="371">
        <v>405.36244526199999</v>
      </c>
    </row>
    <row r="41" spans="1:10" ht="13.8">
      <c r="A41" s="602" t="s">
        <v>154</v>
      </c>
      <c r="B41" s="603">
        <v>483.52031429499999</v>
      </c>
      <c r="C41" s="603">
        <v>402.14938497899999</v>
      </c>
      <c r="D41" s="603">
        <v>379.80608620499999</v>
      </c>
      <c r="E41" s="603">
        <v>367.42702784300002</v>
      </c>
      <c r="F41" s="603">
        <v>484.05518246700001</v>
      </c>
      <c r="G41" s="603" t="s">
        <v>85</v>
      </c>
      <c r="H41" s="604">
        <v>422.62780160800003</v>
      </c>
      <c r="I41" s="604">
        <v>378.78651567499998</v>
      </c>
      <c r="J41" s="604">
        <v>403.63908495999999</v>
      </c>
    </row>
    <row r="42" spans="1:10" ht="13.8">
      <c r="A42" s="577" t="s">
        <v>155</v>
      </c>
      <c r="B42" s="578">
        <v>-6.5769743959999998</v>
      </c>
      <c r="C42" s="578">
        <v>-3.4347874950000001</v>
      </c>
      <c r="D42" s="578">
        <v>2.5176812389999998</v>
      </c>
      <c r="E42" s="578">
        <v>-2.5818570580000002</v>
      </c>
      <c r="F42" s="578">
        <v>19.928931643999999</v>
      </c>
      <c r="G42" s="578" t="s">
        <v>85</v>
      </c>
      <c r="H42" s="579">
        <v>-4.2255737499999997</v>
      </c>
      <c r="I42" s="579">
        <v>1.5515547009999999</v>
      </c>
      <c r="J42" s="579">
        <v>-1.723360303</v>
      </c>
    </row>
    <row r="43" spans="1:10" s="7" customFormat="1" ht="13.8">
      <c r="A43" s="605" t="s">
        <v>224</v>
      </c>
      <c r="B43" s="600">
        <v>235.54550426</v>
      </c>
      <c r="C43" s="600">
        <v>191.23974509300001</v>
      </c>
      <c r="D43" s="600">
        <v>173.375914376</v>
      </c>
      <c r="E43" s="600">
        <v>146.62852150399999</v>
      </c>
      <c r="F43" s="600">
        <v>117.135458681</v>
      </c>
      <c r="G43" s="600" t="s">
        <v>85</v>
      </c>
      <c r="H43" s="601">
        <v>202.39006379899999</v>
      </c>
      <c r="I43" s="601">
        <v>165.15246899499999</v>
      </c>
      <c r="J43" s="601">
        <v>186.26156479700001</v>
      </c>
    </row>
    <row r="44" spans="1:10" ht="13.8">
      <c r="A44" s="580" t="s">
        <v>156</v>
      </c>
      <c r="B44" s="573"/>
      <c r="C44" s="573"/>
      <c r="D44" s="573"/>
      <c r="E44" s="573"/>
      <c r="F44" s="573"/>
      <c r="G44" s="573"/>
      <c r="H44" s="587"/>
      <c r="I44" s="587"/>
      <c r="J44" s="587"/>
    </row>
    <row r="45" spans="1:10" ht="13.8">
      <c r="A45" s="336" t="s">
        <v>309</v>
      </c>
      <c r="B45" s="494">
        <v>346.02513601700002</v>
      </c>
      <c r="C45" s="494">
        <v>289.603647432</v>
      </c>
      <c r="D45" s="494">
        <v>271.53226072000001</v>
      </c>
      <c r="E45" s="494">
        <v>266.59196763599999</v>
      </c>
      <c r="F45" s="494">
        <v>303.38488798100002</v>
      </c>
      <c r="G45" s="494" t="s">
        <v>85</v>
      </c>
      <c r="H45" s="495">
        <v>303.80310121500003</v>
      </c>
      <c r="I45" s="495">
        <v>270.916801029</v>
      </c>
      <c r="J45" s="495">
        <v>289.55925269199997</v>
      </c>
    </row>
    <row r="46" spans="1:10" ht="13.8">
      <c r="A46" s="334" t="s">
        <v>403</v>
      </c>
      <c r="B46" s="493">
        <v>285.72173846700002</v>
      </c>
      <c r="C46" s="493">
        <v>274.73120773300002</v>
      </c>
      <c r="D46" s="493">
        <v>276.903766625</v>
      </c>
      <c r="E46" s="493">
        <v>263.63486532600001</v>
      </c>
      <c r="F46" s="493">
        <v>347.95047967099998</v>
      </c>
      <c r="G46" s="493" t="s">
        <v>85</v>
      </c>
      <c r="H46" s="330">
        <v>277.49716689299999</v>
      </c>
      <c r="I46" s="330">
        <v>274.940508072</v>
      </c>
      <c r="J46" s="330">
        <v>276.38981639299999</v>
      </c>
    </row>
    <row r="47" spans="1:10" ht="13.8">
      <c r="A47" s="336" t="s">
        <v>310</v>
      </c>
      <c r="B47" s="494">
        <v>193.38558102799999</v>
      </c>
      <c r="C47" s="494">
        <v>155.04354546600001</v>
      </c>
      <c r="D47" s="494">
        <v>139.56650509400001</v>
      </c>
      <c r="E47" s="494">
        <v>139.58453334800001</v>
      </c>
      <c r="F47" s="494">
        <v>203.614638407</v>
      </c>
      <c r="G47" s="494" t="s">
        <v>85</v>
      </c>
      <c r="H47" s="495">
        <v>164.692988888</v>
      </c>
      <c r="I47" s="495">
        <v>140.94108258899999</v>
      </c>
      <c r="J47" s="495">
        <v>154.40546631699999</v>
      </c>
    </row>
    <row r="48" spans="1:10" ht="13.8">
      <c r="A48" s="334" t="s">
        <v>311</v>
      </c>
      <c r="B48" s="493">
        <v>399.07816065499998</v>
      </c>
      <c r="C48" s="493">
        <v>341.28756344099997</v>
      </c>
      <c r="D48" s="493">
        <v>322.360560491</v>
      </c>
      <c r="E48" s="493">
        <v>320.35559519899999</v>
      </c>
      <c r="F48" s="493">
        <v>428.02390190199998</v>
      </c>
      <c r="G48" s="493" t="s">
        <v>85</v>
      </c>
      <c r="H48" s="330">
        <v>355.83157734100001</v>
      </c>
      <c r="I48" s="330">
        <v>324.09420339799999</v>
      </c>
      <c r="J48" s="330">
        <v>342.08535644099999</v>
      </c>
    </row>
    <row r="49" spans="1:10" ht="13.8">
      <c r="A49" s="336" t="s">
        <v>745</v>
      </c>
      <c r="B49" s="494">
        <v>100.92328059499999</v>
      </c>
      <c r="C49" s="494">
        <v>77.727279510000002</v>
      </c>
      <c r="D49" s="494">
        <v>68.959824589999997</v>
      </c>
      <c r="E49" s="494">
        <v>61.541958252000001</v>
      </c>
      <c r="F49" s="494">
        <v>98.641411314999999</v>
      </c>
      <c r="G49" s="494" t="s">
        <v>85</v>
      </c>
      <c r="H49" s="495">
        <v>83.564958622000006</v>
      </c>
      <c r="I49" s="495">
        <v>67.647624015000005</v>
      </c>
      <c r="J49" s="495">
        <v>76.670777709999996</v>
      </c>
    </row>
    <row r="50" spans="1:10" ht="13.8">
      <c r="A50" s="569" t="s">
        <v>312</v>
      </c>
      <c r="B50" s="570">
        <v>235.54550426</v>
      </c>
      <c r="C50" s="570">
        <v>191.23974509300001</v>
      </c>
      <c r="D50" s="570">
        <v>173.375914376</v>
      </c>
      <c r="E50" s="570">
        <v>146.62852150399999</v>
      </c>
      <c r="F50" s="570">
        <v>117.135458681</v>
      </c>
      <c r="G50" s="570" t="s">
        <v>85</v>
      </c>
      <c r="H50" s="571">
        <v>202.39006379899999</v>
      </c>
      <c r="I50" s="571">
        <v>165.15246899499999</v>
      </c>
      <c r="J50" s="571">
        <v>186.26156479700001</v>
      </c>
    </row>
    <row r="51" spans="1:10" ht="13.8">
      <c r="A51" s="596" t="s">
        <v>404</v>
      </c>
      <c r="B51" s="597">
        <v>40.489596675000001</v>
      </c>
      <c r="C51" s="597">
        <v>41.975371312</v>
      </c>
      <c r="D51" s="597">
        <v>47.856716073000001</v>
      </c>
      <c r="E51" s="597">
        <v>43.028556258999998</v>
      </c>
      <c r="F51" s="597">
        <v>57.087768988000001</v>
      </c>
      <c r="G51" s="597" t="s">
        <v>85</v>
      </c>
      <c r="H51" s="598">
        <v>41.601450155999999</v>
      </c>
      <c r="I51" s="598">
        <v>46.786864256999998</v>
      </c>
      <c r="J51" s="598">
        <v>43.847377868999999</v>
      </c>
    </row>
    <row r="52" spans="1:10">
      <c r="A52" s="22" t="s">
        <v>229</v>
      </c>
    </row>
    <row r="53" spans="1:10">
      <c r="A53" s="22" t="s">
        <v>673</v>
      </c>
    </row>
    <row r="54" spans="1:10">
      <c r="A54" s="242" t="s">
        <v>237</v>
      </c>
      <c r="B54" s="196"/>
      <c r="C54" s="196"/>
      <c r="D54" s="211"/>
      <c r="E54" s="196"/>
      <c r="F54" s="196"/>
      <c r="G54" s="211"/>
      <c r="H54" s="196"/>
      <c r="I54" s="196"/>
      <c r="J54" s="196"/>
    </row>
    <row r="55" spans="1:10">
      <c r="A55" s="242" t="s">
        <v>643</v>
      </c>
      <c r="B55" s="3"/>
      <c r="C55" s="3"/>
      <c r="D55" s="212"/>
      <c r="E55" s="3"/>
      <c r="F55" s="3"/>
      <c r="G55" s="3"/>
      <c r="H55" s="3"/>
      <c r="I55" s="3"/>
      <c r="J55" s="3"/>
    </row>
    <row r="57" spans="1:10" s="440" customFormat="1" ht="12.75" customHeight="1">
      <c r="A57" s="485" t="s">
        <v>167</v>
      </c>
      <c r="B57" s="486"/>
      <c r="C57" s="486"/>
    </row>
    <row r="58" spans="1:10" s="440" customFormat="1" ht="24.75" customHeight="1">
      <c r="A58" s="798" t="s">
        <v>168</v>
      </c>
      <c r="B58" s="798"/>
      <c r="C58" s="798"/>
      <c r="D58" s="798"/>
      <c r="E58" s="798"/>
      <c r="F58" s="798"/>
      <c r="G58" s="798"/>
      <c r="H58" s="798"/>
      <c r="I58" s="798"/>
      <c r="J58" s="798"/>
    </row>
    <row r="59" spans="1:10" s="440" customFormat="1" ht="12.75" customHeight="1">
      <c r="A59" s="487"/>
      <c r="B59" s="488"/>
      <c r="C59" s="488"/>
    </row>
    <row r="60" spans="1:10" s="440" customFormat="1" ht="14.25" customHeight="1">
      <c r="A60" s="799" t="s">
        <v>171</v>
      </c>
      <c r="B60" s="799"/>
      <c r="C60" s="799"/>
      <c r="D60" s="799"/>
      <c r="E60" s="799"/>
      <c r="F60" s="799"/>
      <c r="G60" s="799"/>
      <c r="H60" s="799"/>
      <c r="I60" s="799"/>
      <c r="J60" s="799"/>
    </row>
    <row r="61" spans="1:10" s="440" customFormat="1" ht="12.75" customHeight="1">
      <c r="A61" s="487"/>
      <c r="B61" s="488"/>
      <c r="C61" s="488"/>
    </row>
    <row r="62" spans="1:10" ht="26.25" customHeight="1">
      <c r="A62" s="797" t="s">
        <v>172</v>
      </c>
      <c r="B62" s="797"/>
      <c r="C62" s="797"/>
      <c r="D62" s="797"/>
      <c r="E62" s="797"/>
      <c r="F62" s="797"/>
    </row>
    <row r="63" spans="1:10" ht="12.75" customHeight="1">
      <c r="A63" s="716"/>
      <c r="B63" s="717"/>
      <c r="C63" s="717"/>
      <c r="D63" s="717"/>
      <c r="E63" s="717"/>
      <c r="F63" s="717"/>
    </row>
    <row r="64" spans="1:10" ht="12.75" customHeight="1">
      <c r="A64" s="797" t="s">
        <v>173</v>
      </c>
      <c r="B64" s="797"/>
      <c r="C64" s="797"/>
      <c r="D64" s="797"/>
      <c r="E64" s="797"/>
      <c r="F64" s="797"/>
    </row>
    <row r="65" spans="1:6" ht="12.75" customHeight="1">
      <c r="A65" s="718"/>
      <c r="B65" s="718"/>
      <c r="C65" s="718"/>
      <c r="D65" s="718"/>
      <c r="E65" s="718"/>
      <c r="F65" s="718"/>
    </row>
    <row r="66" spans="1:6" ht="24.75" customHeight="1">
      <c r="A66" s="797" t="s">
        <v>635</v>
      </c>
      <c r="B66" s="797"/>
      <c r="C66" s="797"/>
      <c r="D66" s="797"/>
      <c r="E66" s="797"/>
      <c r="F66" s="797"/>
    </row>
    <row r="67" spans="1:6" ht="12.75" customHeight="1">
      <c r="A67" s="717"/>
      <c r="B67" s="717"/>
      <c r="C67" s="717"/>
      <c r="D67" s="717"/>
      <c r="E67" s="717"/>
      <c r="F67" s="717"/>
    </row>
    <row r="68" spans="1:6" ht="21" customHeight="1">
      <c r="A68" s="797" t="s">
        <v>174</v>
      </c>
      <c r="B68" s="797"/>
      <c r="C68" s="797"/>
      <c r="D68" s="797"/>
      <c r="E68" s="797"/>
      <c r="F68" s="797"/>
    </row>
    <row r="69" spans="1:6" ht="12.75" customHeight="1">
      <c r="A69" s="717"/>
      <c r="B69" s="717"/>
      <c r="C69" s="717"/>
      <c r="D69" s="717"/>
      <c r="E69" s="717"/>
      <c r="F69" s="717"/>
    </row>
    <row r="70" spans="1:6" ht="48.75" customHeight="1">
      <c r="A70" s="797" t="s">
        <v>658</v>
      </c>
      <c r="B70" s="797"/>
      <c r="C70" s="797"/>
      <c r="D70" s="797"/>
      <c r="E70" s="797"/>
      <c r="F70" s="797"/>
    </row>
    <row r="71" spans="1:6" ht="12.75" customHeight="1">
      <c r="A71" s="716"/>
      <c r="B71" s="717"/>
      <c r="C71" s="717"/>
      <c r="D71" s="717"/>
      <c r="E71" s="717"/>
      <c r="F71" s="717"/>
    </row>
    <row r="72" spans="1:6" ht="27" customHeight="1">
      <c r="A72" s="797" t="s">
        <v>175</v>
      </c>
      <c r="B72" s="797"/>
      <c r="C72" s="797"/>
      <c r="D72" s="797"/>
      <c r="E72" s="797"/>
      <c r="F72" s="797"/>
    </row>
    <row r="73" spans="1:6" ht="12.75" customHeight="1">
      <c r="A73" s="719"/>
      <c r="B73" s="717"/>
      <c r="C73" s="717"/>
      <c r="D73" s="717"/>
      <c r="E73" s="717"/>
      <c r="F73" s="717"/>
    </row>
    <row r="74" spans="1:6" ht="19.5" customHeight="1">
      <c r="A74" s="797" t="s">
        <v>176</v>
      </c>
      <c r="B74" s="797"/>
      <c r="C74" s="797"/>
      <c r="D74" s="797"/>
      <c r="E74" s="797"/>
      <c r="F74" s="797"/>
    </row>
    <row r="75" spans="1:6" ht="12.75" customHeight="1">
      <c r="A75" s="719"/>
      <c r="B75" s="717"/>
      <c r="C75" s="717"/>
      <c r="D75" s="717"/>
      <c r="E75" s="717"/>
      <c r="F75" s="717"/>
    </row>
    <row r="76" spans="1:6" ht="22.5" customHeight="1">
      <c r="A76" s="797" t="s">
        <v>177</v>
      </c>
      <c r="B76" s="797"/>
      <c r="C76" s="797"/>
      <c r="D76" s="797"/>
      <c r="E76" s="797"/>
      <c r="F76" s="797"/>
    </row>
    <row r="77" spans="1:6" ht="12" customHeight="1">
      <c r="A77" s="718"/>
      <c r="B77" s="718"/>
      <c r="C77" s="718"/>
      <c r="D77" s="718"/>
      <c r="E77" s="718"/>
      <c r="F77" s="718"/>
    </row>
    <row r="78" spans="1:6" ht="34.5" customHeight="1">
      <c r="A78" s="797" t="s">
        <v>637</v>
      </c>
      <c r="B78" s="797"/>
      <c r="C78" s="797"/>
      <c r="D78" s="797"/>
      <c r="E78" s="797"/>
      <c r="F78" s="797"/>
    </row>
    <row r="79" spans="1:6" ht="12.75" customHeight="1">
      <c r="A79" s="719"/>
      <c r="B79" s="717"/>
      <c r="C79" s="717"/>
      <c r="D79" s="717"/>
      <c r="E79" s="717"/>
      <c r="F79" s="717"/>
    </row>
    <row r="80" spans="1:6" ht="33.75" customHeight="1">
      <c r="A80" s="797" t="s">
        <v>638</v>
      </c>
      <c r="B80" s="797"/>
      <c r="C80" s="797"/>
      <c r="D80" s="797"/>
      <c r="E80" s="797"/>
      <c r="F80" s="797"/>
    </row>
    <row r="81" spans="1:10" s="440" customFormat="1" ht="12.75" customHeight="1">
      <c r="A81" s="489"/>
      <c r="B81" s="486"/>
      <c r="C81" s="486"/>
    </row>
    <row r="82" spans="1:10" s="440" customFormat="1" ht="16.5" customHeight="1">
      <c r="A82" s="800" t="s">
        <v>178</v>
      </c>
      <c r="B82" s="800"/>
      <c r="C82" s="800"/>
    </row>
    <row r="83" spans="1:10" s="440" customFormat="1" ht="12.75" customHeight="1">
      <c r="A83" s="625"/>
      <c r="B83" s="486"/>
      <c r="C83" s="486"/>
    </row>
    <row r="84" spans="1:10" s="440" customFormat="1" ht="21.75" customHeight="1">
      <c r="A84" s="490" t="s">
        <v>169</v>
      </c>
      <c r="B84" s="486"/>
      <c r="C84" s="486"/>
    </row>
    <row r="85" spans="1:10" s="440" customFormat="1" ht="12.75" customHeight="1">
      <c r="A85" s="489" t="s">
        <v>170</v>
      </c>
      <c r="B85" s="486"/>
      <c r="C85" s="486"/>
    </row>
    <row r="86" spans="1:10" s="440" customFormat="1"/>
    <row r="87" spans="1:10" ht="22.5" customHeight="1">
      <c r="A87" s="794" t="s">
        <v>462</v>
      </c>
      <c r="B87" s="794"/>
      <c r="C87" s="794"/>
      <c r="D87" s="794"/>
      <c r="E87" s="794"/>
      <c r="F87" s="794"/>
      <c r="G87" s="794"/>
      <c r="H87" s="794"/>
      <c r="I87" s="794"/>
      <c r="J87" s="794"/>
    </row>
  </sheetData>
  <mergeCells count="14">
    <mergeCell ref="A87:J87"/>
    <mergeCell ref="A82:C82"/>
    <mergeCell ref="A58:J58"/>
    <mergeCell ref="A60:J60"/>
    <mergeCell ref="A62:F62"/>
    <mergeCell ref="A64:F64"/>
    <mergeCell ref="A76:F76"/>
    <mergeCell ref="A78:F78"/>
    <mergeCell ref="A80:F80"/>
    <mergeCell ref="A66:F66"/>
    <mergeCell ref="A68:F68"/>
    <mergeCell ref="A70:F70"/>
    <mergeCell ref="A72:F72"/>
    <mergeCell ref="A74:F74"/>
  </mergeCells>
  <pageMargins left="0.70866141732283472" right="0.70866141732283472" top="0.74803149606299213" bottom="0.74803149606299213" header="0.31496062992125984" footer="0.31496062992125984"/>
  <pageSetup paperSize="9" scale="63" orientation="landscape" r:id="rId1"/>
  <headerFooter>
    <oddHeader>&amp;RLes groupements à fiscalité propre en 2018</oddHeader>
    <oddFooter>&amp;LDirection Générales des Collectivités Locales / DESL&amp;C19&amp;RMise en ligne : juillet 2020</oddFooter>
  </headerFooter>
</worksheet>
</file>

<file path=xl/worksheets/sheet15.xml><?xml version="1.0" encoding="utf-8"?>
<worksheet xmlns="http://schemas.openxmlformats.org/spreadsheetml/2006/main" xmlns:r="http://schemas.openxmlformats.org/officeDocument/2006/relationships">
  <sheetPr>
    <tabColor rgb="FF00B050"/>
  </sheetPr>
  <dimension ref="A1:L130"/>
  <sheetViews>
    <sheetView zoomScaleNormal="100" zoomScalePageLayoutView="85" workbookViewId="0"/>
  </sheetViews>
  <sheetFormatPr baseColWidth="10" defaultRowHeight="13.2"/>
  <cols>
    <col min="1" max="1" width="82.88671875" customWidth="1"/>
    <col min="2" max="7" width="14.6640625" customWidth="1"/>
    <col min="8" max="9" width="15.5546875" customWidth="1"/>
    <col min="10" max="10" width="14.33203125" customWidth="1"/>
    <col min="12" max="12" width="11.5546875" bestFit="1" customWidth="1"/>
  </cols>
  <sheetData>
    <row r="1" spans="1:12" ht="22.5" customHeight="1">
      <c r="A1" s="27" t="s">
        <v>676</v>
      </c>
    </row>
    <row r="2" spans="1:12" ht="13.8" thickBot="1">
      <c r="A2" s="440"/>
      <c r="B2" s="440"/>
      <c r="C2" s="440"/>
      <c r="D2" s="440"/>
      <c r="E2" s="440"/>
      <c r="F2" s="440"/>
      <c r="G2" s="440"/>
      <c r="H2" s="440"/>
      <c r="I2" s="440"/>
      <c r="J2" s="454" t="s">
        <v>65</v>
      </c>
    </row>
    <row r="3" spans="1:12" ht="12.75" customHeight="1">
      <c r="A3" s="455" t="s">
        <v>632</v>
      </c>
      <c r="B3" s="503" t="s">
        <v>35</v>
      </c>
      <c r="C3" s="503" t="s">
        <v>612</v>
      </c>
      <c r="D3" s="503" t="s">
        <v>614</v>
      </c>
      <c r="E3" s="503" t="s">
        <v>98</v>
      </c>
      <c r="F3" s="503" t="s">
        <v>299</v>
      </c>
      <c r="G3" s="504">
        <v>300000</v>
      </c>
      <c r="H3" s="505" t="s">
        <v>315</v>
      </c>
      <c r="I3" s="505" t="s">
        <v>315</v>
      </c>
      <c r="J3" s="505" t="s">
        <v>62</v>
      </c>
    </row>
    <row r="4" spans="1:12">
      <c r="A4" s="456" t="s">
        <v>161</v>
      </c>
      <c r="B4" s="506" t="s">
        <v>611</v>
      </c>
      <c r="C4" s="506" t="s">
        <v>36</v>
      </c>
      <c r="D4" s="506" t="s">
        <v>36</v>
      </c>
      <c r="E4" s="506" t="s">
        <v>36</v>
      </c>
      <c r="F4" s="506" t="s">
        <v>36</v>
      </c>
      <c r="G4" s="506" t="s">
        <v>37</v>
      </c>
      <c r="H4" s="507" t="s">
        <v>313</v>
      </c>
      <c r="I4" s="507" t="s">
        <v>314</v>
      </c>
      <c r="J4" s="507" t="s">
        <v>112</v>
      </c>
    </row>
    <row r="5" spans="1:12" ht="15" customHeight="1" thickBot="1">
      <c r="A5" s="457" t="s">
        <v>66</v>
      </c>
      <c r="B5" s="508" t="s">
        <v>37</v>
      </c>
      <c r="C5" s="508" t="s">
        <v>613</v>
      </c>
      <c r="D5" s="508" t="s">
        <v>100</v>
      </c>
      <c r="E5" s="508" t="s">
        <v>101</v>
      </c>
      <c r="F5" s="508" t="s">
        <v>300</v>
      </c>
      <c r="G5" s="508" t="s">
        <v>102</v>
      </c>
      <c r="H5" s="509" t="s">
        <v>101</v>
      </c>
      <c r="I5" s="509" t="s">
        <v>102</v>
      </c>
      <c r="J5" s="509" t="s">
        <v>297</v>
      </c>
    </row>
    <row r="6" spans="1:12" ht="12.75" customHeight="1">
      <c r="A6" s="440"/>
      <c r="B6" s="441"/>
      <c r="C6" s="441"/>
      <c r="D6" s="441"/>
      <c r="E6" s="441"/>
      <c r="F6" s="441"/>
      <c r="G6" s="441"/>
      <c r="H6" s="441"/>
      <c r="I6" s="441"/>
      <c r="J6" s="441"/>
    </row>
    <row r="7" spans="1:12" ht="15.75" customHeight="1">
      <c r="A7" s="333" t="s">
        <v>122</v>
      </c>
      <c r="B7" s="491">
        <v>518.57216106999999</v>
      </c>
      <c r="C7" s="491">
        <v>415.64456369999999</v>
      </c>
      <c r="D7" s="491">
        <v>285.64669364999997</v>
      </c>
      <c r="E7" s="491">
        <v>475.51660137900001</v>
      </c>
      <c r="F7" s="491">
        <v>848.56483032999995</v>
      </c>
      <c r="G7" s="491">
        <v>778.60084860100005</v>
      </c>
      <c r="H7" s="492">
        <v>1695.3800197989999</v>
      </c>
      <c r="I7" s="492">
        <v>1627.165678931</v>
      </c>
      <c r="J7" s="492">
        <v>3322.5456987299999</v>
      </c>
      <c r="L7" s="567"/>
    </row>
    <row r="8" spans="1:12" ht="15.75" customHeight="1">
      <c r="A8" s="334" t="s">
        <v>123</v>
      </c>
      <c r="B8" s="493">
        <v>133.73822221</v>
      </c>
      <c r="C8" s="493">
        <v>119.15671112</v>
      </c>
      <c r="D8" s="493">
        <v>79.256504519999993</v>
      </c>
      <c r="E8" s="493">
        <v>179.80708708399999</v>
      </c>
      <c r="F8" s="493">
        <v>359.87520581000001</v>
      </c>
      <c r="G8" s="493">
        <v>159.783728346</v>
      </c>
      <c r="H8" s="330">
        <v>511.95852493400002</v>
      </c>
      <c r="I8" s="330">
        <v>519.65893415599999</v>
      </c>
      <c r="J8" s="330">
        <v>1031.61745909</v>
      </c>
      <c r="L8" s="567"/>
    </row>
    <row r="9" spans="1:12" ht="15.75" customHeight="1">
      <c r="A9" s="336" t="s">
        <v>124</v>
      </c>
      <c r="B9" s="494">
        <v>184.24461884999999</v>
      </c>
      <c r="C9" s="494">
        <v>150.51360786000001</v>
      </c>
      <c r="D9" s="494">
        <v>108.99440423999999</v>
      </c>
      <c r="E9" s="494">
        <v>155.77235102</v>
      </c>
      <c r="F9" s="494">
        <v>236.85578272999999</v>
      </c>
      <c r="G9" s="494">
        <v>314.37886752999998</v>
      </c>
      <c r="H9" s="495">
        <v>599.52498197</v>
      </c>
      <c r="I9" s="495">
        <v>551.23465025999997</v>
      </c>
      <c r="J9" s="495">
        <v>1150.7596322300001</v>
      </c>
      <c r="L9" s="567"/>
    </row>
    <row r="10" spans="1:12" ht="15.75" customHeight="1">
      <c r="A10" s="334" t="s">
        <v>125</v>
      </c>
      <c r="B10" s="493">
        <v>11.133101509999999</v>
      </c>
      <c r="C10" s="493">
        <v>8.0399848400000007</v>
      </c>
      <c r="D10" s="493">
        <v>5.1291444000000004</v>
      </c>
      <c r="E10" s="493">
        <v>7.014440896</v>
      </c>
      <c r="F10" s="493">
        <v>21.064136189999999</v>
      </c>
      <c r="G10" s="493">
        <v>49.842457723999999</v>
      </c>
      <c r="H10" s="330">
        <v>31.316671646</v>
      </c>
      <c r="I10" s="330">
        <v>70.906593913999998</v>
      </c>
      <c r="J10" s="330">
        <v>102.22326556</v>
      </c>
      <c r="L10" s="567"/>
    </row>
    <row r="11" spans="1:12" ht="15.75" customHeight="1">
      <c r="A11" s="336" t="s">
        <v>126</v>
      </c>
      <c r="B11" s="494">
        <v>153.55099465000001</v>
      </c>
      <c r="C11" s="494">
        <v>119.46384157</v>
      </c>
      <c r="D11" s="494">
        <v>78.186635129999999</v>
      </c>
      <c r="E11" s="494">
        <v>99.649409559999995</v>
      </c>
      <c r="F11" s="494">
        <v>197.12518678000001</v>
      </c>
      <c r="G11" s="494">
        <v>239.21100792999999</v>
      </c>
      <c r="H11" s="495">
        <v>450.85088091</v>
      </c>
      <c r="I11" s="495">
        <v>436.33619470999997</v>
      </c>
      <c r="J11" s="495">
        <v>887.18707561999997</v>
      </c>
      <c r="L11" s="567"/>
    </row>
    <row r="12" spans="1:12" ht="15.75" customHeight="1">
      <c r="A12" s="334" t="s">
        <v>127</v>
      </c>
      <c r="B12" s="493">
        <v>35.905223849999999</v>
      </c>
      <c r="C12" s="493">
        <v>18.470418309999999</v>
      </c>
      <c r="D12" s="493">
        <v>14.080005359999999</v>
      </c>
      <c r="E12" s="493">
        <v>33.273312818999997</v>
      </c>
      <c r="F12" s="493">
        <v>33.644518820000002</v>
      </c>
      <c r="G12" s="493">
        <v>15.384787071</v>
      </c>
      <c r="H12" s="330">
        <v>101.728960339</v>
      </c>
      <c r="I12" s="330">
        <v>49.029305891</v>
      </c>
      <c r="J12" s="330">
        <v>150.75826623</v>
      </c>
      <c r="L12" s="567"/>
    </row>
    <row r="13" spans="1:12" ht="15.75" customHeight="1">
      <c r="A13" s="340" t="s">
        <v>128</v>
      </c>
      <c r="B13" s="496">
        <v>595.45788815000003</v>
      </c>
      <c r="C13" s="496">
        <v>486.96672981</v>
      </c>
      <c r="D13" s="496">
        <v>330.77426169</v>
      </c>
      <c r="E13" s="496">
        <v>544.68066002199998</v>
      </c>
      <c r="F13" s="496">
        <v>1014.8281002799999</v>
      </c>
      <c r="G13" s="496">
        <v>1022.935692848</v>
      </c>
      <c r="H13" s="497">
        <v>1957.879539672</v>
      </c>
      <c r="I13" s="497">
        <v>2037.7637931280001</v>
      </c>
      <c r="J13" s="497">
        <v>3995.6433327999998</v>
      </c>
      <c r="L13" s="567"/>
    </row>
    <row r="14" spans="1:12" ht="15.75" customHeight="1">
      <c r="A14" s="334" t="s">
        <v>64</v>
      </c>
      <c r="B14" s="493">
        <v>402.07364484999999</v>
      </c>
      <c r="C14" s="493">
        <v>292.14746554999999</v>
      </c>
      <c r="D14" s="493">
        <v>182.35598136999999</v>
      </c>
      <c r="E14" s="493">
        <v>297.01545951000003</v>
      </c>
      <c r="F14" s="493">
        <v>661.94737894000002</v>
      </c>
      <c r="G14" s="493">
        <v>457.79121966000002</v>
      </c>
      <c r="H14" s="330">
        <v>1173.59255128</v>
      </c>
      <c r="I14" s="330">
        <v>1119.7385985999999</v>
      </c>
      <c r="J14" s="330">
        <v>2293.3311498799999</v>
      </c>
      <c r="L14" s="567"/>
    </row>
    <row r="15" spans="1:12" ht="15.75" customHeight="1">
      <c r="A15" s="336" t="s">
        <v>129</v>
      </c>
      <c r="B15" s="494">
        <v>289.13182537</v>
      </c>
      <c r="C15" s="494">
        <v>188.16235247</v>
      </c>
      <c r="D15" s="494">
        <v>116.4626521</v>
      </c>
      <c r="E15" s="494">
        <v>177.29902561</v>
      </c>
      <c r="F15" s="494">
        <v>297.78940039000003</v>
      </c>
      <c r="G15" s="494">
        <v>379.87779614999999</v>
      </c>
      <c r="H15" s="495">
        <v>771.05585555000005</v>
      </c>
      <c r="I15" s="495">
        <v>677.66719653999996</v>
      </c>
      <c r="J15" s="495">
        <v>1448.72305209</v>
      </c>
      <c r="L15" s="624"/>
    </row>
    <row r="16" spans="1:12" ht="15.75" customHeight="1">
      <c r="A16" s="572" t="s">
        <v>130</v>
      </c>
      <c r="B16" s="573">
        <v>112.94181948000001</v>
      </c>
      <c r="C16" s="573">
        <v>103.98511308</v>
      </c>
      <c r="D16" s="573">
        <v>65.893329269999995</v>
      </c>
      <c r="E16" s="573">
        <v>119.7164339</v>
      </c>
      <c r="F16" s="573">
        <v>364.15797855</v>
      </c>
      <c r="G16" s="573">
        <v>77.913423510000001</v>
      </c>
      <c r="H16" s="387">
        <v>402.53669573000002</v>
      </c>
      <c r="I16" s="387">
        <v>442.07140206000003</v>
      </c>
      <c r="J16" s="387">
        <v>844.60809778999999</v>
      </c>
      <c r="L16" s="567"/>
    </row>
    <row r="17" spans="1:12" ht="15.75" customHeight="1">
      <c r="A17" s="574" t="s">
        <v>131</v>
      </c>
      <c r="B17" s="575">
        <v>77.405647939999994</v>
      </c>
      <c r="C17" s="575">
        <v>87.77905706</v>
      </c>
      <c r="D17" s="575">
        <v>74.631338799999995</v>
      </c>
      <c r="E17" s="575">
        <v>153.91282551</v>
      </c>
      <c r="F17" s="575">
        <v>222.84954382999999</v>
      </c>
      <c r="G17" s="575">
        <v>263.86508565999998</v>
      </c>
      <c r="H17" s="576">
        <v>393.72886930999999</v>
      </c>
      <c r="I17" s="576">
        <v>486.71462948999999</v>
      </c>
      <c r="J17" s="576">
        <v>880.44349880000004</v>
      </c>
      <c r="L17" s="567"/>
    </row>
    <row r="18" spans="1:12" ht="15.75" customHeight="1">
      <c r="A18" s="572" t="s">
        <v>132</v>
      </c>
      <c r="B18" s="573">
        <v>56.9969544</v>
      </c>
      <c r="C18" s="573">
        <v>67.734725280000006</v>
      </c>
      <c r="D18" s="573">
        <v>60.703823</v>
      </c>
      <c r="E18" s="573">
        <v>122.156221</v>
      </c>
      <c r="F18" s="573">
        <v>145.97450438999999</v>
      </c>
      <c r="G18" s="573">
        <v>221.725528</v>
      </c>
      <c r="H18" s="387">
        <v>307.59172367999997</v>
      </c>
      <c r="I18" s="387">
        <v>367.70003238999999</v>
      </c>
      <c r="J18" s="387">
        <v>675.29175607000002</v>
      </c>
      <c r="L18" s="567"/>
    </row>
    <row r="19" spans="1:12" ht="15.75" customHeight="1">
      <c r="A19" s="593" t="s">
        <v>133</v>
      </c>
      <c r="B19" s="594">
        <v>1.0616959800000001</v>
      </c>
      <c r="C19" s="594">
        <v>0.8787838</v>
      </c>
      <c r="D19" s="594">
        <v>0.33084669999999999</v>
      </c>
      <c r="E19" s="594">
        <v>0.63415122999999995</v>
      </c>
      <c r="F19" s="594">
        <v>11.305908110000001</v>
      </c>
      <c r="G19" s="594">
        <v>2.9309436600000001</v>
      </c>
      <c r="H19" s="595">
        <v>2.90547771</v>
      </c>
      <c r="I19" s="595">
        <v>14.236851769999999</v>
      </c>
      <c r="J19" s="595">
        <v>17.142329480000001</v>
      </c>
      <c r="L19" s="567"/>
    </row>
    <row r="20" spans="1:12" ht="15.75" customHeight="1">
      <c r="A20" s="720" t="s">
        <v>639</v>
      </c>
      <c r="B20" s="573">
        <v>19.346997559999998</v>
      </c>
      <c r="C20" s="573">
        <v>19.165547979999999</v>
      </c>
      <c r="D20" s="573">
        <v>13.5966691</v>
      </c>
      <c r="E20" s="573">
        <v>31.122453279999998</v>
      </c>
      <c r="F20" s="573">
        <v>65.569131330000005</v>
      </c>
      <c r="G20" s="573">
        <v>39.208613999999997</v>
      </c>
      <c r="H20" s="387">
        <v>83.231667920000007</v>
      </c>
      <c r="I20" s="387">
        <v>104.77774533</v>
      </c>
      <c r="J20" s="387">
        <v>188.00941324999999</v>
      </c>
      <c r="L20" s="567"/>
    </row>
    <row r="21" spans="1:12" ht="15.75" customHeight="1">
      <c r="A21" s="593" t="s">
        <v>134</v>
      </c>
      <c r="B21" s="594">
        <v>42.88489525</v>
      </c>
      <c r="C21" s="594">
        <v>44.92173786</v>
      </c>
      <c r="D21" s="594">
        <v>39.86315029</v>
      </c>
      <c r="E21" s="594">
        <v>40.942765909999999</v>
      </c>
      <c r="F21" s="594">
        <v>37.435972820000003</v>
      </c>
      <c r="G21" s="594">
        <v>98.85351335</v>
      </c>
      <c r="H21" s="595">
        <v>168.61254930999999</v>
      </c>
      <c r="I21" s="595">
        <v>136.28948617</v>
      </c>
      <c r="J21" s="595">
        <v>304.90203548</v>
      </c>
      <c r="L21" s="567"/>
    </row>
    <row r="22" spans="1:12" ht="15.75" customHeight="1">
      <c r="A22" s="572" t="s">
        <v>135</v>
      </c>
      <c r="B22" s="573">
        <v>52.091999280000003</v>
      </c>
      <c r="C22" s="573">
        <v>48.98919661</v>
      </c>
      <c r="D22" s="573">
        <v>27.470417829999999</v>
      </c>
      <c r="E22" s="573">
        <v>44.099617690000002</v>
      </c>
      <c r="F22" s="573">
        <v>63.104890130000001</v>
      </c>
      <c r="G22" s="573">
        <v>161.23709697000001</v>
      </c>
      <c r="H22" s="387">
        <v>172.65123141000001</v>
      </c>
      <c r="I22" s="387">
        <v>224.34198710000001</v>
      </c>
      <c r="J22" s="387">
        <v>396.99321851000002</v>
      </c>
      <c r="L22" s="567"/>
    </row>
    <row r="23" spans="1:12" ht="15.75" customHeight="1">
      <c r="A23" s="596" t="s">
        <v>136</v>
      </c>
      <c r="B23" s="597">
        <v>21.001700830000001</v>
      </c>
      <c r="C23" s="597">
        <v>13.12927273</v>
      </c>
      <c r="D23" s="597">
        <v>6.4533734000000003</v>
      </c>
      <c r="E23" s="597">
        <v>8.709991402</v>
      </c>
      <c r="F23" s="597">
        <v>29.490314560000002</v>
      </c>
      <c r="G23" s="597">
        <v>41.188777207999998</v>
      </c>
      <c r="H23" s="598">
        <v>49.294338361999998</v>
      </c>
      <c r="I23" s="598">
        <v>70.679091768000006</v>
      </c>
      <c r="J23" s="598">
        <v>119.97343013</v>
      </c>
      <c r="L23" s="567"/>
    </row>
    <row r="24" spans="1:12" ht="15.75" customHeight="1">
      <c r="A24" s="580" t="s">
        <v>137</v>
      </c>
      <c r="B24" s="581">
        <v>76.885727079999995</v>
      </c>
      <c r="C24" s="581">
        <v>71.322166109999998</v>
      </c>
      <c r="D24" s="581">
        <v>45.12756804</v>
      </c>
      <c r="E24" s="581">
        <v>69.164058643000004</v>
      </c>
      <c r="F24" s="581">
        <v>166.26326994999999</v>
      </c>
      <c r="G24" s="581">
        <v>244.33484424700001</v>
      </c>
      <c r="H24" s="371">
        <v>262.499519873</v>
      </c>
      <c r="I24" s="371">
        <v>410.59811419699997</v>
      </c>
      <c r="J24" s="371">
        <v>673.09763407000003</v>
      </c>
      <c r="L24" s="567"/>
    </row>
    <row r="25" spans="1:12" ht="15.75" customHeight="1">
      <c r="A25" s="599" t="s">
        <v>138</v>
      </c>
      <c r="B25" s="600">
        <v>32.709006129999999</v>
      </c>
      <c r="C25" s="600">
        <v>38.209973380000001</v>
      </c>
      <c r="D25" s="600">
        <v>27.38660204</v>
      </c>
      <c r="E25" s="600">
        <v>40.598409427</v>
      </c>
      <c r="F25" s="600">
        <v>63.433724609999999</v>
      </c>
      <c r="G25" s="600">
        <v>101.775217213</v>
      </c>
      <c r="H25" s="601">
        <v>138.90399097700001</v>
      </c>
      <c r="I25" s="601">
        <v>165.208941823</v>
      </c>
      <c r="J25" s="601">
        <v>304.11293280000001</v>
      </c>
      <c r="L25" s="567"/>
    </row>
    <row r="26" spans="1:12" ht="15.75" customHeight="1">
      <c r="A26" s="580" t="s">
        <v>139</v>
      </c>
      <c r="B26" s="581">
        <v>180.78586171000001</v>
      </c>
      <c r="C26" s="581">
        <v>127.05124736</v>
      </c>
      <c r="D26" s="581">
        <v>84.014926840000001</v>
      </c>
      <c r="E26" s="581">
        <v>129.37601034900001</v>
      </c>
      <c r="F26" s="581">
        <v>233.39482885999999</v>
      </c>
      <c r="G26" s="581">
        <v>360.047946561</v>
      </c>
      <c r="H26" s="371">
        <v>521.22804625900005</v>
      </c>
      <c r="I26" s="371">
        <v>593.44277542099996</v>
      </c>
      <c r="J26" s="371">
        <v>1114.67082168</v>
      </c>
      <c r="L26" s="567"/>
    </row>
    <row r="27" spans="1:12" ht="15.75" customHeight="1">
      <c r="A27" s="593" t="s">
        <v>140</v>
      </c>
      <c r="B27" s="594">
        <v>137.90410822000001</v>
      </c>
      <c r="C27" s="594">
        <v>99.104837230000001</v>
      </c>
      <c r="D27" s="594">
        <v>69.23826554</v>
      </c>
      <c r="E27" s="594">
        <v>85.981962300000006</v>
      </c>
      <c r="F27" s="594">
        <v>152.98762499</v>
      </c>
      <c r="G27" s="594">
        <v>238.02559706</v>
      </c>
      <c r="H27" s="595">
        <v>392.22917329000001</v>
      </c>
      <c r="I27" s="595">
        <v>391.01322205000002</v>
      </c>
      <c r="J27" s="595">
        <v>783.24239534000003</v>
      </c>
      <c r="L27" s="567"/>
    </row>
    <row r="28" spans="1:12" ht="15.75" customHeight="1">
      <c r="A28" s="572" t="s">
        <v>141</v>
      </c>
      <c r="B28" s="573">
        <v>18.916052310000001</v>
      </c>
      <c r="C28" s="573">
        <v>13.40536185</v>
      </c>
      <c r="D28" s="573">
        <v>10.594293540000001</v>
      </c>
      <c r="E28" s="573">
        <v>29.419585009999999</v>
      </c>
      <c r="F28" s="573">
        <v>55.893490710000002</v>
      </c>
      <c r="G28" s="573">
        <v>81.628951720000003</v>
      </c>
      <c r="H28" s="387">
        <v>72.335292710000004</v>
      </c>
      <c r="I28" s="387">
        <v>137.52244243000001</v>
      </c>
      <c r="J28" s="387">
        <v>209.85773513999999</v>
      </c>
      <c r="L28" s="567"/>
    </row>
    <row r="29" spans="1:12" ht="15.75" customHeight="1">
      <c r="A29" s="593" t="s">
        <v>142</v>
      </c>
      <c r="B29" s="594">
        <v>23.96570118</v>
      </c>
      <c r="C29" s="594">
        <v>14.54104828</v>
      </c>
      <c r="D29" s="594">
        <v>4.18236776</v>
      </c>
      <c r="E29" s="594">
        <v>13.974463039</v>
      </c>
      <c r="F29" s="594">
        <v>24.513713159999998</v>
      </c>
      <c r="G29" s="594">
        <v>40.393397780999997</v>
      </c>
      <c r="H29" s="595">
        <v>56.663580259</v>
      </c>
      <c r="I29" s="595">
        <v>64.907110940999999</v>
      </c>
      <c r="J29" s="595">
        <v>121.5706912</v>
      </c>
      <c r="L29" s="567"/>
    </row>
    <row r="30" spans="1:12" ht="15.75" customHeight="1">
      <c r="A30" s="580" t="s">
        <v>143</v>
      </c>
      <c r="B30" s="581">
        <v>81.584874450000001</v>
      </c>
      <c r="C30" s="581">
        <v>57.168497950000003</v>
      </c>
      <c r="D30" s="581">
        <v>30.131097860000001</v>
      </c>
      <c r="E30" s="581">
        <v>54.377601990000002</v>
      </c>
      <c r="F30" s="581">
        <v>92.0663129</v>
      </c>
      <c r="G30" s="581">
        <v>151.68533058</v>
      </c>
      <c r="H30" s="371">
        <v>223.26207224999999</v>
      </c>
      <c r="I30" s="371">
        <v>243.75164348000001</v>
      </c>
      <c r="J30" s="371">
        <v>467.01371573</v>
      </c>
      <c r="L30" s="567"/>
    </row>
    <row r="31" spans="1:12" ht="15.75" customHeight="1">
      <c r="A31" s="593" t="s">
        <v>144</v>
      </c>
      <c r="B31" s="594">
        <v>17.255120470000001</v>
      </c>
      <c r="C31" s="594">
        <v>12.60858268</v>
      </c>
      <c r="D31" s="594">
        <v>9.7345721100000002</v>
      </c>
      <c r="E31" s="594">
        <v>9.5083632100000006</v>
      </c>
      <c r="F31" s="594">
        <v>21.790879740000001</v>
      </c>
      <c r="G31" s="594">
        <v>27.508219950000001</v>
      </c>
      <c r="H31" s="595">
        <v>49.10663847</v>
      </c>
      <c r="I31" s="595">
        <v>49.299099689999998</v>
      </c>
      <c r="J31" s="595">
        <v>98.405738159999999</v>
      </c>
      <c r="L31" s="567"/>
    </row>
    <row r="32" spans="1:12" ht="15.75" customHeight="1">
      <c r="A32" s="572" t="s">
        <v>145</v>
      </c>
      <c r="B32" s="573">
        <v>40.703870090000002</v>
      </c>
      <c r="C32" s="573">
        <v>31.409560689999999</v>
      </c>
      <c r="D32" s="573">
        <v>14.04919301</v>
      </c>
      <c r="E32" s="573">
        <v>32.005858160000002</v>
      </c>
      <c r="F32" s="573">
        <v>32.114983209999998</v>
      </c>
      <c r="G32" s="573">
        <v>100.00998213</v>
      </c>
      <c r="H32" s="387">
        <v>118.16848195</v>
      </c>
      <c r="I32" s="387">
        <v>132.12496533999999</v>
      </c>
      <c r="J32" s="387">
        <v>250.29344728999999</v>
      </c>
      <c r="L32" s="567"/>
    </row>
    <row r="33" spans="1:12" ht="15.75" customHeight="1">
      <c r="A33" s="596" t="s">
        <v>146</v>
      </c>
      <c r="B33" s="597">
        <v>23.625883890000001</v>
      </c>
      <c r="C33" s="597">
        <v>13.15035458</v>
      </c>
      <c r="D33" s="597">
        <v>6.3473327399999997</v>
      </c>
      <c r="E33" s="597">
        <v>12.863380619999999</v>
      </c>
      <c r="F33" s="597">
        <v>38.16044995</v>
      </c>
      <c r="G33" s="597">
        <v>24.1671285</v>
      </c>
      <c r="H33" s="598">
        <v>55.986951830000002</v>
      </c>
      <c r="I33" s="598">
        <v>62.327578449999997</v>
      </c>
      <c r="J33" s="598">
        <v>118.31453028</v>
      </c>
      <c r="L33" s="567"/>
    </row>
    <row r="34" spans="1:12" ht="15.75" customHeight="1">
      <c r="A34" s="585" t="s">
        <v>147</v>
      </c>
      <c r="B34" s="581">
        <v>699.35802278000006</v>
      </c>
      <c r="C34" s="581">
        <v>542.69581105999998</v>
      </c>
      <c r="D34" s="581">
        <v>369.66162049000002</v>
      </c>
      <c r="E34" s="581">
        <v>604.89261172800002</v>
      </c>
      <c r="F34" s="581">
        <v>1081.9596591899999</v>
      </c>
      <c r="G34" s="581">
        <v>1138.6487951619999</v>
      </c>
      <c r="H34" s="371">
        <v>2216.6080660580001</v>
      </c>
      <c r="I34" s="371">
        <v>2220.6084543520001</v>
      </c>
      <c r="J34" s="371">
        <v>4437.2165204100002</v>
      </c>
      <c r="L34" s="567"/>
    </row>
    <row r="35" spans="1:12" ht="15.75" customHeight="1">
      <c r="A35" s="602" t="s">
        <v>148</v>
      </c>
      <c r="B35" s="603">
        <v>677.04276259999995</v>
      </c>
      <c r="C35" s="603">
        <v>544.13522776000002</v>
      </c>
      <c r="D35" s="603">
        <v>360.90535955000001</v>
      </c>
      <c r="E35" s="603">
        <v>599.058262012</v>
      </c>
      <c r="F35" s="603">
        <v>1106.8944131799999</v>
      </c>
      <c r="G35" s="603">
        <v>1174.6210234279999</v>
      </c>
      <c r="H35" s="604">
        <v>2181.1416119219998</v>
      </c>
      <c r="I35" s="604">
        <v>2281.5154366080001</v>
      </c>
      <c r="J35" s="604">
        <v>4462.6570485299999</v>
      </c>
      <c r="L35" s="567"/>
    </row>
    <row r="36" spans="1:12" ht="15.75" customHeight="1">
      <c r="A36" s="582" t="s">
        <v>149</v>
      </c>
      <c r="B36" s="583">
        <v>-22.315260179999999</v>
      </c>
      <c r="C36" s="583">
        <v>1.4394167</v>
      </c>
      <c r="D36" s="583">
        <v>-8.7562609400000007</v>
      </c>
      <c r="E36" s="583">
        <v>-5.8343497150000001</v>
      </c>
      <c r="F36" s="583">
        <v>24.934753990000001</v>
      </c>
      <c r="G36" s="583">
        <v>35.972228264999998</v>
      </c>
      <c r="H36" s="584">
        <v>-35.466454134999999</v>
      </c>
      <c r="I36" s="584">
        <v>60.906982255000003</v>
      </c>
      <c r="J36" s="584">
        <v>25.44052812</v>
      </c>
      <c r="L36" s="567"/>
    </row>
    <row r="37" spans="1:12" ht="15.75" customHeight="1">
      <c r="A37" s="593" t="s">
        <v>150</v>
      </c>
      <c r="B37" s="594">
        <v>44.176720950000004</v>
      </c>
      <c r="C37" s="594">
        <v>33.112192729999997</v>
      </c>
      <c r="D37" s="594">
        <v>17.740966</v>
      </c>
      <c r="E37" s="594">
        <v>28.565649217000001</v>
      </c>
      <c r="F37" s="594">
        <v>102.82954534</v>
      </c>
      <c r="G37" s="594">
        <v>142.559627033</v>
      </c>
      <c r="H37" s="595">
        <v>123.59552889699999</v>
      </c>
      <c r="I37" s="595">
        <v>245.38917237300001</v>
      </c>
      <c r="J37" s="595">
        <v>368.98470127000002</v>
      </c>
      <c r="L37" s="567"/>
    </row>
    <row r="38" spans="1:12" ht="15.75" customHeight="1">
      <c r="A38" s="572" t="s">
        <v>151</v>
      </c>
      <c r="B38" s="573">
        <v>47.807342339999998</v>
      </c>
      <c r="C38" s="573">
        <v>41.745825019999998</v>
      </c>
      <c r="D38" s="573">
        <v>19.312590029999999</v>
      </c>
      <c r="E38" s="573">
        <v>24.81468237</v>
      </c>
      <c r="F38" s="573">
        <v>110.94858413999999</v>
      </c>
      <c r="G38" s="573">
        <v>90.806120879999995</v>
      </c>
      <c r="H38" s="387">
        <v>133.68043976000001</v>
      </c>
      <c r="I38" s="387">
        <v>201.75470501999999</v>
      </c>
      <c r="J38" s="387">
        <v>335.43514477999997</v>
      </c>
      <c r="L38" s="567"/>
    </row>
    <row r="39" spans="1:12" ht="15.75" customHeight="1">
      <c r="A39" s="596" t="s">
        <v>152</v>
      </c>
      <c r="B39" s="597">
        <v>3.6306213899999999</v>
      </c>
      <c r="C39" s="597">
        <v>8.6336322899999995</v>
      </c>
      <c r="D39" s="597">
        <v>1.5716240299999999</v>
      </c>
      <c r="E39" s="597">
        <v>-3.7509668469999999</v>
      </c>
      <c r="F39" s="597">
        <v>8.1190388000000002</v>
      </c>
      <c r="G39" s="597">
        <v>-51.753506152999996</v>
      </c>
      <c r="H39" s="598">
        <v>10.084910862999999</v>
      </c>
      <c r="I39" s="598">
        <v>-43.634467352999998</v>
      </c>
      <c r="J39" s="598">
        <v>-33.549556490000001</v>
      </c>
      <c r="L39" s="567"/>
    </row>
    <row r="40" spans="1:12" ht="15.75" customHeight="1">
      <c r="A40" s="585" t="s">
        <v>153</v>
      </c>
      <c r="B40" s="581">
        <v>743.53474372999995</v>
      </c>
      <c r="C40" s="581">
        <v>575.80800379000004</v>
      </c>
      <c r="D40" s="581">
        <v>387.40258648999998</v>
      </c>
      <c r="E40" s="581">
        <v>633.45826094400002</v>
      </c>
      <c r="F40" s="581">
        <v>1184.78920453</v>
      </c>
      <c r="G40" s="581">
        <v>1281.2084221959999</v>
      </c>
      <c r="H40" s="371">
        <v>2340.203594954</v>
      </c>
      <c r="I40" s="371">
        <v>2465.9976267259999</v>
      </c>
      <c r="J40" s="371">
        <v>4806.2012216800003</v>
      </c>
      <c r="L40" s="567"/>
    </row>
    <row r="41" spans="1:12" ht="15.75" customHeight="1">
      <c r="A41" s="602" t="s">
        <v>154</v>
      </c>
      <c r="B41" s="603">
        <v>724.85010494000005</v>
      </c>
      <c r="C41" s="603">
        <v>585.88105278</v>
      </c>
      <c r="D41" s="603">
        <v>380.21794957999998</v>
      </c>
      <c r="E41" s="603">
        <v>623.87294438200001</v>
      </c>
      <c r="F41" s="603">
        <v>1217.84299732</v>
      </c>
      <c r="G41" s="603">
        <v>1265.4271443079999</v>
      </c>
      <c r="H41" s="604">
        <v>2314.8220516820002</v>
      </c>
      <c r="I41" s="604">
        <v>2483.2701416280001</v>
      </c>
      <c r="J41" s="604">
        <v>4798.0921933099999</v>
      </c>
      <c r="L41" s="567"/>
    </row>
    <row r="42" spans="1:12" ht="15.75" customHeight="1">
      <c r="A42" s="577" t="s">
        <v>155</v>
      </c>
      <c r="B42" s="578">
        <v>-18.684638790000001</v>
      </c>
      <c r="C42" s="578">
        <v>10.07304899</v>
      </c>
      <c r="D42" s="578">
        <v>-7.18463691</v>
      </c>
      <c r="E42" s="578">
        <v>-9.5853165619999992</v>
      </c>
      <c r="F42" s="578">
        <v>33.053792790000003</v>
      </c>
      <c r="G42" s="578">
        <v>-15.781277888</v>
      </c>
      <c r="H42" s="579">
        <v>-25.381543271999998</v>
      </c>
      <c r="I42" s="579">
        <v>17.272514902000001</v>
      </c>
      <c r="J42" s="579">
        <v>-8.1090283700000008</v>
      </c>
      <c r="L42" s="567"/>
    </row>
    <row r="43" spans="1:12" s="7" customFormat="1" ht="15.75" customHeight="1">
      <c r="A43" s="605" t="s">
        <v>283</v>
      </c>
      <c r="B43" s="600">
        <v>373.42393184999997</v>
      </c>
      <c r="C43" s="600">
        <v>282.87688401999998</v>
      </c>
      <c r="D43" s="600">
        <v>186.87869706000001</v>
      </c>
      <c r="E43" s="600">
        <v>271.55596590300001</v>
      </c>
      <c r="F43" s="600">
        <v>875.75243063000005</v>
      </c>
      <c r="G43" s="600">
        <v>1706.4569717469999</v>
      </c>
      <c r="H43" s="601">
        <v>1114.7354788329999</v>
      </c>
      <c r="I43" s="601">
        <v>2582.2094023770001</v>
      </c>
      <c r="J43" s="601">
        <v>3696.9448812099999</v>
      </c>
      <c r="L43" s="568"/>
    </row>
    <row r="44" spans="1:12" ht="15.75" customHeight="1">
      <c r="A44" s="586" t="s">
        <v>156</v>
      </c>
      <c r="B44" s="573"/>
      <c r="C44" s="573"/>
      <c r="D44" s="573"/>
      <c r="E44" s="573"/>
      <c r="F44" s="573"/>
      <c r="G44" s="573"/>
      <c r="H44" s="587"/>
      <c r="I44" s="587"/>
      <c r="J44" s="587"/>
    </row>
    <row r="45" spans="1:12" ht="15.75" customHeight="1">
      <c r="A45" s="606" t="s">
        <v>157</v>
      </c>
      <c r="B45" s="607">
        <v>0.129120344</v>
      </c>
      <c r="C45" s="607">
        <v>0.14646209199999999</v>
      </c>
      <c r="D45" s="607">
        <v>0.13643010699999999</v>
      </c>
      <c r="E45" s="607">
        <v>0.12698093299999999</v>
      </c>
      <c r="F45" s="607">
        <v>0.16383392399999999</v>
      </c>
      <c r="G45" s="607">
        <v>0.238856505</v>
      </c>
      <c r="H45" s="608">
        <v>0.13407337599999999</v>
      </c>
      <c r="I45" s="608">
        <v>0.20149445999999999</v>
      </c>
      <c r="J45" s="608">
        <v>0.168457887</v>
      </c>
    </row>
    <row r="46" spans="1:12" ht="15.75" customHeight="1">
      <c r="A46" s="588" t="s">
        <v>158</v>
      </c>
      <c r="B46" s="589">
        <v>5.4930846999999998E-2</v>
      </c>
      <c r="C46" s="589">
        <v>7.8465265000000006E-2</v>
      </c>
      <c r="D46" s="589">
        <v>8.2795444999999995E-2</v>
      </c>
      <c r="E46" s="589">
        <v>7.4536168E-2</v>
      </c>
      <c r="F46" s="589">
        <v>6.2506866999999994E-2</v>
      </c>
      <c r="G46" s="589">
        <v>9.9493269999999995E-2</v>
      </c>
      <c r="H46" s="590">
        <v>7.0946137000000006E-2</v>
      </c>
      <c r="I46" s="590">
        <v>8.1073646999999999E-2</v>
      </c>
      <c r="J46" s="590">
        <v>7.6111130999999999E-2</v>
      </c>
    </row>
    <row r="47" spans="1:12" ht="15.75" customHeight="1">
      <c r="A47" s="606" t="s">
        <v>159</v>
      </c>
      <c r="B47" s="607">
        <v>0.62712064000000001</v>
      </c>
      <c r="C47" s="607">
        <v>0.58089570999999995</v>
      </c>
      <c r="D47" s="607">
        <v>0.56497351399999995</v>
      </c>
      <c r="E47" s="607">
        <v>0.49855995600000003</v>
      </c>
      <c r="F47" s="607">
        <v>0.862956426</v>
      </c>
      <c r="G47" s="607">
        <v>1.6681957460000001</v>
      </c>
      <c r="H47" s="608">
        <v>0.56935856200000001</v>
      </c>
      <c r="I47" s="608">
        <v>1.2671779780000001</v>
      </c>
      <c r="J47" s="608">
        <v>0.92524396499999995</v>
      </c>
    </row>
    <row r="48" spans="1:12" ht="15.75" customHeight="1">
      <c r="A48" s="557" t="s">
        <v>160</v>
      </c>
      <c r="B48" s="591">
        <v>4.8568693569999999</v>
      </c>
      <c r="C48" s="591">
        <v>3.9661846999999999</v>
      </c>
      <c r="D48" s="591">
        <v>4.1411204990000003</v>
      </c>
      <c r="E48" s="591">
        <v>3.9262583950000001</v>
      </c>
      <c r="F48" s="591">
        <v>5.2672633639999997</v>
      </c>
      <c r="G48" s="591">
        <v>6.9840917569999998</v>
      </c>
      <c r="H48" s="592">
        <v>4.2466191149999997</v>
      </c>
      <c r="I48" s="592">
        <v>6.2888973750000003</v>
      </c>
      <c r="J48" s="592">
        <v>5.4924348180000004</v>
      </c>
    </row>
    <row r="49" spans="1:10" ht="15.75" customHeight="1">
      <c r="A49" s="609" t="s">
        <v>307</v>
      </c>
      <c r="B49" s="610">
        <v>0.35529215200000003</v>
      </c>
      <c r="C49" s="610">
        <v>0.36212095900000002</v>
      </c>
      <c r="D49" s="610">
        <v>0.38157068399999999</v>
      </c>
      <c r="E49" s="610">
        <v>0.32758551600000002</v>
      </c>
      <c r="F49" s="610">
        <v>0.27912514700000002</v>
      </c>
      <c r="G49" s="610">
        <v>0.40377411400000002</v>
      </c>
      <c r="H49" s="611">
        <v>0.35362277199999997</v>
      </c>
      <c r="I49" s="611">
        <v>0.33876983599999999</v>
      </c>
      <c r="J49" s="611">
        <v>0.346348775</v>
      </c>
    </row>
    <row r="50" spans="1:10" ht="15.75" customHeight="1">
      <c r="A50" s="557" t="s">
        <v>308</v>
      </c>
      <c r="B50" s="366">
        <v>0.94506915300000005</v>
      </c>
      <c r="C50" s="366">
        <v>0.92153473500000005</v>
      </c>
      <c r="D50" s="366">
        <v>0.91720455499999998</v>
      </c>
      <c r="E50" s="366">
        <v>0.92546383200000004</v>
      </c>
      <c r="F50" s="366">
        <v>0.93749313300000003</v>
      </c>
      <c r="G50" s="366">
        <v>0.90050673000000003</v>
      </c>
      <c r="H50" s="367">
        <v>0.92905386300000004</v>
      </c>
      <c r="I50" s="367">
        <v>0.91892635300000003</v>
      </c>
      <c r="J50" s="367">
        <v>0.923888869</v>
      </c>
    </row>
    <row r="51" spans="1:10" ht="15.75" customHeight="1">
      <c r="A51" s="612" t="s">
        <v>744</v>
      </c>
      <c r="B51" s="613">
        <v>0.252258975</v>
      </c>
      <c r="C51" s="613">
        <v>0.220951228</v>
      </c>
      <c r="D51" s="613">
        <v>0.21578061800000001</v>
      </c>
      <c r="E51" s="613">
        <v>0.16254482200000001</v>
      </c>
      <c r="F51" s="613">
        <v>0.15546384799999999</v>
      </c>
      <c r="G51" s="613">
        <v>0.241790325</v>
      </c>
      <c r="H51" s="614">
        <v>0.213350811</v>
      </c>
      <c r="I51" s="614">
        <v>0.19879881899999999</v>
      </c>
      <c r="J51" s="614">
        <v>0.20592934700000001</v>
      </c>
    </row>
    <row r="52" spans="1:10" ht="12.75" customHeight="1">
      <c r="A52" s="217" t="s">
        <v>513</v>
      </c>
      <c r="B52" s="12"/>
      <c r="C52" s="12"/>
      <c r="D52" s="12"/>
      <c r="E52" s="12"/>
      <c r="F52" s="12"/>
      <c r="G52" s="12"/>
      <c r="H52" s="192"/>
      <c r="I52" s="192"/>
      <c r="J52" s="192"/>
    </row>
    <row r="53" spans="1:10">
      <c r="A53" s="240" t="s">
        <v>678</v>
      </c>
      <c r="B53" s="3"/>
      <c r="D53" s="163"/>
      <c r="G53" s="163"/>
      <c r="H53" s="192"/>
      <c r="I53" s="192"/>
      <c r="J53" s="192"/>
    </row>
    <row r="54" spans="1:10" s="440" customFormat="1">
      <c r="A54" s="462" t="s">
        <v>634</v>
      </c>
      <c r="B54" s="460"/>
      <c r="D54" s="463"/>
    </row>
    <row r="56" spans="1:10" ht="23.25" customHeight="1">
      <c r="A56" s="27" t="s">
        <v>677</v>
      </c>
    </row>
    <row r="57" spans="1:10" ht="15" customHeight="1" thickBot="1"/>
    <row r="58" spans="1:10" ht="15" customHeight="1">
      <c r="A58" s="25"/>
      <c r="B58" s="503" t="s">
        <v>35</v>
      </c>
      <c r="C58" s="503" t="s">
        <v>612</v>
      </c>
      <c r="D58" s="503" t="s">
        <v>614</v>
      </c>
      <c r="E58" s="503" t="s">
        <v>98</v>
      </c>
      <c r="F58" s="503" t="s">
        <v>299</v>
      </c>
      <c r="G58" s="504">
        <v>300000</v>
      </c>
      <c r="H58" s="505" t="s">
        <v>315</v>
      </c>
      <c r="I58" s="505" t="s">
        <v>315</v>
      </c>
      <c r="J58" s="505" t="s">
        <v>62</v>
      </c>
    </row>
    <row r="59" spans="1:10" ht="15.9" customHeight="1">
      <c r="A59" s="365" t="s">
        <v>66</v>
      </c>
      <c r="B59" s="506" t="s">
        <v>611</v>
      </c>
      <c r="C59" s="506" t="s">
        <v>36</v>
      </c>
      <c r="D59" s="506" t="s">
        <v>36</v>
      </c>
      <c r="E59" s="506" t="s">
        <v>36</v>
      </c>
      <c r="F59" s="506" t="s">
        <v>36</v>
      </c>
      <c r="G59" s="506" t="s">
        <v>37</v>
      </c>
      <c r="H59" s="507" t="s">
        <v>313</v>
      </c>
      <c r="I59" s="507" t="s">
        <v>314</v>
      </c>
      <c r="J59" s="507" t="s">
        <v>112</v>
      </c>
    </row>
    <row r="60" spans="1:10" ht="15.9" customHeight="1" thickBot="1">
      <c r="A60" s="294" t="s">
        <v>82</v>
      </c>
      <c r="B60" s="508" t="s">
        <v>37</v>
      </c>
      <c r="C60" s="508" t="s">
        <v>613</v>
      </c>
      <c r="D60" s="508" t="s">
        <v>100</v>
      </c>
      <c r="E60" s="508" t="s">
        <v>101</v>
      </c>
      <c r="F60" s="508" t="s">
        <v>300</v>
      </c>
      <c r="G60" s="508" t="s">
        <v>102</v>
      </c>
      <c r="H60" s="509" t="s">
        <v>101</v>
      </c>
      <c r="I60" s="509" t="s">
        <v>102</v>
      </c>
      <c r="J60" s="509" t="s">
        <v>297</v>
      </c>
    </row>
    <row r="61" spans="1:10" ht="15.9" customHeight="1">
      <c r="A61" s="197" t="s">
        <v>162</v>
      </c>
      <c r="B61" s="170"/>
      <c r="C61" s="170"/>
      <c r="D61" s="170"/>
      <c r="E61" s="170"/>
      <c r="F61" s="170"/>
      <c r="G61" s="170"/>
      <c r="H61" s="170"/>
      <c r="I61" s="170"/>
      <c r="J61" s="170"/>
    </row>
    <row r="62" spans="1:10" s="323" customFormat="1" ht="16.5" customHeight="1">
      <c r="A62" s="465" t="s">
        <v>228</v>
      </c>
      <c r="B62" s="443">
        <f t="shared" ref="B62" si="0">B7/B$7</f>
        <v>1</v>
      </c>
      <c r="C62" s="443">
        <f t="shared" ref="C62:G67" si="1">C7/C$7</f>
        <v>1</v>
      </c>
      <c r="D62" s="443">
        <f t="shared" si="1"/>
        <v>1</v>
      </c>
      <c r="E62" s="443">
        <f t="shared" si="1"/>
        <v>1</v>
      </c>
      <c r="F62" s="443">
        <f t="shared" si="1"/>
        <v>1</v>
      </c>
      <c r="G62" s="443">
        <f t="shared" si="1"/>
        <v>1</v>
      </c>
      <c r="H62" s="466">
        <f t="shared" ref="H62:J67" si="2">H7/H$7</f>
        <v>1</v>
      </c>
      <c r="I62" s="466">
        <f t="shared" si="2"/>
        <v>1</v>
      </c>
      <c r="J62" s="466">
        <f t="shared" si="2"/>
        <v>1</v>
      </c>
    </row>
    <row r="63" spans="1:10" s="323" customFormat="1" ht="16.5" customHeight="1">
      <c r="A63" s="467" t="s">
        <v>123</v>
      </c>
      <c r="B63" s="444">
        <f t="shared" ref="B63" si="3">B8/B$7</f>
        <v>0.25789703391337127</v>
      </c>
      <c r="C63" s="444">
        <f t="shared" si="1"/>
        <v>0.28667934462870492</v>
      </c>
      <c r="D63" s="444">
        <f t="shared" si="1"/>
        <v>0.27746340595530294</v>
      </c>
      <c r="E63" s="444">
        <f t="shared" si="1"/>
        <v>0.37812998865351649</v>
      </c>
      <c r="F63" s="444">
        <f t="shared" si="1"/>
        <v>0.42409865804837499</v>
      </c>
      <c r="G63" s="444">
        <f t="shared" si="1"/>
        <v>0.2052190523977741</v>
      </c>
      <c r="H63" s="459">
        <f t="shared" si="2"/>
        <v>0.30197272526232588</v>
      </c>
      <c r="I63" s="459">
        <f t="shared" si="2"/>
        <v>0.31936448813092017</v>
      </c>
      <c r="J63" s="459">
        <f t="shared" si="2"/>
        <v>0.31049007376612531</v>
      </c>
    </row>
    <row r="64" spans="1:10" s="323" customFormat="1" ht="16.5" customHeight="1">
      <c r="A64" s="469" t="s">
        <v>124</v>
      </c>
      <c r="B64" s="445">
        <f t="shared" ref="B64" si="4">B9/B$7</f>
        <v>0.35529215156833216</v>
      </c>
      <c r="C64" s="445">
        <f t="shared" si="1"/>
        <v>0.36212095863868027</v>
      </c>
      <c r="D64" s="445">
        <f t="shared" si="1"/>
        <v>0.38157068386567689</v>
      </c>
      <c r="E64" s="445">
        <f t="shared" si="1"/>
        <v>0.32758551555983445</v>
      </c>
      <c r="F64" s="445">
        <f t="shared" si="1"/>
        <v>0.27912514667605148</v>
      </c>
      <c r="G64" s="445">
        <f t="shared" si="1"/>
        <v>0.40377411364870708</v>
      </c>
      <c r="H64" s="470">
        <f t="shared" si="2"/>
        <v>0.3536227718674414</v>
      </c>
      <c r="I64" s="470">
        <f t="shared" si="2"/>
        <v>0.33876983603915795</v>
      </c>
      <c r="J64" s="470">
        <f t="shared" si="2"/>
        <v>0.34634877487760757</v>
      </c>
    </row>
    <row r="65" spans="1:10" s="323" customFormat="1" ht="16.5" customHeight="1">
      <c r="A65" s="467" t="s">
        <v>125</v>
      </c>
      <c r="B65" s="444">
        <f t="shared" ref="B65" si="5">B10/B$7</f>
        <v>2.146876046532931E-2</v>
      </c>
      <c r="C65" s="444">
        <f t="shared" si="1"/>
        <v>1.934341392181187E-2</v>
      </c>
      <c r="D65" s="444">
        <f t="shared" si="1"/>
        <v>1.7956253350807867E-2</v>
      </c>
      <c r="E65" s="444">
        <f t="shared" si="1"/>
        <v>1.4751200853257476E-2</v>
      </c>
      <c r="F65" s="444">
        <f t="shared" si="1"/>
        <v>2.482324913443364E-2</v>
      </c>
      <c r="G65" s="444">
        <f t="shared" si="1"/>
        <v>6.4015416645843065E-2</v>
      </c>
      <c r="H65" s="459">
        <f t="shared" si="2"/>
        <v>1.8471771095729221E-2</v>
      </c>
      <c r="I65" s="459">
        <f t="shared" si="2"/>
        <v>4.3576751176673999E-2</v>
      </c>
      <c r="J65" s="459">
        <f t="shared" si="2"/>
        <v>3.0766549155087173E-2</v>
      </c>
    </row>
    <row r="66" spans="1:10" s="323" customFormat="1" ht="16.5" customHeight="1">
      <c r="A66" s="469" t="s">
        <v>126</v>
      </c>
      <c r="B66" s="445">
        <f t="shared" ref="B66" si="6">B11/B$7</f>
        <v>0.29610342817703394</v>
      </c>
      <c r="C66" s="445">
        <f t="shared" si="1"/>
        <v>0.28741827032826411</v>
      </c>
      <c r="D66" s="445">
        <f t="shared" si="1"/>
        <v>0.27371797702584755</v>
      </c>
      <c r="E66" s="445">
        <f t="shared" si="1"/>
        <v>0.20956031665564634</v>
      </c>
      <c r="F66" s="445">
        <f t="shared" si="1"/>
        <v>0.23230421499243567</v>
      </c>
      <c r="G66" s="445">
        <f t="shared" si="1"/>
        <v>0.30723188699295328</v>
      </c>
      <c r="H66" s="470">
        <f t="shared" si="2"/>
        <v>0.26592909887156257</v>
      </c>
      <c r="I66" s="470">
        <f t="shared" si="2"/>
        <v>0.26815720142073057</v>
      </c>
      <c r="J66" s="470">
        <f t="shared" si="2"/>
        <v>0.26702027784271432</v>
      </c>
    </row>
    <row r="67" spans="1:10" s="323" customFormat="1" ht="16.5" customHeight="1">
      <c r="A67" s="471" t="s">
        <v>127</v>
      </c>
      <c r="B67" s="446">
        <f t="shared" ref="B67" si="7">B12/B$7</f>
        <v>6.9238625875933393E-2</v>
      </c>
      <c r="C67" s="446">
        <f t="shared" si="1"/>
        <v>4.4438012482538813E-2</v>
      </c>
      <c r="D67" s="446">
        <f t="shared" si="1"/>
        <v>4.9291679802364832E-2</v>
      </c>
      <c r="E67" s="446">
        <f t="shared" si="1"/>
        <v>6.9972978277745207E-2</v>
      </c>
      <c r="F67" s="446">
        <f t="shared" si="1"/>
        <v>3.9648731148704243E-2</v>
      </c>
      <c r="G67" s="446">
        <f t="shared" si="1"/>
        <v>1.9759530314722339E-2</v>
      </c>
      <c r="H67" s="472">
        <f t="shared" si="2"/>
        <v>6.000363290294098E-2</v>
      </c>
      <c r="I67" s="472">
        <f t="shared" si="2"/>
        <v>3.01317232325173E-2</v>
      </c>
      <c r="J67" s="472">
        <f t="shared" si="2"/>
        <v>4.5374324358465681E-2</v>
      </c>
    </row>
    <row r="68" spans="1:10" s="323" customFormat="1" ht="16.5" customHeight="1">
      <c r="A68" s="473" t="s">
        <v>225</v>
      </c>
      <c r="B68" s="447">
        <f t="shared" ref="B68" si="8">B13/B$13</f>
        <v>1</v>
      </c>
      <c r="C68" s="447">
        <f t="shared" ref="C68:J68" si="9">C13/C$13</f>
        <v>1</v>
      </c>
      <c r="D68" s="447">
        <f t="shared" si="9"/>
        <v>1</v>
      </c>
      <c r="E68" s="447">
        <f t="shared" si="9"/>
        <v>1</v>
      </c>
      <c r="F68" s="447">
        <f t="shared" si="9"/>
        <v>1</v>
      </c>
      <c r="G68" s="447">
        <f t="shared" si="9"/>
        <v>1</v>
      </c>
      <c r="H68" s="474">
        <f t="shared" si="9"/>
        <v>1</v>
      </c>
      <c r="I68" s="474">
        <f t="shared" si="9"/>
        <v>1</v>
      </c>
      <c r="J68" s="474">
        <f t="shared" si="9"/>
        <v>1</v>
      </c>
    </row>
    <row r="69" spans="1:10" s="323" customFormat="1" ht="16.5" customHeight="1">
      <c r="A69" s="467" t="s">
        <v>64</v>
      </c>
      <c r="B69" s="444">
        <f t="shared" ref="B69" si="10">B14/B$13</f>
        <v>0.67523439163629795</v>
      </c>
      <c r="C69" s="444">
        <f t="shared" ref="C69:J69" si="11">C14/C$13</f>
        <v>0.59993311178360642</v>
      </c>
      <c r="D69" s="444">
        <f t="shared" si="11"/>
        <v>0.55130039573908296</v>
      </c>
      <c r="E69" s="444">
        <f t="shared" si="11"/>
        <v>0.54530201145383683</v>
      </c>
      <c r="F69" s="444">
        <f t="shared" si="11"/>
        <v>0.65227537428000171</v>
      </c>
      <c r="G69" s="444">
        <f t="shared" si="11"/>
        <v>0.44752688058566364</v>
      </c>
      <c r="H69" s="459">
        <f t="shared" si="11"/>
        <v>0.59942020308185551</v>
      </c>
      <c r="I69" s="459">
        <f t="shared" si="11"/>
        <v>0.54949381394257835</v>
      </c>
      <c r="J69" s="459">
        <f t="shared" si="11"/>
        <v>0.5739579233847476</v>
      </c>
    </row>
    <row r="70" spans="1:10" s="323" customFormat="1" ht="16.5" customHeight="1">
      <c r="A70" s="469" t="s">
        <v>129</v>
      </c>
      <c r="B70" s="445">
        <f t="shared" ref="B70" si="12">B15/B$13</f>
        <v>0.48556217177387639</v>
      </c>
      <c r="C70" s="445">
        <f t="shared" ref="C70:J70" si="13">C15/C$13</f>
        <v>0.38639673092947313</v>
      </c>
      <c r="D70" s="445">
        <f t="shared" si="13"/>
        <v>0.35209103484946547</v>
      </c>
      <c r="E70" s="445">
        <f t="shared" si="13"/>
        <v>0.32551004400053196</v>
      </c>
      <c r="F70" s="445">
        <f t="shared" si="13"/>
        <v>0.29343826832134162</v>
      </c>
      <c r="G70" s="445">
        <f t="shared" si="13"/>
        <v>0.37136038834696011</v>
      </c>
      <c r="H70" s="470">
        <f t="shared" si="13"/>
        <v>0.3938219077968268</v>
      </c>
      <c r="I70" s="470">
        <f t="shared" si="13"/>
        <v>0.33255434159018499</v>
      </c>
      <c r="J70" s="470">
        <f t="shared" si="13"/>
        <v>0.36257566840301236</v>
      </c>
    </row>
    <row r="71" spans="1:10" s="323" customFormat="1" ht="16.5" customHeight="1">
      <c r="A71" s="615" t="s">
        <v>130</v>
      </c>
      <c r="B71" s="616">
        <f t="shared" ref="B71" si="14">B16/B$13</f>
        <v>0.18967221986242153</v>
      </c>
      <c r="C71" s="616">
        <f t="shared" ref="C71:G78" si="15">C16/C$13</f>
        <v>0.21353638085413335</v>
      </c>
      <c r="D71" s="616">
        <f t="shared" si="15"/>
        <v>0.19920936088961752</v>
      </c>
      <c r="E71" s="616">
        <f t="shared" si="15"/>
        <v>0.21979196745330482</v>
      </c>
      <c r="F71" s="616">
        <f t="shared" si="15"/>
        <v>0.35883710595866003</v>
      </c>
      <c r="G71" s="616">
        <f t="shared" si="15"/>
        <v>7.6166492238703518E-2</v>
      </c>
      <c r="H71" s="617">
        <f t="shared" ref="H71:J78" si="16">H16/H$13</f>
        <v>0.20559829528502876</v>
      </c>
      <c r="I71" s="617">
        <f t="shared" si="16"/>
        <v>0.21693947235239339</v>
      </c>
      <c r="J71" s="617">
        <f t="shared" si="16"/>
        <v>0.21138225498173524</v>
      </c>
    </row>
    <row r="72" spans="1:10" s="323" customFormat="1" ht="16.5" customHeight="1">
      <c r="A72" s="618" t="s">
        <v>131</v>
      </c>
      <c r="B72" s="619">
        <f t="shared" ref="B72" si="17">B17/B$13</f>
        <v>0.12999348817174619</v>
      </c>
      <c r="C72" s="619">
        <f t="shared" si="15"/>
        <v>0.18025678488189284</v>
      </c>
      <c r="D72" s="619">
        <f t="shared" si="15"/>
        <v>0.22562619720981833</v>
      </c>
      <c r="E72" s="619">
        <f t="shared" si="15"/>
        <v>0.28257442719516307</v>
      </c>
      <c r="F72" s="619">
        <f t="shared" si="15"/>
        <v>0.21959339100731823</v>
      </c>
      <c r="G72" s="619">
        <f t="shared" si="15"/>
        <v>0.25794885006442747</v>
      </c>
      <c r="H72" s="620">
        <f t="shared" si="16"/>
        <v>0.20109963934551392</v>
      </c>
      <c r="I72" s="620">
        <f t="shared" si="16"/>
        <v>0.2388474224202822</v>
      </c>
      <c r="J72" s="620">
        <f t="shared" si="16"/>
        <v>0.22035087355582803</v>
      </c>
    </row>
    <row r="73" spans="1:10" s="323" customFormat="1" ht="16.5" customHeight="1">
      <c r="A73" s="615" t="s">
        <v>132</v>
      </c>
      <c r="B73" s="616">
        <f t="shared" ref="B73" si="18">B18/B$13</f>
        <v>9.5719538752070524E-2</v>
      </c>
      <c r="C73" s="616">
        <f t="shared" si="15"/>
        <v>0.1390951807044972</v>
      </c>
      <c r="D73" s="616">
        <f t="shared" si="15"/>
        <v>0.18352039451271249</v>
      </c>
      <c r="E73" s="616">
        <f t="shared" si="15"/>
        <v>0.22427126565328395</v>
      </c>
      <c r="F73" s="616">
        <f t="shared" si="15"/>
        <v>0.14384160662256432</v>
      </c>
      <c r="G73" s="616">
        <f t="shared" si="15"/>
        <v>0.21675412203350169</v>
      </c>
      <c r="H73" s="617">
        <f t="shared" si="16"/>
        <v>0.15710451917360058</v>
      </c>
      <c r="I73" s="617">
        <f t="shared" si="16"/>
        <v>0.18044291179870978</v>
      </c>
      <c r="J73" s="617">
        <f t="shared" si="16"/>
        <v>0.16900701584812886</v>
      </c>
    </row>
    <row r="74" spans="1:10" s="323" customFormat="1" ht="16.5" customHeight="1">
      <c r="A74" s="618" t="s">
        <v>133</v>
      </c>
      <c r="B74" s="619">
        <f t="shared" ref="B74" si="19">B19/B$13</f>
        <v>1.7829908732900207E-3</v>
      </c>
      <c r="C74" s="619">
        <f t="shared" si="15"/>
        <v>1.8046074735801262E-3</v>
      </c>
      <c r="D74" s="619">
        <f t="shared" si="15"/>
        <v>1.0002189962109804E-3</v>
      </c>
      <c r="E74" s="619">
        <f t="shared" si="15"/>
        <v>1.164262432182531E-3</v>
      </c>
      <c r="F74" s="619">
        <f t="shared" si="15"/>
        <v>1.1140712507744515E-2</v>
      </c>
      <c r="G74" s="619">
        <f t="shared" si="15"/>
        <v>2.8652276780369561E-3</v>
      </c>
      <c r="H74" s="620">
        <f t="shared" si="16"/>
        <v>1.4839920695461936E-3</v>
      </c>
      <c r="I74" s="620">
        <f t="shared" si="16"/>
        <v>6.9865073753941831E-3</v>
      </c>
      <c r="J74" s="620">
        <f t="shared" si="16"/>
        <v>4.2902551734985035E-3</v>
      </c>
    </row>
    <row r="75" spans="1:10" s="323" customFormat="1" ht="16.5" customHeight="1">
      <c r="A75" s="720" t="s">
        <v>639</v>
      </c>
      <c r="B75" s="616">
        <f t="shared" ref="B75" si="20">B20/B$13</f>
        <v>3.2490958546385659E-2</v>
      </c>
      <c r="C75" s="616">
        <f t="shared" si="15"/>
        <v>3.9356996703815532E-2</v>
      </c>
      <c r="D75" s="616">
        <f t="shared" si="15"/>
        <v>4.1105583700894871E-2</v>
      </c>
      <c r="E75" s="616">
        <f t="shared" si="15"/>
        <v>5.7138899109696578E-2</v>
      </c>
      <c r="F75" s="616">
        <f t="shared" si="15"/>
        <v>6.4611071877009429E-2</v>
      </c>
      <c r="G75" s="616">
        <f t="shared" si="15"/>
        <v>3.8329500352888832E-2</v>
      </c>
      <c r="H75" s="617">
        <f t="shared" si="16"/>
        <v>4.2511128102367145E-2</v>
      </c>
      <c r="I75" s="617">
        <f t="shared" si="16"/>
        <v>5.1418003246178248E-2</v>
      </c>
      <c r="J75" s="617">
        <f t="shared" si="16"/>
        <v>4.7053602534200649E-2</v>
      </c>
    </row>
    <row r="76" spans="1:10" s="323" customFormat="1" ht="16.5" customHeight="1">
      <c r="A76" s="618" t="s">
        <v>134</v>
      </c>
      <c r="B76" s="619">
        <f t="shared" ref="B76" si="21">B21/B$13</f>
        <v>7.2020030473081906E-2</v>
      </c>
      <c r="C76" s="619">
        <f t="shared" si="15"/>
        <v>9.2248063594667196E-2</v>
      </c>
      <c r="D76" s="619">
        <f t="shared" si="15"/>
        <v>0.12051466787751323</v>
      </c>
      <c r="E76" s="619">
        <f t="shared" si="15"/>
        <v>7.516838565251481E-2</v>
      </c>
      <c r="F76" s="619">
        <f t="shared" si="15"/>
        <v>3.6888979335190947E-2</v>
      </c>
      <c r="G76" s="619">
        <f t="shared" si="15"/>
        <v>9.6637075078275556E-2</v>
      </c>
      <c r="H76" s="620">
        <f t="shared" si="16"/>
        <v>8.6119981282529443E-2</v>
      </c>
      <c r="I76" s="620">
        <f t="shared" si="16"/>
        <v>6.6881886227251816E-2</v>
      </c>
      <c r="J76" s="620">
        <f t="shared" si="16"/>
        <v>7.6308621687295561E-2</v>
      </c>
    </row>
    <row r="77" spans="1:10" s="323" customFormat="1" ht="16.5" customHeight="1">
      <c r="A77" s="615" t="s">
        <v>135</v>
      </c>
      <c r="B77" s="616">
        <f t="shared" ref="B77" si="22">B22/B$13</f>
        <v>8.7482255784438717E-2</v>
      </c>
      <c r="C77" s="616">
        <f t="shared" si="15"/>
        <v>0.10060070557410387</v>
      </c>
      <c r="D77" s="616">
        <f t="shared" si="15"/>
        <v>8.3048837263357378E-2</v>
      </c>
      <c r="E77" s="616">
        <f t="shared" si="15"/>
        <v>8.0964170250177034E-2</v>
      </c>
      <c r="F77" s="616">
        <f t="shared" si="15"/>
        <v>6.2182836790377415E-2</v>
      </c>
      <c r="G77" s="616">
        <f t="shared" si="15"/>
        <v>0.15762192882437481</v>
      </c>
      <c r="H77" s="617">
        <f t="shared" si="16"/>
        <v>8.8182765033094912E-2</v>
      </c>
      <c r="I77" s="617">
        <f t="shared" si="16"/>
        <v>0.11009224320137294</v>
      </c>
      <c r="J77" s="617">
        <f t="shared" si="16"/>
        <v>9.9356520450938693E-2</v>
      </c>
    </row>
    <row r="78" spans="1:10" s="323" customFormat="1" ht="16.5" customHeight="1">
      <c r="A78" s="621" t="s">
        <v>136</v>
      </c>
      <c r="B78" s="622">
        <f t="shared" ref="B78" si="23">B23/B$13</f>
        <v>3.5269833934435217E-2</v>
      </c>
      <c r="C78" s="622">
        <f t="shared" si="15"/>
        <v>2.6961334165729666E-2</v>
      </c>
      <c r="D78" s="622">
        <f t="shared" si="15"/>
        <v>1.9509901910228038E-2</v>
      </c>
      <c r="E78" s="622">
        <f t="shared" si="15"/>
        <v>1.5991005448308369E-2</v>
      </c>
      <c r="F78" s="622">
        <f t="shared" si="15"/>
        <v>2.9059418587111814E-2</v>
      </c>
      <c r="G78" s="622">
        <f t="shared" si="15"/>
        <v>4.0265265447258489E-2</v>
      </c>
      <c r="H78" s="623">
        <f t="shared" si="16"/>
        <v>2.5177411257006236E-2</v>
      </c>
      <c r="I78" s="623">
        <f t="shared" si="16"/>
        <v>3.4684634208514649E-2</v>
      </c>
      <c r="J78" s="623">
        <f t="shared" si="16"/>
        <v>3.0026060921190138E-2</v>
      </c>
    </row>
    <row r="79" spans="1:10" s="323" customFormat="1" ht="16.5" customHeight="1">
      <c r="A79" s="475" t="s">
        <v>163</v>
      </c>
      <c r="B79" s="448"/>
      <c r="C79" s="448"/>
      <c r="D79" s="448"/>
      <c r="E79" s="448"/>
      <c r="F79" s="448"/>
      <c r="G79" s="448"/>
      <c r="H79" s="476"/>
      <c r="I79" s="476"/>
      <c r="J79" s="476"/>
    </row>
    <row r="80" spans="1:10" s="323" customFormat="1" ht="16.5" customHeight="1">
      <c r="A80" s="477" t="s">
        <v>226</v>
      </c>
      <c r="B80" s="449">
        <f t="shared" ref="B80" si="24">B26/B$26</f>
        <v>1</v>
      </c>
      <c r="C80" s="449">
        <f t="shared" ref="C80:G83" si="25">C26/C$26</f>
        <v>1</v>
      </c>
      <c r="D80" s="449">
        <f t="shared" si="25"/>
        <v>1</v>
      </c>
      <c r="E80" s="449">
        <f t="shared" si="25"/>
        <v>1</v>
      </c>
      <c r="F80" s="449">
        <f t="shared" si="25"/>
        <v>1</v>
      </c>
      <c r="G80" s="449">
        <f t="shared" si="25"/>
        <v>1</v>
      </c>
      <c r="H80" s="478">
        <f t="shared" ref="H80:J83" si="26">H26/H$26</f>
        <v>1</v>
      </c>
      <c r="I80" s="478">
        <f t="shared" si="26"/>
        <v>1</v>
      </c>
      <c r="J80" s="478">
        <f t="shared" si="26"/>
        <v>1</v>
      </c>
    </row>
    <row r="81" spans="1:10" s="323" customFormat="1" ht="16.5" customHeight="1">
      <c r="A81" s="479" t="s">
        <v>140</v>
      </c>
      <c r="B81" s="450">
        <f t="shared" ref="B81" si="27">B27/B$26</f>
        <v>0.76280361149708187</v>
      </c>
      <c r="C81" s="450">
        <f t="shared" si="25"/>
        <v>0.7800382860404842</v>
      </c>
      <c r="D81" s="450">
        <f t="shared" si="25"/>
        <v>0.82411861968122613</v>
      </c>
      <c r="E81" s="450">
        <f t="shared" si="25"/>
        <v>0.66458968759399983</v>
      </c>
      <c r="F81" s="450">
        <f t="shared" si="25"/>
        <v>0.65548849448489022</v>
      </c>
      <c r="G81" s="450">
        <f t="shared" si="25"/>
        <v>0.66109416630063533</v>
      </c>
      <c r="H81" s="480">
        <f t="shared" si="26"/>
        <v>0.7525097241123897</v>
      </c>
      <c r="I81" s="480">
        <f t="shared" si="26"/>
        <v>0.65888951427980158</v>
      </c>
      <c r="J81" s="480">
        <f t="shared" si="26"/>
        <v>0.70266699379420328</v>
      </c>
    </row>
    <row r="82" spans="1:10" s="323" customFormat="1" ht="16.5" customHeight="1">
      <c r="A82" s="467" t="s">
        <v>141</v>
      </c>
      <c r="B82" s="444">
        <f t="shared" ref="B82" si="28">B28/B$26</f>
        <v>0.1046323652252375</v>
      </c>
      <c r="C82" s="444">
        <f t="shared" si="25"/>
        <v>0.10551145406715981</v>
      </c>
      <c r="D82" s="444">
        <f t="shared" si="25"/>
        <v>0.12610013408898185</v>
      </c>
      <c r="E82" s="444">
        <f t="shared" si="25"/>
        <v>0.22739598269137221</v>
      </c>
      <c r="F82" s="444">
        <f t="shared" si="25"/>
        <v>0.23948041601010475</v>
      </c>
      <c r="G82" s="444">
        <f t="shared" si="25"/>
        <v>0.22671689284629837</v>
      </c>
      <c r="H82" s="459">
        <f t="shared" si="26"/>
        <v>0.13877858881380367</v>
      </c>
      <c r="I82" s="459">
        <f t="shared" si="26"/>
        <v>0.2317366528431303</v>
      </c>
      <c r="J82" s="459">
        <f t="shared" si="26"/>
        <v>0.1882687974407623</v>
      </c>
    </row>
    <row r="83" spans="1:10" s="323" customFormat="1" ht="16.5" customHeight="1">
      <c r="A83" s="481" t="s">
        <v>142</v>
      </c>
      <c r="B83" s="451">
        <f t="shared" ref="B83" si="29">B29/B$26</f>
        <v>0.13256402327768069</v>
      </c>
      <c r="C83" s="451">
        <f t="shared" si="25"/>
        <v>0.11445025989235592</v>
      </c>
      <c r="D83" s="451">
        <f t="shared" si="25"/>
        <v>4.9781246229791992E-2</v>
      </c>
      <c r="E83" s="451">
        <f t="shared" si="25"/>
        <v>0.1080143297146279</v>
      </c>
      <c r="F83" s="451">
        <f t="shared" si="25"/>
        <v>0.10503108950500506</v>
      </c>
      <c r="G83" s="451">
        <f t="shared" si="25"/>
        <v>0.11218894085306627</v>
      </c>
      <c r="H83" s="482">
        <f t="shared" si="26"/>
        <v>0.10871168707380659</v>
      </c>
      <c r="I83" s="482">
        <f t="shared" si="26"/>
        <v>0.10937383287706826</v>
      </c>
      <c r="J83" s="482">
        <f t="shared" si="26"/>
        <v>0.10906420876503443</v>
      </c>
    </row>
    <row r="84" spans="1:10" s="323" customFormat="1" ht="16.5" customHeight="1">
      <c r="A84" s="477" t="s">
        <v>227</v>
      </c>
      <c r="B84" s="449">
        <f t="shared" ref="B84" si="30">B30/B$30</f>
        <v>1</v>
      </c>
      <c r="C84" s="449">
        <f t="shared" ref="C84:G87" si="31">C30/C$30</f>
        <v>1</v>
      </c>
      <c r="D84" s="449">
        <f t="shared" si="31"/>
        <v>1</v>
      </c>
      <c r="E84" s="449">
        <f t="shared" si="31"/>
        <v>1</v>
      </c>
      <c r="F84" s="449">
        <f t="shared" si="31"/>
        <v>1</v>
      </c>
      <c r="G84" s="449">
        <f t="shared" si="31"/>
        <v>1</v>
      </c>
      <c r="H84" s="478">
        <f t="shared" ref="H84:J87" si="32">H30/H$30</f>
        <v>1</v>
      </c>
      <c r="I84" s="478">
        <f t="shared" si="32"/>
        <v>1</v>
      </c>
      <c r="J84" s="478">
        <f t="shared" si="32"/>
        <v>1</v>
      </c>
    </row>
    <row r="85" spans="1:10" s="323" customFormat="1" ht="16.5" customHeight="1">
      <c r="A85" s="479" t="s">
        <v>144</v>
      </c>
      <c r="B85" s="450">
        <f t="shared" ref="B85" si="33">B31/B$30</f>
        <v>0.21149901358952206</v>
      </c>
      <c r="C85" s="450">
        <f t="shared" si="31"/>
        <v>0.22055123244671498</v>
      </c>
      <c r="D85" s="450">
        <f t="shared" si="31"/>
        <v>0.32307392698501558</v>
      </c>
      <c r="E85" s="450">
        <f t="shared" si="31"/>
        <v>0.17485808240952921</v>
      </c>
      <c r="F85" s="450">
        <f t="shared" si="31"/>
        <v>0.23668678644347016</v>
      </c>
      <c r="G85" s="450">
        <f t="shared" si="31"/>
        <v>0.18135056201424801</v>
      </c>
      <c r="H85" s="480">
        <f t="shared" si="32"/>
        <v>0.21995065250049431</v>
      </c>
      <c r="I85" s="480">
        <f t="shared" si="32"/>
        <v>0.2022513530008056</v>
      </c>
      <c r="J85" s="480">
        <f t="shared" si="32"/>
        <v>0.21071273679013838</v>
      </c>
    </row>
    <row r="86" spans="1:10" s="323" customFormat="1" ht="16.5" customHeight="1">
      <c r="A86" s="467" t="s">
        <v>145</v>
      </c>
      <c r="B86" s="444">
        <f t="shared" ref="B86" si="34">B32/B$30</f>
        <v>0.49891441721768809</v>
      </c>
      <c r="C86" s="444">
        <f t="shared" si="31"/>
        <v>0.54942077921079957</v>
      </c>
      <c r="D86" s="444">
        <f t="shared" si="31"/>
        <v>0.46626887195672861</v>
      </c>
      <c r="E86" s="444">
        <f t="shared" si="31"/>
        <v>0.58858531801174041</v>
      </c>
      <c r="F86" s="444">
        <f t="shared" si="31"/>
        <v>0.34882447442945225</v>
      </c>
      <c r="G86" s="444">
        <f t="shared" si="31"/>
        <v>0.65932533981757702</v>
      </c>
      <c r="H86" s="459">
        <f t="shared" si="32"/>
        <v>0.52928148860716318</v>
      </c>
      <c r="I86" s="459">
        <f t="shared" si="32"/>
        <v>0.54204748511097089</v>
      </c>
      <c r="J86" s="459">
        <f t="shared" si="32"/>
        <v>0.53594453194754776</v>
      </c>
    </row>
    <row r="87" spans="1:10" s="323" customFormat="1" ht="16.5" customHeight="1">
      <c r="A87" s="483" t="s">
        <v>146</v>
      </c>
      <c r="B87" s="452">
        <f t="shared" ref="B87" si="35">B33/B$30</f>
        <v>0.28958656919278991</v>
      </c>
      <c r="C87" s="452">
        <f t="shared" si="31"/>
        <v>0.23002798834248539</v>
      </c>
      <c r="D87" s="452">
        <f t="shared" si="31"/>
        <v>0.21065720105825575</v>
      </c>
      <c r="E87" s="452">
        <f t="shared" si="31"/>
        <v>0.23655659957873032</v>
      </c>
      <c r="F87" s="452">
        <f t="shared" si="31"/>
        <v>0.41448873912707762</v>
      </c>
      <c r="G87" s="452">
        <f t="shared" si="31"/>
        <v>0.15932409816817503</v>
      </c>
      <c r="H87" s="484">
        <f t="shared" si="32"/>
        <v>0.25076785889234265</v>
      </c>
      <c r="I87" s="484">
        <f t="shared" si="32"/>
        <v>0.25570116188822339</v>
      </c>
      <c r="J87" s="484">
        <f t="shared" si="32"/>
        <v>0.25334273126231377</v>
      </c>
    </row>
    <row r="88" spans="1:10" s="323" customFormat="1" ht="16.5" customHeight="1">
      <c r="A88" s="355" t="s">
        <v>180</v>
      </c>
      <c r="B88" s="358"/>
      <c r="C88" s="358"/>
      <c r="D88" s="358"/>
      <c r="E88" s="358"/>
      <c r="F88" s="358"/>
      <c r="G88" s="358"/>
      <c r="H88" s="359"/>
      <c r="I88" s="359"/>
      <c r="J88" s="359"/>
    </row>
    <row r="89" spans="1:10" s="323" customFormat="1" ht="16.5" customHeight="1">
      <c r="A89" s="357" t="s">
        <v>280</v>
      </c>
      <c r="B89" s="360">
        <f t="shared" ref="B89" si="36">B45</f>
        <v>0.129120344</v>
      </c>
      <c r="C89" s="360">
        <f t="shared" ref="C89:J89" si="37">C45</f>
        <v>0.14646209199999999</v>
      </c>
      <c r="D89" s="360">
        <f t="shared" si="37"/>
        <v>0.13643010699999999</v>
      </c>
      <c r="E89" s="360">
        <f t="shared" si="37"/>
        <v>0.12698093299999999</v>
      </c>
      <c r="F89" s="360">
        <f t="shared" si="37"/>
        <v>0.16383392399999999</v>
      </c>
      <c r="G89" s="360">
        <f t="shared" si="37"/>
        <v>0.238856505</v>
      </c>
      <c r="H89" s="361">
        <f t="shared" si="37"/>
        <v>0.13407337599999999</v>
      </c>
      <c r="I89" s="361">
        <f t="shared" si="37"/>
        <v>0.20149445999999999</v>
      </c>
      <c r="J89" s="361">
        <f t="shared" si="37"/>
        <v>0.168457887</v>
      </c>
    </row>
    <row r="90" spans="1:10" s="323" customFormat="1" ht="16.5" customHeight="1">
      <c r="A90" s="362" t="s">
        <v>275</v>
      </c>
      <c r="B90" s="366">
        <f t="shared" ref="B90" si="38">B49</f>
        <v>0.35529215200000003</v>
      </c>
      <c r="C90" s="366">
        <f t="shared" ref="C90:J90" si="39">C49</f>
        <v>0.36212095900000002</v>
      </c>
      <c r="D90" s="366">
        <f t="shared" si="39"/>
        <v>0.38157068399999999</v>
      </c>
      <c r="E90" s="366">
        <f t="shared" si="39"/>
        <v>0.32758551600000002</v>
      </c>
      <c r="F90" s="366">
        <f t="shared" si="39"/>
        <v>0.27912514700000002</v>
      </c>
      <c r="G90" s="366">
        <f t="shared" si="39"/>
        <v>0.40377411400000002</v>
      </c>
      <c r="H90" s="367">
        <f t="shared" si="39"/>
        <v>0.35362277199999997</v>
      </c>
      <c r="I90" s="367">
        <f t="shared" si="39"/>
        <v>0.33876983599999999</v>
      </c>
      <c r="J90" s="367">
        <f t="shared" si="39"/>
        <v>0.346348775</v>
      </c>
    </row>
    <row r="91" spans="1:10" s="323" customFormat="1" ht="16.5" customHeight="1">
      <c r="A91" s="356" t="s">
        <v>278</v>
      </c>
      <c r="B91" s="363">
        <f t="shared" ref="B91" si="40">B50</f>
        <v>0.94506915300000005</v>
      </c>
      <c r="C91" s="363">
        <f t="shared" ref="C91:J92" si="41">C50</f>
        <v>0.92153473500000005</v>
      </c>
      <c r="D91" s="363">
        <f t="shared" si="41"/>
        <v>0.91720455499999998</v>
      </c>
      <c r="E91" s="363">
        <f t="shared" si="41"/>
        <v>0.92546383200000004</v>
      </c>
      <c r="F91" s="363">
        <f t="shared" si="41"/>
        <v>0.93749313300000003</v>
      </c>
      <c r="G91" s="363">
        <f t="shared" si="41"/>
        <v>0.90050673000000003</v>
      </c>
      <c r="H91" s="364">
        <f t="shared" si="41"/>
        <v>0.92905386300000004</v>
      </c>
      <c r="I91" s="364">
        <f t="shared" si="41"/>
        <v>0.91892635300000003</v>
      </c>
      <c r="J91" s="364">
        <f t="shared" si="41"/>
        <v>0.923888869</v>
      </c>
    </row>
    <row r="92" spans="1:10" s="323" customFormat="1" ht="16.5" customHeight="1">
      <c r="A92" s="362" t="s">
        <v>277</v>
      </c>
      <c r="B92" s="335">
        <f t="shared" ref="B92" si="42">B51</f>
        <v>0.252258975</v>
      </c>
      <c r="C92" s="335">
        <f t="shared" si="41"/>
        <v>0.220951228</v>
      </c>
      <c r="D92" s="335">
        <f t="shared" si="41"/>
        <v>0.21578061800000001</v>
      </c>
      <c r="E92" s="335">
        <f t="shared" si="41"/>
        <v>0.16254482200000001</v>
      </c>
      <c r="F92" s="335">
        <f t="shared" si="41"/>
        <v>0.15546384799999999</v>
      </c>
      <c r="G92" s="335">
        <f t="shared" si="41"/>
        <v>0.241790325</v>
      </c>
      <c r="H92" s="331">
        <f t="shared" si="41"/>
        <v>0.213350811</v>
      </c>
      <c r="I92" s="331">
        <f t="shared" si="41"/>
        <v>0.19879881899999999</v>
      </c>
      <c r="J92" s="331">
        <f t="shared" si="41"/>
        <v>0.20592934700000001</v>
      </c>
    </row>
    <row r="93" spans="1:10" s="323" customFormat="1" ht="16.5" customHeight="1">
      <c r="A93" s="336" t="s">
        <v>276</v>
      </c>
      <c r="B93" s="337">
        <f t="shared" ref="B93" si="43">B47</f>
        <v>0.62712064000000001</v>
      </c>
      <c r="C93" s="337">
        <f t="shared" ref="C93:J93" si="44">C47</f>
        <v>0.58089570999999995</v>
      </c>
      <c r="D93" s="337">
        <f t="shared" si="44"/>
        <v>0.56497351399999995</v>
      </c>
      <c r="E93" s="337">
        <f t="shared" si="44"/>
        <v>0.49855995600000003</v>
      </c>
      <c r="F93" s="337">
        <f t="shared" si="44"/>
        <v>0.862956426</v>
      </c>
      <c r="G93" s="337">
        <f t="shared" si="44"/>
        <v>1.6681957460000001</v>
      </c>
      <c r="H93" s="338">
        <f t="shared" si="44"/>
        <v>0.56935856200000001</v>
      </c>
      <c r="I93" s="338">
        <f t="shared" si="44"/>
        <v>1.2671779780000001</v>
      </c>
      <c r="J93" s="338">
        <f t="shared" si="44"/>
        <v>0.92524396499999995</v>
      </c>
    </row>
    <row r="94" spans="1:10" s="323" customFormat="1" ht="16.5" customHeight="1">
      <c r="A94" s="339" t="s">
        <v>279</v>
      </c>
      <c r="B94" s="354">
        <f t="shared" ref="B94" si="45">B48</f>
        <v>4.8568693569999999</v>
      </c>
      <c r="C94" s="354">
        <f t="shared" ref="C94:J94" si="46">C48</f>
        <v>3.9661846999999999</v>
      </c>
      <c r="D94" s="354">
        <f t="shared" si="46"/>
        <v>4.1411204990000003</v>
      </c>
      <c r="E94" s="354">
        <f t="shared" si="46"/>
        <v>3.9262583950000001</v>
      </c>
      <c r="F94" s="354">
        <f t="shared" si="46"/>
        <v>5.2672633639999997</v>
      </c>
      <c r="G94" s="354">
        <f t="shared" si="46"/>
        <v>6.9840917569999998</v>
      </c>
      <c r="H94" s="353">
        <f t="shared" si="46"/>
        <v>4.2466191149999997</v>
      </c>
      <c r="I94" s="353">
        <f t="shared" si="46"/>
        <v>6.2888973750000003</v>
      </c>
      <c r="J94" s="353">
        <f t="shared" si="46"/>
        <v>5.4924348180000004</v>
      </c>
    </row>
    <row r="95" spans="1:10" ht="12.75" customHeight="1">
      <c r="A95" s="217" t="s">
        <v>514</v>
      </c>
      <c r="B95" s="12"/>
      <c r="C95" s="12"/>
      <c r="D95" s="12"/>
      <c r="E95" s="12"/>
      <c r="F95" s="12"/>
      <c r="G95" s="12"/>
      <c r="H95" s="192"/>
      <c r="I95" s="192"/>
      <c r="J95" s="192"/>
    </row>
    <row r="96" spans="1:10" ht="15" customHeight="1">
      <c r="A96" s="240" t="s">
        <v>679</v>
      </c>
      <c r="B96" s="12"/>
      <c r="C96" s="12"/>
      <c r="D96" s="12"/>
      <c r="E96" s="12"/>
      <c r="F96" s="12"/>
      <c r="G96" s="12"/>
      <c r="H96" s="192"/>
      <c r="I96" s="192"/>
      <c r="J96" s="192"/>
    </row>
    <row r="97" spans="1:10" s="440" customFormat="1">
      <c r="A97" s="462" t="s">
        <v>634</v>
      </c>
      <c r="B97" s="460"/>
      <c r="D97" s="463"/>
    </row>
    <row r="98" spans="1:10">
      <c r="A98" s="216"/>
      <c r="B98" s="3"/>
      <c r="D98" s="163"/>
      <c r="G98" s="163"/>
    </row>
    <row r="99" spans="1:10">
      <c r="A99" s="198"/>
      <c r="B99" s="3"/>
      <c r="D99" s="163"/>
      <c r="G99" s="163"/>
    </row>
    <row r="100" spans="1:10" ht="36.75" customHeight="1">
      <c r="A100" s="801" t="s">
        <v>675</v>
      </c>
      <c r="B100" s="802"/>
      <c r="C100" s="802"/>
      <c r="D100" s="802"/>
      <c r="E100" s="802"/>
      <c r="F100" s="802"/>
      <c r="G100" s="802"/>
      <c r="H100" s="802"/>
      <c r="I100" s="802"/>
      <c r="J100" s="803"/>
    </row>
    <row r="102" spans="1:10" s="440" customFormat="1" ht="12.75" customHeight="1">
      <c r="A102" s="485" t="s">
        <v>167</v>
      </c>
      <c r="B102" s="486"/>
      <c r="C102" s="486"/>
    </row>
    <row r="103" spans="1:10" s="440" customFormat="1" ht="24.75" customHeight="1">
      <c r="A103" s="798" t="s">
        <v>168</v>
      </c>
      <c r="B103" s="798"/>
      <c r="C103" s="798"/>
      <c r="D103" s="798"/>
      <c r="E103" s="798"/>
      <c r="F103" s="798"/>
      <c r="G103" s="798"/>
      <c r="H103" s="798"/>
      <c r="I103" s="798"/>
      <c r="J103" s="798"/>
    </row>
    <row r="104" spans="1:10" s="440" customFormat="1" ht="12.75" customHeight="1">
      <c r="A104" s="487"/>
      <c r="B104" s="488"/>
      <c r="C104" s="488"/>
    </row>
    <row r="105" spans="1:10" s="440" customFormat="1" ht="14.25" customHeight="1">
      <c r="A105" s="799" t="s">
        <v>171</v>
      </c>
      <c r="B105" s="799"/>
      <c r="C105" s="799"/>
      <c r="D105" s="799"/>
      <c r="E105" s="799"/>
      <c r="F105" s="799"/>
      <c r="G105" s="799"/>
      <c r="H105" s="799"/>
      <c r="I105" s="799"/>
      <c r="J105" s="799"/>
    </row>
    <row r="106" spans="1:10" s="440" customFormat="1" ht="12.75" customHeight="1">
      <c r="A106" s="487"/>
      <c r="B106" s="488"/>
      <c r="C106" s="488"/>
    </row>
    <row r="107" spans="1:10" ht="26.25" customHeight="1">
      <c r="A107" s="797" t="s">
        <v>172</v>
      </c>
      <c r="B107" s="797"/>
      <c r="C107" s="797"/>
      <c r="D107" s="797"/>
      <c r="E107" s="797"/>
      <c r="F107" s="797"/>
    </row>
    <row r="108" spans="1:10" ht="12.75" customHeight="1">
      <c r="A108" s="716"/>
      <c r="B108" s="717"/>
      <c r="C108" s="717"/>
      <c r="D108" s="717"/>
      <c r="E108" s="717"/>
      <c r="F108" s="717"/>
    </row>
    <row r="109" spans="1:10" ht="12.75" customHeight="1">
      <c r="A109" s="797" t="s">
        <v>173</v>
      </c>
      <c r="B109" s="797"/>
      <c r="C109" s="797"/>
      <c r="D109" s="797"/>
      <c r="E109" s="797"/>
      <c r="F109" s="797"/>
    </row>
    <row r="110" spans="1:10" ht="12.75" customHeight="1">
      <c r="A110" s="718"/>
      <c r="B110" s="718"/>
      <c r="C110" s="718"/>
      <c r="D110" s="718"/>
      <c r="E110" s="718"/>
      <c r="F110" s="718"/>
    </row>
    <row r="111" spans="1:10" ht="24.75" customHeight="1">
      <c r="A111" s="797" t="s">
        <v>635</v>
      </c>
      <c r="B111" s="797"/>
      <c r="C111" s="797"/>
      <c r="D111" s="797"/>
      <c r="E111" s="797"/>
      <c r="F111" s="797"/>
    </row>
    <row r="112" spans="1:10" ht="12.75" customHeight="1">
      <c r="A112" s="717"/>
      <c r="B112" s="717"/>
      <c r="C112" s="717"/>
      <c r="D112" s="717"/>
      <c r="E112" s="717"/>
      <c r="F112" s="717"/>
    </row>
    <row r="113" spans="1:6" ht="21" customHeight="1">
      <c r="A113" s="797" t="s">
        <v>174</v>
      </c>
      <c r="B113" s="797"/>
      <c r="C113" s="797"/>
      <c r="D113" s="797"/>
      <c r="E113" s="797"/>
      <c r="F113" s="797"/>
    </row>
    <row r="114" spans="1:6" ht="12.75" customHeight="1">
      <c r="A114" s="717"/>
      <c r="B114" s="717"/>
      <c r="C114" s="717"/>
      <c r="D114" s="717"/>
      <c r="E114" s="717"/>
      <c r="F114" s="717"/>
    </row>
    <row r="115" spans="1:6" ht="48.75" customHeight="1">
      <c r="A115" s="797" t="s">
        <v>658</v>
      </c>
      <c r="B115" s="797"/>
      <c r="C115" s="797"/>
      <c r="D115" s="797"/>
      <c r="E115" s="797"/>
      <c r="F115" s="797"/>
    </row>
    <row r="116" spans="1:6" ht="12.75" customHeight="1">
      <c r="A116" s="716"/>
      <c r="B116" s="717"/>
      <c r="C116" s="717"/>
      <c r="D116" s="717"/>
      <c r="E116" s="717"/>
      <c r="F116" s="717"/>
    </row>
    <row r="117" spans="1:6" ht="27" customHeight="1">
      <c r="A117" s="797" t="s">
        <v>175</v>
      </c>
      <c r="B117" s="797"/>
      <c r="C117" s="797"/>
      <c r="D117" s="797"/>
      <c r="E117" s="797"/>
      <c r="F117" s="797"/>
    </row>
    <row r="118" spans="1:6" ht="12.75" customHeight="1">
      <c r="A118" s="719"/>
      <c r="B118" s="717"/>
      <c r="C118" s="717"/>
      <c r="D118" s="717"/>
      <c r="E118" s="717"/>
      <c r="F118" s="717"/>
    </row>
    <row r="119" spans="1:6" ht="19.5" customHeight="1">
      <c r="A119" s="797" t="s">
        <v>176</v>
      </c>
      <c r="B119" s="797"/>
      <c r="C119" s="797"/>
      <c r="D119" s="797"/>
      <c r="E119" s="797"/>
      <c r="F119" s="797"/>
    </row>
    <row r="120" spans="1:6" ht="12.75" customHeight="1">
      <c r="A120" s="719"/>
      <c r="B120" s="717"/>
      <c r="C120" s="717"/>
      <c r="D120" s="717"/>
      <c r="E120" s="717"/>
      <c r="F120" s="717"/>
    </row>
    <row r="121" spans="1:6" ht="22.5" customHeight="1">
      <c r="A121" s="797" t="s">
        <v>177</v>
      </c>
      <c r="B121" s="797"/>
      <c r="C121" s="797"/>
      <c r="D121" s="797"/>
      <c r="E121" s="797"/>
      <c r="F121" s="797"/>
    </row>
    <row r="122" spans="1:6" ht="12" customHeight="1">
      <c r="A122" s="718"/>
      <c r="B122" s="718"/>
      <c r="C122" s="718"/>
      <c r="D122" s="718"/>
      <c r="E122" s="718"/>
      <c r="F122" s="718"/>
    </row>
    <row r="123" spans="1:6" ht="34.5" customHeight="1">
      <c r="A123" s="797" t="s">
        <v>637</v>
      </c>
      <c r="B123" s="797"/>
      <c r="C123" s="797"/>
      <c r="D123" s="797"/>
      <c r="E123" s="797"/>
      <c r="F123" s="797"/>
    </row>
    <row r="124" spans="1:6" ht="12.75" customHeight="1">
      <c r="A124" s="719"/>
      <c r="B124" s="717"/>
      <c r="C124" s="717"/>
      <c r="D124" s="717"/>
      <c r="E124" s="717"/>
      <c r="F124" s="717"/>
    </row>
    <row r="125" spans="1:6" ht="33.75" customHeight="1">
      <c r="A125" s="797" t="s">
        <v>638</v>
      </c>
      <c r="B125" s="797"/>
      <c r="C125" s="797"/>
      <c r="D125" s="797"/>
      <c r="E125" s="797"/>
      <c r="F125" s="797"/>
    </row>
    <row r="126" spans="1:6" s="440" customFormat="1" ht="12.75" customHeight="1">
      <c r="A126" s="489"/>
      <c r="B126" s="486"/>
      <c r="C126" s="486"/>
    </row>
    <row r="127" spans="1:6" s="440" customFormat="1" ht="16.5" customHeight="1">
      <c r="A127" s="800" t="s">
        <v>178</v>
      </c>
      <c r="B127" s="800"/>
      <c r="C127" s="800"/>
    </row>
    <row r="128" spans="1:6" s="440" customFormat="1" ht="12.75" customHeight="1">
      <c r="A128" s="625"/>
      <c r="B128" s="486"/>
      <c r="C128" s="486"/>
    </row>
    <row r="129" spans="1:3" s="440" customFormat="1" ht="21.75" customHeight="1">
      <c r="A129" s="490" t="s">
        <v>169</v>
      </c>
      <c r="B129" s="486"/>
      <c r="C129" s="486"/>
    </row>
    <row r="130" spans="1:3" s="440" customFormat="1" ht="12.75" customHeight="1">
      <c r="A130" s="489" t="s">
        <v>170</v>
      </c>
      <c r="B130" s="486"/>
      <c r="C130" s="486"/>
    </row>
  </sheetData>
  <mergeCells count="14">
    <mergeCell ref="A100:J100"/>
    <mergeCell ref="A127:C127"/>
    <mergeCell ref="A103:J103"/>
    <mergeCell ref="A105:J105"/>
    <mergeCell ref="A107:F107"/>
    <mergeCell ref="A109:F109"/>
    <mergeCell ref="A121:F121"/>
    <mergeCell ref="A123:F123"/>
    <mergeCell ref="A125:F125"/>
    <mergeCell ref="A111:F111"/>
    <mergeCell ref="A113:F113"/>
    <mergeCell ref="A115:F115"/>
    <mergeCell ref="A117:F117"/>
    <mergeCell ref="A119:F119"/>
  </mergeCells>
  <phoneticPr fontId="3" type="noConversion"/>
  <pageMargins left="0.59055118110236227" right="0.59055118110236227" top="0.78740157480314965" bottom="0.78740157480314965" header="0.39370078740157483" footer="0.39370078740157483"/>
  <pageSetup paperSize="9" scale="59" firstPageNumber="20" fitToHeight="2" orientation="landscape" useFirstPageNumber="1" r:id="rId1"/>
  <headerFooter>
    <oddHeader>&amp;R&amp;12Les finances des groupements à fiscalité propre en 2018</oddHeader>
    <oddFooter>&amp;L&amp;12Direction Générale des Collectivités Locales / DESL&amp;C&amp;12&amp;P&amp;R&amp;12Mise en ligne : juillet 2020</oddFooter>
    <evenHeader>&amp;RLes finances des groupements à fiscalité propre en 2016</evenHeader>
    <evenFooter>&amp;LDirection Générale des Collectivités Locales / DESL&amp;C21&amp;RMise à jour : mai 2018</evenFooter>
    <firstHeader>&amp;RLes finances des groupements à fiscalité propre en 2016</firstHeader>
    <firstFooter>&amp;LDirection Générale des Collectivités Locales / DESL&amp;C&amp;P&amp;RMise en ligne : mai 2018</firstFooter>
  </headerFooter>
  <rowBreaks count="1" manualBreakCount="1">
    <brk id="54" max="11" man="1"/>
  </rowBreaks>
  <tableParts count="1">
    <tablePart r:id="rId2"/>
  </tableParts>
</worksheet>
</file>

<file path=xl/worksheets/sheet16.xml><?xml version="1.0" encoding="utf-8"?>
<worksheet xmlns="http://schemas.openxmlformats.org/spreadsheetml/2006/main" xmlns:r="http://schemas.openxmlformats.org/officeDocument/2006/relationships">
  <sheetPr>
    <tabColor rgb="FF00B050"/>
  </sheetPr>
  <dimension ref="A1:K86"/>
  <sheetViews>
    <sheetView zoomScaleNormal="100" zoomScalePageLayoutView="85" workbookViewId="0"/>
  </sheetViews>
  <sheetFormatPr baseColWidth="10" defaultRowHeight="13.2"/>
  <cols>
    <col min="1" max="1" width="84" customWidth="1"/>
    <col min="2" max="7" width="12.6640625" customWidth="1"/>
    <col min="8" max="10" width="13.6640625" customWidth="1"/>
    <col min="11" max="11" width="19" customWidth="1"/>
  </cols>
  <sheetData>
    <row r="1" spans="1:11" s="424" customFormat="1" ht="23.25" customHeight="1">
      <c r="A1" s="27" t="s">
        <v>680</v>
      </c>
    </row>
    <row r="2" spans="1:11" ht="13.8" thickBot="1">
      <c r="K2" s="241" t="s">
        <v>409</v>
      </c>
    </row>
    <row r="3" spans="1:11">
      <c r="A3" s="25"/>
      <c r="B3" s="503" t="s">
        <v>35</v>
      </c>
      <c r="C3" s="503" t="s">
        <v>612</v>
      </c>
      <c r="D3" s="503" t="s">
        <v>614</v>
      </c>
      <c r="E3" s="503" t="s">
        <v>98</v>
      </c>
      <c r="F3" s="503" t="s">
        <v>299</v>
      </c>
      <c r="G3" s="504">
        <v>300000</v>
      </c>
      <c r="H3" s="505" t="s">
        <v>315</v>
      </c>
      <c r="I3" s="505" t="s">
        <v>315</v>
      </c>
      <c r="J3" s="505" t="s">
        <v>62</v>
      </c>
      <c r="K3" s="237" t="s">
        <v>179</v>
      </c>
    </row>
    <row r="4" spans="1:11">
      <c r="A4" s="365" t="s">
        <v>66</v>
      </c>
      <c r="B4" s="506" t="s">
        <v>611</v>
      </c>
      <c r="C4" s="506" t="s">
        <v>36</v>
      </c>
      <c r="D4" s="506" t="s">
        <v>36</v>
      </c>
      <c r="E4" s="506" t="s">
        <v>36</v>
      </c>
      <c r="F4" s="506" t="s">
        <v>36</v>
      </c>
      <c r="G4" s="506" t="s">
        <v>37</v>
      </c>
      <c r="H4" s="507" t="s">
        <v>313</v>
      </c>
      <c r="I4" s="507" t="s">
        <v>314</v>
      </c>
      <c r="J4" s="507" t="s">
        <v>112</v>
      </c>
      <c r="K4" s="238" t="s">
        <v>316</v>
      </c>
    </row>
    <row r="5" spans="1:11" ht="13.5" customHeight="1" thickBot="1">
      <c r="A5" s="294" t="s">
        <v>409</v>
      </c>
      <c r="B5" s="508" t="s">
        <v>37</v>
      </c>
      <c r="C5" s="508" t="s">
        <v>613</v>
      </c>
      <c r="D5" s="508" t="s">
        <v>100</v>
      </c>
      <c r="E5" s="508" t="s">
        <v>101</v>
      </c>
      <c r="F5" s="508" t="s">
        <v>300</v>
      </c>
      <c r="G5" s="508" t="s">
        <v>102</v>
      </c>
      <c r="H5" s="509" t="s">
        <v>101</v>
      </c>
      <c r="I5" s="509" t="s">
        <v>102</v>
      </c>
      <c r="J5" s="509" t="s">
        <v>297</v>
      </c>
      <c r="K5" s="239" t="s">
        <v>73</v>
      </c>
    </row>
    <row r="6" spans="1:11">
      <c r="A6" s="201"/>
    </row>
    <row r="7" spans="1:11" ht="16.5" customHeight="1">
      <c r="A7" s="333" t="s">
        <v>122</v>
      </c>
      <c r="B7" s="491">
        <v>413.77067054999998</v>
      </c>
      <c r="C7" s="491">
        <v>335.846170261</v>
      </c>
      <c r="D7" s="491">
        <v>298.16702520500002</v>
      </c>
      <c r="E7" s="491">
        <v>353.94024936400001</v>
      </c>
      <c r="F7" s="491">
        <v>406.21207117900002</v>
      </c>
      <c r="G7" s="491">
        <v>452.92085853600003</v>
      </c>
      <c r="H7" s="492">
        <v>353.76496195700003</v>
      </c>
      <c r="I7" s="492">
        <v>427.29787190299999</v>
      </c>
      <c r="J7" s="492">
        <v>386.32334170500002</v>
      </c>
      <c r="K7" s="492">
        <v>373.99165702099998</v>
      </c>
    </row>
    <row r="8" spans="1:11" ht="16.5" customHeight="1">
      <c r="A8" s="334" t="s">
        <v>123</v>
      </c>
      <c r="B8" s="493">
        <v>106.71022865499999</v>
      </c>
      <c r="C8" s="493">
        <v>96.280159987000005</v>
      </c>
      <c r="D8" s="493">
        <v>82.730438356999997</v>
      </c>
      <c r="E8" s="493">
        <v>133.83542247599999</v>
      </c>
      <c r="F8" s="493">
        <v>172.27399427</v>
      </c>
      <c r="G8" s="493">
        <v>92.947989399999997</v>
      </c>
      <c r="H8" s="330">
        <v>106.82736966500001</v>
      </c>
      <c r="I8" s="330">
        <v>136.46376613999999</v>
      </c>
      <c r="J8" s="330">
        <v>119.949562864</v>
      </c>
      <c r="K8" s="330">
        <v>100.478730703</v>
      </c>
    </row>
    <row r="9" spans="1:11" ht="16.5" customHeight="1">
      <c r="A9" s="336" t="s">
        <v>124</v>
      </c>
      <c r="B9" s="494">
        <v>147.00947179600001</v>
      </c>
      <c r="C9" s="494">
        <v>121.61693713</v>
      </c>
      <c r="D9" s="494">
        <v>113.77179571400001</v>
      </c>
      <c r="E9" s="494">
        <v>115.945699065</v>
      </c>
      <c r="F9" s="494">
        <v>113.384003949</v>
      </c>
      <c r="G9" s="494">
        <v>182.87771820899999</v>
      </c>
      <c r="H9" s="495">
        <v>125.09934643699999</v>
      </c>
      <c r="I9" s="495">
        <v>144.755630005</v>
      </c>
      <c r="J9" s="495">
        <v>133.80261610599999</v>
      </c>
      <c r="K9" s="495">
        <v>139.186903814</v>
      </c>
    </row>
    <row r="10" spans="1:11" ht="16.5" customHeight="1">
      <c r="A10" s="334" t="s">
        <v>125</v>
      </c>
      <c r="B10" s="493">
        <v>8.8831434139999992</v>
      </c>
      <c r="C10" s="493">
        <v>6.4964114850000003</v>
      </c>
      <c r="D10" s="493">
        <v>5.3539626450000002</v>
      </c>
      <c r="E10" s="493">
        <v>5.2210437089999999</v>
      </c>
      <c r="F10" s="493">
        <v>10.083503444</v>
      </c>
      <c r="G10" s="493">
        <v>28.993917466999999</v>
      </c>
      <c r="H10" s="330">
        <v>6.5346653989999997</v>
      </c>
      <c r="I10" s="330">
        <v>18.620253042000002</v>
      </c>
      <c r="J10" s="330">
        <v>11.885836082000001</v>
      </c>
      <c r="K10" s="330">
        <v>9.1016876839999998</v>
      </c>
    </row>
    <row r="11" spans="1:11" ht="16.5" customHeight="1">
      <c r="A11" s="336" t="s">
        <v>126</v>
      </c>
      <c r="B11" s="494">
        <v>122.518914029</v>
      </c>
      <c r="C11" s="494">
        <v>96.528325353</v>
      </c>
      <c r="D11" s="494">
        <v>81.613674954999993</v>
      </c>
      <c r="E11" s="494">
        <v>74.171830733999997</v>
      </c>
      <c r="F11" s="494">
        <v>94.364776316000004</v>
      </c>
      <c r="G11" s="494">
        <v>139.15173002700001</v>
      </c>
      <c r="H11" s="495">
        <v>94.076397545999995</v>
      </c>
      <c r="I11" s="495">
        <v>114.58300150300001</v>
      </c>
      <c r="J11" s="495">
        <v>103.156166039</v>
      </c>
      <c r="K11" s="495">
        <v>106.622090024</v>
      </c>
    </row>
    <row r="12" spans="1:11" ht="16.5" customHeight="1">
      <c r="A12" s="334" t="s">
        <v>127</v>
      </c>
      <c r="B12" s="493">
        <v>28.648912657</v>
      </c>
      <c r="C12" s="493">
        <v>14.924336306000001</v>
      </c>
      <c r="D12" s="493">
        <v>14.697153534</v>
      </c>
      <c r="E12" s="493">
        <v>24.766253379999998</v>
      </c>
      <c r="F12" s="493">
        <v>16.105793200000001</v>
      </c>
      <c r="G12" s="493">
        <v>8.9495034340000004</v>
      </c>
      <c r="H12" s="330">
        <v>21.227182911</v>
      </c>
      <c r="I12" s="330">
        <v>12.875221214</v>
      </c>
      <c r="J12" s="330">
        <v>17.529160613999998</v>
      </c>
      <c r="K12" s="330">
        <v>18.602244798000001</v>
      </c>
    </row>
    <row r="13" spans="1:11" ht="16.5" customHeight="1">
      <c r="A13" s="340" t="s">
        <v>128</v>
      </c>
      <c r="B13" s="496">
        <v>475.11808029899998</v>
      </c>
      <c r="C13" s="496">
        <v>393.475400702</v>
      </c>
      <c r="D13" s="496">
        <v>345.27260358699999</v>
      </c>
      <c r="E13" s="496">
        <v>405.42098440500001</v>
      </c>
      <c r="F13" s="496">
        <v>485.80309926899997</v>
      </c>
      <c r="G13" s="496">
        <v>595.05318169700001</v>
      </c>
      <c r="H13" s="497">
        <v>408.53919049400002</v>
      </c>
      <c r="I13" s="497">
        <v>535.12198758800002</v>
      </c>
      <c r="J13" s="497">
        <v>464.586622594</v>
      </c>
      <c r="K13" s="497">
        <v>455.75953640300003</v>
      </c>
    </row>
    <row r="14" spans="1:11" ht="16.5" customHeight="1">
      <c r="A14" s="334" t="s">
        <v>64</v>
      </c>
      <c r="B14" s="493">
        <v>320.816067906</v>
      </c>
      <c r="C14" s="493">
        <v>236.058921553</v>
      </c>
      <c r="D14" s="493">
        <v>190.348922996</v>
      </c>
      <c r="E14" s="493">
        <v>221.076878282</v>
      </c>
      <c r="F14" s="493">
        <v>316.87739840199998</v>
      </c>
      <c r="G14" s="493">
        <v>266.30229418800002</v>
      </c>
      <c r="H14" s="330">
        <v>244.88664453300001</v>
      </c>
      <c r="I14" s="330">
        <v>294.04622188399998</v>
      </c>
      <c r="J14" s="330">
        <v>266.65317313700001</v>
      </c>
      <c r="K14" s="330">
        <v>257.531736029</v>
      </c>
    </row>
    <row r="15" spans="1:11" ht="16.5" customHeight="1">
      <c r="A15" s="336" t="s">
        <v>129</v>
      </c>
      <c r="B15" s="494">
        <v>230.699366919</v>
      </c>
      <c r="C15" s="494">
        <v>152.03760853200001</v>
      </c>
      <c r="D15" s="494">
        <v>121.567388302</v>
      </c>
      <c r="E15" s="494">
        <v>131.96860247199999</v>
      </c>
      <c r="F15" s="494">
        <v>142.55322019499999</v>
      </c>
      <c r="G15" s="494">
        <v>220.97918064199999</v>
      </c>
      <c r="H15" s="495">
        <v>160.89168341000001</v>
      </c>
      <c r="I15" s="495">
        <v>177.95714025300001</v>
      </c>
      <c r="J15" s="495">
        <v>168.44780521800001</v>
      </c>
      <c r="K15" s="495">
        <v>175.90595230299999</v>
      </c>
    </row>
    <row r="16" spans="1:11" ht="16.5" customHeight="1">
      <c r="A16" s="572" t="s">
        <v>130</v>
      </c>
      <c r="B16" s="573">
        <v>90.116700987000002</v>
      </c>
      <c r="C16" s="573">
        <v>84.021313020999997</v>
      </c>
      <c r="D16" s="573">
        <v>68.781534692999998</v>
      </c>
      <c r="E16" s="573">
        <v>89.108275809000006</v>
      </c>
      <c r="F16" s="573">
        <v>174.32417820699999</v>
      </c>
      <c r="G16" s="573">
        <v>45.323113544999998</v>
      </c>
      <c r="H16" s="387">
        <v>83.994961122999996</v>
      </c>
      <c r="I16" s="387">
        <v>116.089081632</v>
      </c>
      <c r="J16" s="387">
        <v>98.205367917999993</v>
      </c>
      <c r="K16" s="387">
        <v>81.625783725999995</v>
      </c>
    </row>
    <row r="17" spans="1:11" ht="16.5" customHeight="1">
      <c r="A17" s="574" t="s">
        <v>131</v>
      </c>
      <c r="B17" s="575">
        <v>61.762256551999997</v>
      </c>
      <c r="C17" s="575">
        <v>70.926610660999998</v>
      </c>
      <c r="D17" s="575">
        <v>77.902544547999995</v>
      </c>
      <c r="E17" s="575">
        <v>114.56160244100001</v>
      </c>
      <c r="F17" s="575">
        <v>106.67914992999999</v>
      </c>
      <c r="G17" s="575">
        <v>153.49328394599999</v>
      </c>
      <c r="H17" s="576">
        <v>82.157083866999997</v>
      </c>
      <c r="I17" s="576">
        <v>127.812507416</v>
      </c>
      <c r="J17" s="576">
        <v>102.37206813100001</v>
      </c>
      <c r="K17" s="576">
        <v>122.03600876</v>
      </c>
    </row>
    <row r="18" spans="1:11" ht="16.5" customHeight="1">
      <c r="A18" s="572" t="s">
        <v>132</v>
      </c>
      <c r="B18" s="573">
        <v>45.478083499</v>
      </c>
      <c r="C18" s="573">
        <v>54.730531962999997</v>
      </c>
      <c r="D18" s="573">
        <v>63.364564424999998</v>
      </c>
      <c r="E18" s="573">
        <v>90.924277294999996</v>
      </c>
      <c r="F18" s="573">
        <v>69.878698301</v>
      </c>
      <c r="G18" s="573">
        <v>128.98022996200001</v>
      </c>
      <c r="H18" s="387">
        <v>64.183353085999997</v>
      </c>
      <c r="I18" s="387">
        <v>96.558969607999998</v>
      </c>
      <c r="J18" s="387">
        <v>78.518398688000005</v>
      </c>
      <c r="K18" s="387">
        <v>98.556156143999999</v>
      </c>
    </row>
    <row r="19" spans="1:11" ht="16.5" customHeight="1">
      <c r="A19" s="593" t="s">
        <v>133</v>
      </c>
      <c r="B19" s="594">
        <v>0.84713120099999994</v>
      </c>
      <c r="C19" s="594">
        <v>0.710068649</v>
      </c>
      <c r="D19" s="594">
        <v>0.34534821700000001</v>
      </c>
      <c r="E19" s="594">
        <v>0.47201642100000002</v>
      </c>
      <c r="F19" s="594">
        <v>5.412192664</v>
      </c>
      <c r="G19" s="594">
        <v>1.7049628459999999</v>
      </c>
      <c r="H19" s="595">
        <v>0.60626891900000002</v>
      </c>
      <c r="I19" s="595">
        <v>3.738633713</v>
      </c>
      <c r="J19" s="595">
        <v>1.993195161</v>
      </c>
      <c r="K19" s="595">
        <v>1.3296640369999999</v>
      </c>
    </row>
    <row r="20" spans="1:11" ht="16.5" customHeight="1">
      <c r="A20" s="720" t="s">
        <v>639</v>
      </c>
      <c r="B20" s="573">
        <v>15.437041852</v>
      </c>
      <c r="C20" s="573">
        <v>15.486010048000001</v>
      </c>
      <c r="D20" s="573">
        <v>14.192631906000001</v>
      </c>
      <c r="E20" s="573">
        <v>23.165308724999999</v>
      </c>
      <c r="F20" s="573">
        <v>31.388258964999999</v>
      </c>
      <c r="G20" s="573">
        <v>22.808091138000002</v>
      </c>
      <c r="H20" s="387">
        <v>17.367461861999999</v>
      </c>
      <c r="I20" s="387">
        <v>27.514904094999999</v>
      </c>
      <c r="J20" s="387">
        <v>21.860474281999998</v>
      </c>
      <c r="K20" s="387">
        <v>22.150188579000002</v>
      </c>
    </row>
    <row r="21" spans="1:11" ht="16.5" customHeight="1">
      <c r="A21" s="593" t="s">
        <v>134</v>
      </c>
      <c r="B21" s="594">
        <v>34.218018620999999</v>
      </c>
      <c r="C21" s="594">
        <v>36.297343787000003</v>
      </c>
      <c r="D21" s="594">
        <v>41.610413149000003</v>
      </c>
      <c r="E21" s="594">
        <v>30.474840907000001</v>
      </c>
      <c r="F21" s="594">
        <v>17.920780489999999</v>
      </c>
      <c r="G21" s="594">
        <v>57.504198995000003</v>
      </c>
      <c r="H21" s="595">
        <v>35.183387439000001</v>
      </c>
      <c r="I21" s="595">
        <v>35.789967892</v>
      </c>
      <c r="J21" s="595">
        <v>35.451964824999997</v>
      </c>
      <c r="K21" s="595">
        <v>19.962415761999999</v>
      </c>
    </row>
    <row r="22" spans="1:11" ht="16.5" customHeight="1">
      <c r="A22" s="572" t="s">
        <v>135</v>
      </c>
      <c r="B22" s="573">
        <v>41.564401429</v>
      </c>
      <c r="C22" s="573">
        <v>39.583902936999998</v>
      </c>
      <c r="D22" s="573">
        <v>28.674488267000001</v>
      </c>
      <c r="E22" s="573">
        <v>32.824573604000001</v>
      </c>
      <c r="F22" s="573">
        <v>30.208614833999999</v>
      </c>
      <c r="G22" s="573">
        <v>93.793430251999993</v>
      </c>
      <c r="H22" s="387">
        <v>36.026115441999998</v>
      </c>
      <c r="I22" s="387">
        <v>58.912779999999998</v>
      </c>
      <c r="J22" s="387">
        <v>46.159710269000001</v>
      </c>
      <c r="K22" s="387">
        <v>43.155598431000001</v>
      </c>
    </row>
    <row r="23" spans="1:11" ht="16.5" customHeight="1">
      <c r="A23" s="596" t="s">
        <v>136</v>
      </c>
      <c r="B23" s="597">
        <v>16.757335790999999</v>
      </c>
      <c r="C23" s="597">
        <v>10.608621764</v>
      </c>
      <c r="D23" s="597">
        <v>6.7362346280000001</v>
      </c>
      <c r="E23" s="597">
        <v>6.4830891709999996</v>
      </c>
      <c r="F23" s="597">
        <v>14.117155613</v>
      </c>
      <c r="G23" s="597">
        <v>23.959974316</v>
      </c>
      <c r="H23" s="598">
        <v>10.285959214</v>
      </c>
      <c r="I23" s="598">
        <v>18.560510396000002</v>
      </c>
      <c r="J23" s="598">
        <v>13.949706233000001</v>
      </c>
      <c r="K23" s="598">
        <v>13.073777421000001</v>
      </c>
    </row>
    <row r="24" spans="1:11" ht="16.5" customHeight="1">
      <c r="A24" s="580" t="s">
        <v>137</v>
      </c>
      <c r="B24" s="581">
        <v>61.347409749000001</v>
      </c>
      <c r="C24" s="581">
        <v>57.629230440000001</v>
      </c>
      <c r="D24" s="581">
        <v>47.105578381999997</v>
      </c>
      <c r="E24" s="581">
        <v>51.480735041000003</v>
      </c>
      <c r="F24" s="581">
        <v>79.591028089999995</v>
      </c>
      <c r="G24" s="581">
        <v>142.13232316099999</v>
      </c>
      <c r="H24" s="371">
        <v>54.774228536999999</v>
      </c>
      <c r="I24" s="371">
        <v>107.824115685</v>
      </c>
      <c r="J24" s="371">
        <v>78.263280889000001</v>
      </c>
      <c r="K24" s="371">
        <v>81.767879382000004</v>
      </c>
    </row>
    <row r="25" spans="1:11" ht="16.5" customHeight="1">
      <c r="A25" s="599" t="s">
        <v>138</v>
      </c>
      <c r="B25" s="600">
        <v>26.098638561000001</v>
      </c>
      <c r="C25" s="600">
        <v>30.874151488999999</v>
      </c>
      <c r="D25" s="600">
        <v>28.586998702999999</v>
      </c>
      <c r="E25" s="600">
        <v>30.218526786999998</v>
      </c>
      <c r="F25" s="600">
        <v>30.366029482999998</v>
      </c>
      <c r="G25" s="600">
        <v>59.203786948000001</v>
      </c>
      <c r="H25" s="601">
        <v>28.984277572</v>
      </c>
      <c r="I25" s="601">
        <v>43.384290962999998</v>
      </c>
      <c r="J25" s="601">
        <v>35.360213254999998</v>
      </c>
      <c r="K25" s="601">
        <v>44.945652445</v>
      </c>
    </row>
    <row r="26" spans="1:11" ht="16.5" customHeight="1">
      <c r="A26" s="580" t="s">
        <v>139</v>
      </c>
      <c r="B26" s="581">
        <v>144.24971651300001</v>
      </c>
      <c r="C26" s="581">
        <v>102.65904712699999</v>
      </c>
      <c r="D26" s="581">
        <v>87.697429607000004</v>
      </c>
      <c r="E26" s="581">
        <v>96.298167574999994</v>
      </c>
      <c r="F26" s="581">
        <v>111.72722866300001</v>
      </c>
      <c r="G26" s="581">
        <v>209.44393441599999</v>
      </c>
      <c r="H26" s="371">
        <v>108.761586076</v>
      </c>
      <c r="I26" s="371">
        <v>155.83959170099999</v>
      </c>
      <c r="J26" s="371">
        <v>129.606451131</v>
      </c>
      <c r="K26" s="371">
        <v>137.575082665</v>
      </c>
    </row>
    <row r="27" spans="1:11" ht="16.5" customHeight="1">
      <c r="A27" s="593" t="s">
        <v>140</v>
      </c>
      <c r="B27" s="594">
        <v>110.03420471299999</v>
      </c>
      <c r="C27" s="594">
        <v>80.077987167000003</v>
      </c>
      <c r="D27" s="594">
        <v>72.273084636999997</v>
      </c>
      <c r="E27" s="594">
        <v>63.998769105000001</v>
      </c>
      <c r="F27" s="594">
        <v>73.235912909000007</v>
      </c>
      <c r="G27" s="594">
        <v>138.46216321</v>
      </c>
      <c r="H27" s="595">
        <v>81.844151131999993</v>
      </c>
      <c r="I27" s="595">
        <v>102.68107288100001</v>
      </c>
      <c r="J27" s="595">
        <v>91.070175391999996</v>
      </c>
      <c r="K27" s="595">
        <v>100.24329534500001</v>
      </c>
    </row>
    <row r="28" spans="1:11" ht="16.5" customHeight="1">
      <c r="A28" s="572" t="s">
        <v>141</v>
      </c>
      <c r="B28" s="573">
        <v>15.093189022000001</v>
      </c>
      <c r="C28" s="573">
        <v>10.831705335000001</v>
      </c>
      <c r="D28" s="573">
        <v>11.058657632999999</v>
      </c>
      <c r="E28" s="573">
        <v>21.897816447</v>
      </c>
      <c r="F28" s="573">
        <v>26.756483200000002</v>
      </c>
      <c r="G28" s="573">
        <v>47.484478035999999</v>
      </c>
      <c r="H28" s="387">
        <v>15.093779433</v>
      </c>
      <c r="I28" s="387">
        <v>36.113745360999999</v>
      </c>
      <c r="J28" s="387">
        <v>24.400850694999999</v>
      </c>
      <c r="K28" s="387">
        <v>25.595001874000001</v>
      </c>
    </row>
    <row r="29" spans="1:11" ht="16.5" customHeight="1">
      <c r="A29" s="593" t="s">
        <v>142</v>
      </c>
      <c r="B29" s="594">
        <v>19.122322778000001</v>
      </c>
      <c r="C29" s="594">
        <v>11.749354624</v>
      </c>
      <c r="D29" s="594">
        <v>4.3656873369999998</v>
      </c>
      <c r="E29" s="594">
        <v>10.401582023</v>
      </c>
      <c r="F29" s="594">
        <v>11.734832554</v>
      </c>
      <c r="G29" s="594">
        <v>23.497293170999999</v>
      </c>
      <c r="H29" s="595">
        <v>11.823655511</v>
      </c>
      <c r="I29" s="595">
        <v>17.044773458000002</v>
      </c>
      <c r="J29" s="595">
        <v>14.135425043</v>
      </c>
      <c r="K29" s="595">
        <v>11.736785445000001</v>
      </c>
    </row>
    <row r="30" spans="1:11" ht="16.5" customHeight="1">
      <c r="A30" s="580" t="s">
        <v>143</v>
      </c>
      <c r="B30" s="581">
        <v>65.096877044999999</v>
      </c>
      <c r="C30" s="581">
        <v>46.192883952000003</v>
      </c>
      <c r="D30" s="581">
        <v>31.451789973</v>
      </c>
      <c r="E30" s="581">
        <v>40.474763557000003</v>
      </c>
      <c r="F30" s="581">
        <v>44.072587400000003</v>
      </c>
      <c r="G30" s="581">
        <v>88.237060462000002</v>
      </c>
      <c r="H30" s="371">
        <v>46.586781473000002</v>
      </c>
      <c r="I30" s="371">
        <v>64.009805443000005</v>
      </c>
      <c r="J30" s="371">
        <v>54.301224314999999</v>
      </c>
      <c r="K30" s="371">
        <v>53.215643821</v>
      </c>
    </row>
    <row r="31" spans="1:11" ht="16.5" customHeight="1">
      <c r="A31" s="593" t="s">
        <v>144</v>
      </c>
      <c r="B31" s="594">
        <v>13.767925283</v>
      </c>
      <c r="C31" s="594">
        <v>10.187897486000001</v>
      </c>
      <c r="D31" s="594">
        <v>10.161253297</v>
      </c>
      <c r="E31" s="594">
        <v>7.0773395419999998</v>
      </c>
      <c r="F31" s="594">
        <v>10.431399082</v>
      </c>
      <c r="G31" s="594">
        <v>16.001840505000001</v>
      </c>
      <c r="H31" s="595">
        <v>10.246792983000001</v>
      </c>
      <c r="I31" s="595">
        <v>12.946069756</v>
      </c>
      <c r="J31" s="595">
        <v>11.441959585999999</v>
      </c>
      <c r="K31" s="595">
        <v>12.174637969000001</v>
      </c>
    </row>
    <row r="32" spans="1:11" ht="16.5" customHeight="1">
      <c r="A32" s="572" t="s">
        <v>145</v>
      </c>
      <c r="B32" s="573">
        <v>32.477770473</v>
      </c>
      <c r="C32" s="573">
        <v>25.379330294999999</v>
      </c>
      <c r="D32" s="573">
        <v>14.664990632</v>
      </c>
      <c r="E32" s="573">
        <v>23.822851579999998</v>
      </c>
      <c r="F32" s="573">
        <v>15.373597136000001</v>
      </c>
      <c r="G32" s="573">
        <v>58.176929874000002</v>
      </c>
      <c r="H32" s="387">
        <v>24.657521046999999</v>
      </c>
      <c r="I32" s="387">
        <v>34.696354063000001</v>
      </c>
      <c r="J32" s="387">
        <v>29.102444250000001</v>
      </c>
      <c r="K32" s="387">
        <v>28.146219465000001</v>
      </c>
    </row>
    <row r="33" spans="1:11" ht="16.5" customHeight="1">
      <c r="A33" s="596" t="s">
        <v>146</v>
      </c>
      <c r="B33" s="597">
        <v>18.851181288999999</v>
      </c>
      <c r="C33" s="597">
        <v>10.625656170999999</v>
      </c>
      <c r="D33" s="597">
        <v>6.625546044</v>
      </c>
      <c r="E33" s="597">
        <v>9.5745724360000004</v>
      </c>
      <c r="F33" s="597">
        <v>18.267591181</v>
      </c>
      <c r="G33" s="597">
        <v>14.058290082999999</v>
      </c>
      <c r="H33" s="598">
        <v>11.682467443</v>
      </c>
      <c r="I33" s="598">
        <v>16.367381624</v>
      </c>
      <c r="J33" s="598">
        <v>13.756820479</v>
      </c>
      <c r="K33" s="598">
        <v>12.894786387</v>
      </c>
    </row>
    <row r="34" spans="1:11" ht="16.5" customHeight="1">
      <c r="A34" s="585" t="s">
        <v>147</v>
      </c>
      <c r="B34" s="581">
        <v>558.02038706300004</v>
      </c>
      <c r="C34" s="581">
        <v>438.50521738800001</v>
      </c>
      <c r="D34" s="581">
        <v>385.86445481200002</v>
      </c>
      <c r="E34" s="581">
        <v>450.23841693999998</v>
      </c>
      <c r="F34" s="581">
        <v>517.93929984199997</v>
      </c>
      <c r="G34" s="581">
        <v>662.36479295300001</v>
      </c>
      <c r="H34" s="371">
        <v>462.52654803399997</v>
      </c>
      <c r="I34" s="371">
        <v>583.137463604</v>
      </c>
      <c r="J34" s="371">
        <v>515.92979283600005</v>
      </c>
      <c r="K34" s="371">
        <v>511.56673968600001</v>
      </c>
    </row>
    <row r="35" spans="1:11" ht="16.5" customHeight="1">
      <c r="A35" s="602" t="s">
        <v>148</v>
      </c>
      <c r="B35" s="603">
        <v>540.21495734400003</v>
      </c>
      <c r="C35" s="603">
        <v>439.668284653</v>
      </c>
      <c r="D35" s="603">
        <v>376.72439356000001</v>
      </c>
      <c r="E35" s="603">
        <v>445.89574796199997</v>
      </c>
      <c r="F35" s="603">
        <v>529.87568666899995</v>
      </c>
      <c r="G35" s="603">
        <v>683.29024215899994</v>
      </c>
      <c r="H35" s="604">
        <v>455.125971967</v>
      </c>
      <c r="I35" s="604">
        <v>599.13179303100003</v>
      </c>
      <c r="J35" s="604">
        <v>518.88784690900002</v>
      </c>
      <c r="K35" s="604">
        <v>508.97518022399998</v>
      </c>
    </row>
    <row r="36" spans="1:11" ht="16.5" customHeight="1">
      <c r="A36" s="582" t="s">
        <v>149</v>
      </c>
      <c r="B36" s="583">
        <v>-17.805429718999999</v>
      </c>
      <c r="C36" s="583">
        <v>1.163067265</v>
      </c>
      <c r="D36" s="583">
        <v>-9.1400612520000006</v>
      </c>
      <c r="E36" s="583">
        <v>-4.3426689779999998</v>
      </c>
      <c r="F36" s="583">
        <v>11.936386827</v>
      </c>
      <c r="G36" s="583">
        <v>20.925449206</v>
      </c>
      <c r="H36" s="584">
        <v>-7.4005760660000002</v>
      </c>
      <c r="I36" s="584">
        <v>15.994329427</v>
      </c>
      <c r="J36" s="584">
        <v>2.958054073</v>
      </c>
      <c r="K36" s="584">
        <v>-2.5915594620000002</v>
      </c>
    </row>
    <row r="37" spans="1:11" ht="16.5" customHeight="1">
      <c r="A37" s="593" t="s">
        <v>150</v>
      </c>
      <c r="B37" s="594">
        <v>35.248771187999999</v>
      </c>
      <c r="C37" s="594">
        <v>26.755078951000002</v>
      </c>
      <c r="D37" s="594">
        <v>18.518579678999998</v>
      </c>
      <c r="E37" s="594">
        <v>21.262208254000001</v>
      </c>
      <c r="F37" s="594">
        <v>49.224998607000003</v>
      </c>
      <c r="G37" s="594">
        <v>82.928536213000001</v>
      </c>
      <c r="H37" s="595">
        <v>25.789950964999999</v>
      </c>
      <c r="I37" s="595">
        <v>64.439824721999997</v>
      </c>
      <c r="J37" s="595">
        <v>42.903067634999999</v>
      </c>
      <c r="K37" s="595">
        <v>36.822226937000003</v>
      </c>
    </row>
    <row r="38" spans="1:11" ht="16.5" customHeight="1">
      <c r="A38" s="572" t="s">
        <v>151</v>
      </c>
      <c r="B38" s="573">
        <v>38.1456576</v>
      </c>
      <c r="C38" s="573">
        <v>33.731165234999999</v>
      </c>
      <c r="D38" s="573">
        <v>20.159090395</v>
      </c>
      <c r="E38" s="573">
        <v>18.470259167999998</v>
      </c>
      <c r="F38" s="573">
        <v>53.111621583999998</v>
      </c>
      <c r="G38" s="573">
        <v>52.822940410999998</v>
      </c>
      <c r="H38" s="387">
        <v>27.894309909</v>
      </c>
      <c r="I38" s="387">
        <v>52.981301915000003</v>
      </c>
      <c r="J38" s="387">
        <v>39.002150100000001</v>
      </c>
      <c r="K38" s="387">
        <v>36.803294594999997</v>
      </c>
    </row>
    <row r="39" spans="1:11" ht="16.5" customHeight="1">
      <c r="A39" s="596" t="s">
        <v>152</v>
      </c>
      <c r="B39" s="597">
        <v>2.8968864120000002</v>
      </c>
      <c r="C39" s="597">
        <v>6.976086284</v>
      </c>
      <c r="D39" s="597">
        <v>1.640510715</v>
      </c>
      <c r="E39" s="597">
        <v>-2.7919490869999999</v>
      </c>
      <c r="F39" s="597">
        <v>3.886622977</v>
      </c>
      <c r="G39" s="597">
        <v>-30.105595802</v>
      </c>
      <c r="H39" s="598">
        <v>2.1043589439999999</v>
      </c>
      <c r="I39" s="598">
        <v>-11.458522806</v>
      </c>
      <c r="J39" s="598">
        <v>-3.900917535</v>
      </c>
      <c r="K39" s="598">
        <v>-1.8932340999999998E-2</v>
      </c>
    </row>
    <row r="40" spans="1:11" ht="16.5" customHeight="1">
      <c r="A40" s="585" t="s">
        <v>153</v>
      </c>
      <c r="B40" s="581">
        <v>593.26915825100002</v>
      </c>
      <c r="C40" s="581">
        <v>465.26029633899998</v>
      </c>
      <c r="D40" s="581">
        <v>404.38303449099999</v>
      </c>
      <c r="E40" s="581">
        <v>471.50062519400001</v>
      </c>
      <c r="F40" s="581">
        <v>567.16429844899994</v>
      </c>
      <c r="G40" s="581">
        <v>745.29332916600004</v>
      </c>
      <c r="H40" s="371">
        <v>488.31649899899998</v>
      </c>
      <c r="I40" s="371">
        <v>647.57728832500004</v>
      </c>
      <c r="J40" s="371">
        <v>558.832860471</v>
      </c>
      <c r="K40" s="371">
        <v>548.388966622</v>
      </c>
    </row>
    <row r="41" spans="1:11" ht="16.5" customHeight="1">
      <c r="A41" s="602" t="s">
        <v>154</v>
      </c>
      <c r="B41" s="603">
        <v>578.36061494399996</v>
      </c>
      <c r="C41" s="603">
        <v>473.39944988899998</v>
      </c>
      <c r="D41" s="603">
        <v>396.88348395499997</v>
      </c>
      <c r="E41" s="603">
        <v>464.36600713000001</v>
      </c>
      <c r="F41" s="603">
        <v>582.98730825200005</v>
      </c>
      <c r="G41" s="603">
        <v>736.11318257000005</v>
      </c>
      <c r="H41" s="604">
        <v>483.020281877</v>
      </c>
      <c r="I41" s="604">
        <v>652.11309494600005</v>
      </c>
      <c r="J41" s="604">
        <v>557.88999700900001</v>
      </c>
      <c r="K41" s="604">
        <v>545.77847481900005</v>
      </c>
    </row>
    <row r="42" spans="1:11" ht="16.5" customHeight="1">
      <c r="A42" s="577" t="s">
        <v>155</v>
      </c>
      <c r="B42" s="578">
        <v>-14.908543307</v>
      </c>
      <c r="C42" s="578">
        <v>8.1391535499999996</v>
      </c>
      <c r="D42" s="578">
        <v>-7.4995505370000002</v>
      </c>
      <c r="E42" s="578">
        <v>-7.1346180639999996</v>
      </c>
      <c r="F42" s="578">
        <v>15.823009804</v>
      </c>
      <c r="G42" s="578">
        <v>-9.1801465960000002</v>
      </c>
      <c r="H42" s="579">
        <v>-5.2962171219999998</v>
      </c>
      <c r="I42" s="579">
        <v>4.5358066209999999</v>
      </c>
      <c r="J42" s="579">
        <v>-0.94286346099999996</v>
      </c>
      <c r="K42" s="579">
        <v>-2.6104918029999999</v>
      </c>
    </row>
    <row r="43" spans="1:11" s="7" customFormat="1" ht="16.5" customHeight="1">
      <c r="A43" s="605" t="s">
        <v>224</v>
      </c>
      <c r="B43" s="600">
        <v>297.95635454500001</v>
      </c>
      <c r="C43" s="600">
        <v>228.568172065</v>
      </c>
      <c r="D43" s="600">
        <v>195.069876233</v>
      </c>
      <c r="E43" s="600">
        <v>202.126668153</v>
      </c>
      <c r="F43" s="600">
        <v>419.22690638400002</v>
      </c>
      <c r="G43" s="600">
        <v>992.66518664600005</v>
      </c>
      <c r="H43" s="601">
        <v>232.605285928</v>
      </c>
      <c r="I43" s="601">
        <v>678.09479804700004</v>
      </c>
      <c r="J43" s="601">
        <v>429.85596892000001</v>
      </c>
      <c r="K43" s="601">
        <v>373.88862296999997</v>
      </c>
    </row>
    <row r="44" spans="1:11" ht="16.5" customHeight="1">
      <c r="A44" s="580" t="s">
        <v>156</v>
      </c>
      <c r="B44" s="573"/>
      <c r="C44" s="573"/>
      <c r="D44" s="573"/>
      <c r="E44" s="573"/>
      <c r="F44" s="573"/>
      <c r="G44" s="573"/>
      <c r="H44" s="587"/>
      <c r="I44" s="587"/>
      <c r="J44" s="587"/>
      <c r="K44" s="587"/>
    </row>
    <row r="45" spans="1:11" ht="16.5" customHeight="1">
      <c r="A45" s="336" t="s">
        <v>495</v>
      </c>
      <c r="B45" s="494">
        <v>413.77067054999998</v>
      </c>
      <c r="C45" s="494">
        <v>335.846170261</v>
      </c>
      <c r="D45" s="494">
        <v>298.16702520500002</v>
      </c>
      <c r="E45" s="494">
        <v>353.94024936400001</v>
      </c>
      <c r="F45" s="494">
        <v>406.21207117900002</v>
      </c>
      <c r="G45" s="494">
        <v>452.92085853600003</v>
      </c>
      <c r="H45" s="495">
        <v>353.76496195700003</v>
      </c>
      <c r="I45" s="495">
        <v>427.29787190299999</v>
      </c>
      <c r="J45" s="495">
        <v>386.32334170500002</v>
      </c>
      <c r="K45" s="495">
        <v>373.99165702099998</v>
      </c>
    </row>
    <row r="46" spans="1:11" ht="16.5" customHeight="1">
      <c r="A46" s="334" t="s">
        <v>496</v>
      </c>
      <c r="B46" s="493">
        <v>361.53466811999999</v>
      </c>
      <c r="C46" s="493">
        <v>304.95508736199997</v>
      </c>
      <c r="D46" s="493">
        <v>309.39568588600002</v>
      </c>
      <c r="E46" s="493">
        <v>294.29059080299999</v>
      </c>
      <c r="F46" s="493">
        <v>285.51211786200003</v>
      </c>
      <c r="G46" s="493">
        <v>414.96751456300001</v>
      </c>
      <c r="H46" s="330">
        <v>317.64952934299998</v>
      </c>
      <c r="I46" s="330">
        <v>343.95231406400001</v>
      </c>
      <c r="J46" s="330">
        <v>329.2956896</v>
      </c>
      <c r="K46" s="330">
        <v>335.503144147</v>
      </c>
    </row>
    <row r="47" spans="1:11" ht="16.5" customHeight="1">
      <c r="A47" s="336" t="s">
        <v>497</v>
      </c>
      <c r="B47" s="494">
        <v>230.699366919</v>
      </c>
      <c r="C47" s="494">
        <v>152.03760853200001</v>
      </c>
      <c r="D47" s="494">
        <v>121.567388302</v>
      </c>
      <c r="E47" s="494">
        <v>131.96860247199999</v>
      </c>
      <c r="F47" s="494">
        <v>142.55322019499999</v>
      </c>
      <c r="G47" s="494">
        <v>220.97918064199999</v>
      </c>
      <c r="H47" s="495">
        <v>160.89168341000001</v>
      </c>
      <c r="I47" s="495">
        <v>177.95714025300001</v>
      </c>
      <c r="J47" s="495">
        <v>168.44780521800001</v>
      </c>
      <c r="K47" s="495">
        <v>175.90595230299999</v>
      </c>
    </row>
    <row r="48" spans="1:11" ht="16.5" customHeight="1">
      <c r="A48" s="334" t="s">
        <v>498</v>
      </c>
      <c r="B48" s="493">
        <v>475.11808029899998</v>
      </c>
      <c r="C48" s="493">
        <v>393.475400702</v>
      </c>
      <c r="D48" s="493">
        <v>345.27260358699999</v>
      </c>
      <c r="E48" s="493">
        <v>405.42098440500001</v>
      </c>
      <c r="F48" s="493">
        <v>485.80309926899997</v>
      </c>
      <c r="G48" s="493">
        <v>595.05318169700001</v>
      </c>
      <c r="H48" s="330">
        <v>408.53919049400002</v>
      </c>
      <c r="I48" s="330">
        <v>535.12198758800002</v>
      </c>
      <c r="J48" s="330">
        <v>464.586622594</v>
      </c>
      <c r="K48" s="330">
        <v>455.75953640300003</v>
      </c>
    </row>
    <row r="49" spans="1:11" ht="16.5" customHeight="1">
      <c r="A49" s="336" t="s">
        <v>746</v>
      </c>
      <c r="B49" s="494">
        <v>119.852799836</v>
      </c>
      <c r="C49" s="494">
        <v>86.938872984</v>
      </c>
      <c r="D49" s="494">
        <v>74.503135618000002</v>
      </c>
      <c r="E49" s="494">
        <v>65.899081625999997</v>
      </c>
      <c r="F49" s="494">
        <v>75.524819097000005</v>
      </c>
      <c r="G49" s="494">
        <v>143.878102243</v>
      </c>
      <c r="H49" s="495">
        <v>87.162167814</v>
      </c>
      <c r="I49" s="495">
        <v>106.38161904499999</v>
      </c>
      <c r="J49" s="495">
        <v>95.672019961999993</v>
      </c>
      <c r="K49" s="495">
        <v>103.73040894</v>
      </c>
    </row>
    <row r="50" spans="1:11" ht="16.5" customHeight="1">
      <c r="A50" s="569" t="s">
        <v>499</v>
      </c>
      <c r="B50" s="570">
        <v>297.95635454500001</v>
      </c>
      <c r="C50" s="570">
        <v>228.568172065</v>
      </c>
      <c r="D50" s="570">
        <v>195.069876233</v>
      </c>
      <c r="E50" s="570">
        <v>202.126668153</v>
      </c>
      <c r="F50" s="570">
        <v>419.22690638400002</v>
      </c>
      <c r="G50" s="570">
        <v>992.66518664600005</v>
      </c>
      <c r="H50" s="571">
        <v>232.605285928</v>
      </c>
      <c r="I50" s="571">
        <v>678.09479804700004</v>
      </c>
      <c r="J50" s="571">
        <v>429.85596892000001</v>
      </c>
      <c r="K50" s="571">
        <v>373.88862296999997</v>
      </c>
    </row>
    <row r="51" spans="1:11" ht="16.5" customHeight="1">
      <c r="A51" s="596" t="s">
        <v>500</v>
      </c>
      <c r="B51" s="597">
        <v>45.478083499</v>
      </c>
      <c r="C51" s="597">
        <v>54.730531962999997</v>
      </c>
      <c r="D51" s="597">
        <v>63.364564424999998</v>
      </c>
      <c r="E51" s="597">
        <v>90.924277294999996</v>
      </c>
      <c r="F51" s="597">
        <v>69.878698301</v>
      </c>
      <c r="G51" s="597">
        <v>128.98022996200001</v>
      </c>
      <c r="H51" s="598">
        <v>64.183353085999997</v>
      </c>
      <c r="I51" s="598">
        <v>96.558969607999998</v>
      </c>
      <c r="J51" s="598">
        <v>78.518398688000005</v>
      </c>
      <c r="K51" s="598">
        <v>98.556156143999999</v>
      </c>
    </row>
    <row r="52" spans="1:11" ht="12.75" customHeight="1">
      <c r="A52" s="217" t="s">
        <v>494</v>
      </c>
      <c r="B52" s="12"/>
      <c r="C52" s="12"/>
      <c r="D52" s="12"/>
      <c r="E52" s="12"/>
      <c r="F52" s="12"/>
      <c r="G52" s="12"/>
      <c r="H52" s="192"/>
      <c r="I52" s="192"/>
      <c r="J52" s="192"/>
    </row>
    <row r="53" spans="1:11" ht="15" customHeight="1">
      <c r="A53" s="217" t="s">
        <v>559</v>
      </c>
      <c r="B53" s="12"/>
      <c r="C53" s="12"/>
      <c r="D53" s="12"/>
      <c r="E53" s="12"/>
      <c r="F53" s="12"/>
      <c r="G53" s="12"/>
      <c r="H53" s="192"/>
      <c r="I53" s="192"/>
      <c r="J53" s="192"/>
      <c r="K53" s="24"/>
    </row>
    <row r="54" spans="1:11" s="440" customFormat="1">
      <c r="A54" s="462" t="s">
        <v>634</v>
      </c>
      <c r="B54" s="460"/>
      <c r="D54" s="463"/>
    </row>
    <row r="56" spans="1:11" ht="48" customHeight="1">
      <c r="A56" s="801" t="s">
        <v>675</v>
      </c>
      <c r="B56" s="802"/>
      <c r="C56" s="802"/>
      <c r="D56" s="802"/>
      <c r="E56" s="802"/>
      <c r="F56" s="802"/>
      <c r="G56" s="802"/>
      <c r="H56" s="802"/>
      <c r="I56" s="802"/>
      <c r="J56" s="803"/>
    </row>
    <row r="58" spans="1:11" s="440" customFormat="1" ht="12.75" customHeight="1">
      <c r="A58" s="485" t="s">
        <v>167</v>
      </c>
      <c r="B58" s="486"/>
      <c r="C58" s="486"/>
    </row>
    <row r="59" spans="1:11" s="440" customFormat="1" ht="24.75" customHeight="1">
      <c r="A59" s="798" t="s">
        <v>168</v>
      </c>
      <c r="B59" s="798"/>
      <c r="C59" s="798"/>
      <c r="D59" s="798"/>
      <c r="E59" s="798"/>
      <c r="F59" s="798"/>
      <c r="G59" s="798"/>
      <c r="H59" s="798"/>
      <c r="I59" s="798"/>
      <c r="J59" s="798"/>
    </row>
    <row r="60" spans="1:11" s="440" customFormat="1" ht="12.75" customHeight="1">
      <c r="A60" s="487"/>
      <c r="B60" s="488"/>
      <c r="C60" s="488"/>
    </row>
    <row r="61" spans="1:11" s="440" customFormat="1" ht="14.25" customHeight="1">
      <c r="A61" s="799" t="s">
        <v>171</v>
      </c>
      <c r="B61" s="799"/>
      <c r="C61" s="799"/>
      <c r="D61" s="799"/>
      <c r="E61" s="799"/>
      <c r="F61" s="799"/>
      <c r="G61" s="799"/>
      <c r="H61" s="799"/>
      <c r="I61" s="799"/>
      <c r="J61" s="799"/>
    </row>
    <row r="62" spans="1:11" s="440" customFormat="1" ht="12.75" customHeight="1">
      <c r="A62" s="487"/>
      <c r="B62" s="488"/>
      <c r="C62" s="488"/>
    </row>
    <row r="63" spans="1:11" ht="26.25" customHeight="1">
      <c r="A63" s="797" t="s">
        <v>172</v>
      </c>
      <c r="B63" s="797"/>
      <c r="C63" s="797"/>
      <c r="D63" s="797"/>
      <c r="E63" s="797"/>
      <c r="F63" s="797"/>
    </row>
    <row r="64" spans="1:11" ht="12.75" customHeight="1">
      <c r="A64" s="716"/>
      <c r="B64" s="717"/>
      <c r="C64" s="717"/>
      <c r="D64" s="717"/>
      <c r="E64" s="717"/>
      <c r="F64" s="717"/>
    </row>
    <row r="65" spans="1:6" ht="12.75" customHeight="1">
      <c r="A65" s="797" t="s">
        <v>173</v>
      </c>
      <c r="B65" s="797"/>
      <c r="C65" s="797"/>
      <c r="D65" s="797"/>
      <c r="E65" s="797"/>
      <c r="F65" s="797"/>
    </row>
    <row r="66" spans="1:6" ht="12.75" customHeight="1">
      <c r="A66" s="718"/>
      <c r="B66" s="718"/>
      <c r="C66" s="718"/>
      <c r="D66" s="718"/>
      <c r="E66" s="718"/>
      <c r="F66" s="718"/>
    </row>
    <row r="67" spans="1:6" ht="24.75" customHeight="1">
      <c r="A67" s="797" t="s">
        <v>635</v>
      </c>
      <c r="B67" s="797"/>
      <c r="C67" s="797"/>
      <c r="D67" s="797"/>
      <c r="E67" s="797"/>
      <c r="F67" s="797"/>
    </row>
    <row r="68" spans="1:6" ht="12.75" customHeight="1">
      <c r="A68" s="717"/>
      <c r="B68" s="717"/>
      <c r="C68" s="717"/>
      <c r="D68" s="717"/>
      <c r="E68" s="717"/>
      <c r="F68" s="717"/>
    </row>
    <row r="69" spans="1:6" ht="21" customHeight="1">
      <c r="A69" s="797" t="s">
        <v>174</v>
      </c>
      <c r="B69" s="797"/>
      <c r="C69" s="797"/>
      <c r="D69" s="797"/>
      <c r="E69" s="797"/>
      <c r="F69" s="797"/>
    </row>
    <row r="70" spans="1:6" ht="12.75" customHeight="1">
      <c r="A70" s="717"/>
      <c r="B70" s="717"/>
      <c r="C70" s="717"/>
      <c r="D70" s="717"/>
      <c r="E70" s="717"/>
      <c r="F70" s="717"/>
    </row>
    <row r="71" spans="1:6" ht="48.75" customHeight="1">
      <c r="A71" s="797" t="s">
        <v>658</v>
      </c>
      <c r="B71" s="797"/>
      <c r="C71" s="797"/>
      <c r="D71" s="797"/>
      <c r="E71" s="797"/>
      <c r="F71" s="797"/>
    </row>
    <row r="72" spans="1:6" ht="12.75" customHeight="1">
      <c r="A72" s="716"/>
      <c r="B72" s="717"/>
      <c r="C72" s="717"/>
      <c r="D72" s="717"/>
      <c r="E72" s="717"/>
      <c r="F72" s="717"/>
    </row>
    <row r="73" spans="1:6" ht="27" customHeight="1">
      <c r="A73" s="797" t="s">
        <v>175</v>
      </c>
      <c r="B73" s="797"/>
      <c r="C73" s="797"/>
      <c r="D73" s="797"/>
      <c r="E73" s="797"/>
      <c r="F73" s="797"/>
    </row>
    <row r="74" spans="1:6" ht="12.75" customHeight="1">
      <c r="A74" s="719"/>
      <c r="B74" s="717"/>
      <c r="C74" s="717"/>
      <c r="D74" s="717"/>
      <c r="E74" s="717"/>
      <c r="F74" s="717"/>
    </row>
    <row r="75" spans="1:6" ht="19.5" customHeight="1">
      <c r="A75" s="797" t="s">
        <v>176</v>
      </c>
      <c r="B75" s="797"/>
      <c r="C75" s="797"/>
      <c r="D75" s="797"/>
      <c r="E75" s="797"/>
      <c r="F75" s="797"/>
    </row>
    <row r="76" spans="1:6" ht="12.75" customHeight="1">
      <c r="A76" s="719"/>
      <c r="B76" s="717"/>
      <c r="C76" s="717"/>
      <c r="D76" s="717"/>
      <c r="E76" s="717"/>
      <c r="F76" s="717"/>
    </row>
    <row r="77" spans="1:6" ht="22.5" customHeight="1">
      <c r="A77" s="797" t="s">
        <v>177</v>
      </c>
      <c r="B77" s="797"/>
      <c r="C77" s="797"/>
      <c r="D77" s="797"/>
      <c r="E77" s="797"/>
      <c r="F77" s="797"/>
    </row>
    <row r="78" spans="1:6" ht="12" customHeight="1">
      <c r="A78" s="718"/>
      <c r="B78" s="718"/>
      <c r="C78" s="718"/>
      <c r="D78" s="718"/>
      <c r="E78" s="718"/>
      <c r="F78" s="718"/>
    </row>
    <row r="79" spans="1:6" ht="34.5" customHeight="1">
      <c r="A79" s="797" t="s">
        <v>637</v>
      </c>
      <c r="B79" s="797"/>
      <c r="C79" s="797"/>
      <c r="D79" s="797"/>
      <c r="E79" s="797"/>
      <c r="F79" s="797"/>
    </row>
    <row r="80" spans="1:6" ht="12.75" customHeight="1">
      <c r="A80" s="719"/>
      <c r="B80" s="717"/>
      <c r="C80" s="717"/>
      <c r="D80" s="717"/>
      <c r="E80" s="717"/>
      <c r="F80" s="717"/>
    </row>
    <row r="81" spans="1:6" ht="33.75" customHeight="1">
      <c r="A81" s="797" t="s">
        <v>638</v>
      </c>
      <c r="B81" s="797"/>
      <c r="C81" s="797"/>
      <c r="D81" s="797"/>
      <c r="E81" s="797"/>
      <c r="F81" s="797"/>
    </row>
    <row r="82" spans="1:6" s="440" customFormat="1" ht="12.75" customHeight="1">
      <c r="A82" s="489"/>
      <c r="B82" s="486"/>
      <c r="C82" s="486"/>
    </row>
    <row r="83" spans="1:6" s="440" customFormat="1" ht="16.5" customHeight="1">
      <c r="A83" s="800" t="s">
        <v>178</v>
      </c>
      <c r="B83" s="800"/>
      <c r="C83" s="800"/>
    </row>
    <row r="84" spans="1:6" s="440" customFormat="1" ht="12.75" customHeight="1">
      <c r="A84" s="625"/>
      <c r="B84" s="486"/>
      <c r="C84" s="486"/>
    </row>
    <row r="85" spans="1:6" s="440" customFormat="1" ht="21.75" customHeight="1">
      <c r="A85" s="490" t="s">
        <v>169</v>
      </c>
      <c r="B85" s="486"/>
      <c r="C85" s="486"/>
    </row>
    <row r="86" spans="1:6" s="440" customFormat="1" ht="12.75" customHeight="1">
      <c r="A86" s="489" t="s">
        <v>170</v>
      </c>
      <c r="B86" s="486"/>
      <c r="C86" s="486"/>
    </row>
  </sheetData>
  <mergeCells count="14">
    <mergeCell ref="A56:J56"/>
    <mergeCell ref="A83:C83"/>
    <mergeCell ref="A59:J59"/>
    <mergeCell ref="A61:J61"/>
    <mergeCell ref="A63:F63"/>
    <mergeCell ref="A65:F65"/>
    <mergeCell ref="A77:F77"/>
    <mergeCell ref="A79:F79"/>
    <mergeCell ref="A81:F81"/>
    <mergeCell ref="A67:F67"/>
    <mergeCell ref="A69:F69"/>
    <mergeCell ref="A71:F71"/>
    <mergeCell ref="A73:F73"/>
    <mergeCell ref="A75:F75"/>
  </mergeCells>
  <pageMargins left="0.59055118110236227" right="0.59055118110236227" top="0.59055118110236227" bottom="0.59055118110236227" header="0.39370078740157483" footer="0.39370078740157483"/>
  <pageSetup paperSize="9" scale="60" firstPageNumber="41" fitToHeight="2" orientation="landscape" useFirstPageNumber="1" r:id="rId1"/>
  <headerFooter alignWithMargins="0">
    <oddHeader>&amp;R&amp;12Les finances des groupements en 2018</oddHeader>
    <oddFooter>&amp;L&amp;12Direction Générale des Collectivités Locales / DESL&amp;C&amp;12 22&amp;R&amp;12Mise en ligne : juillet 2020</oddFooter>
  </headerFooter>
</worksheet>
</file>

<file path=xl/worksheets/sheet17.xml><?xml version="1.0" encoding="utf-8"?>
<worksheet xmlns="http://schemas.openxmlformats.org/spreadsheetml/2006/main" xmlns:r="http://schemas.openxmlformats.org/officeDocument/2006/relationships">
  <sheetPr>
    <tabColor rgb="FF00B050"/>
  </sheetPr>
  <dimension ref="A1:J130"/>
  <sheetViews>
    <sheetView zoomScaleNormal="100" workbookViewId="0"/>
  </sheetViews>
  <sheetFormatPr baseColWidth="10" defaultRowHeight="13.2"/>
  <cols>
    <col min="1" max="1" width="66.109375" customWidth="1"/>
    <col min="2" max="7" width="14.6640625" customWidth="1"/>
    <col min="8" max="9" width="15.5546875" customWidth="1"/>
    <col min="10" max="10" width="17.5546875" customWidth="1"/>
  </cols>
  <sheetData>
    <row r="1" spans="1:10" ht="19.2">
      <c r="A1" s="27" t="s">
        <v>681</v>
      </c>
    </row>
    <row r="2" spans="1:10" ht="13.8" thickBot="1">
      <c r="A2" s="440"/>
      <c r="B2" s="440"/>
      <c r="C2" s="440"/>
      <c r="D2" s="440"/>
      <c r="E2" s="440"/>
      <c r="F2" s="440"/>
      <c r="G2" s="440"/>
      <c r="H2" s="440"/>
      <c r="I2" s="440"/>
      <c r="J2" s="454" t="s">
        <v>65</v>
      </c>
    </row>
    <row r="3" spans="1:10">
      <c r="A3" s="455" t="s">
        <v>632</v>
      </c>
      <c r="B3" s="503" t="s">
        <v>35</v>
      </c>
      <c r="C3" s="503" t="s">
        <v>612</v>
      </c>
      <c r="D3" s="503" t="s">
        <v>614</v>
      </c>
      <c r="E3" s="503" t="s">
        <v>98</v>
      </c>
      <c r="F3" s="503" t="s">
        <v>299</v>
      </c>
      <c r="G3" s="504">
        <v>300000</v>
      </c>
      <c r="H3" s="505" t="s">
        <v>315</v>
      </c>
      <c r="I3" s="505" t="s">
        <v>315</v>
      </c>
      <c r="J3" s="505" t="s">
        <v>62</v>
      </c>
    </row>
    <row r="4" spans="1:10">
      <c r="A4" s="456" t="s">
        <v>161</v>
      </c>
      <c r="B4" s="506" t="s">
        <v>611</v>
      </c>
      <c r="C4" s="506" t="s">
        <v>36</v>
      </c>
      <c r="D4" s="506" t="s">
        <v>36</v>
      </c>
      <c r="E4" s="506" t="s">
        <v>36</v>
      </c>
      <c r="F4" s="506" t="s">
        <v>36</v>
      </c>
      <c r="G4" s="506" t="s">
        <v>37</v>
      </c>
      <c r="H4" s="507" t="s">
        <v>313</v>
      </c>
      <c r="I4" s="507" t="s">
        <v>314</v>
      </c>
      <c r="J4" s="507" t="s">
        <v>112</v>
      </c>
    </row>
    <row r="5" spans="1:10" ht="13.8" thickBot="1">
      <c r="A5" s="457" t="s">
        <v>66</v>
      </c>
      <c r="B5" s="508" t="s">
        <v>37</v>
      </c>
      <c r="C5" s="508" t="s">
        <v>613</v>
      </c>
      <c r="D5" s="508" t="s">
        <v>100</v>
      </c>
      <c r="E5" s="508" t="s">
        <v>101</v>
      </c>
      <c r="F5" s="508" t="s">
        <v>300</v>
      </c>
      <c r="G5" s="508" t="s">
        <v>102</v>
      </c>
      <c r="H5" s="509" t="s">
        <v>101</v>
      </c>
      <c r="I5" s="509" t="s">
        <v>102</v>
      </c>
      <c r="J5" s="509" t="s">
        <v>297</v>
      </c>
    </row>
    <row r="6" spans="1:10" ht="13.8">
      <c r="A6" s="440"/>
      <c r="B6" s="441"/>
      <c r="C6" s="441"/>
      <c r="D6" s="441"/>
      <c r="E6" s="441"/>
      <c r="F6" s="441"/>
      <c r="G6" s="441"/>
      <c r="H6" s="441"/>
      <c r="I6" s="441"/>
      <c r="J6" s="441"/>
    </row>
    <row r="7" spans="1:10" ht="13.8">
      <c r="A7" s="333" t="s">
        <v>122</v>
      </c>
      <c r="B7" s="491">
        <v>589.61901234300001</v>
      </c>
      <c r="C7" s="491">
        <v>2342.2558940570002</v>
      </c>
      <c r="D7" s="491">
        <v>2024.1750579</v>
      </c>
      <c r="E7" s="491">
        <v>3202.07431739</v>
      </c>
      <c r="F7" s="491">
        <v>5741.3160393799999</v>
      </c>
      <c r="G7" s="491">
        <v>8159.19040675</v>
      </c>
      <c r="H7" s="492">
        <v>8158.1242816900003</v>
      </c>
      <c r="I7" s="492">
        <v>13900.506446130001</v>
      </c>
      <c r="J7" s="492">
        <v>22058.63072782</v>
      </c>
    </row>
    <row r="8" spans="1:10" ht="13.8">
      <c r="A8" s="334" t="s">
        <v>123</v>
      </c>
      <c r="B8" s="493">
        <v>147.228154335</v>
      </c>
      <c r="C8" s="493">
        <v>665.29490198500002</v>
      </c>
      <c r="D8" s="493">
        <v>575.67060326000001</v>
      </c>
      <c r="E8" s="493">
        <v>891.19648760999996</v>
      </c>
      <c r="F8" s="493">
        <v>1465.3577447499999</v>
      </c>
      <c r="G8" s="493">
        <v>2042.6862058700001</v>
      </c>
      <c r="H8" s="330">
        <v>2279.3901471899999</v>
      </c>
      <c r="I8" s="330">
        <v>3508.04395062</v>
      </c>
      <c r="J8" s="330">
        <v>5787.4340978099999</v>
      </c>
    </row>
    <row r="9" spans="1:10" ht="13.8">
      <c r="A9" s="336" t="s">
        <v>124</v>
      </c>
      <c r="B9" s="494">
        <v>238.50807671999999</v>
      </c>
      <c r="C9" s="494">
        <v>909.69976415999997</v>
      </c>
      <c r="D9" s="494">
        <v>848.19962896000004</v>
      </c>
      <c r="E9" s="494">
        <v>1321.78075541</v>
      </c>
      <c r="F9" s="494">
        <v>2327.2048695799999</v>
      </c>
      <c r="G9" s="494">
        <v>2649.8530744999998</v>
      </c>
      <c r="H9" s="495">
        <v>3318.18822525</v>
      </c>
      <c r="I9" s="495">
        <v>4977.0579440800002</v>
      </c>
      <c r="J9" s="495">
        <v>8295.2461693299992</v>
      </c>
    </row>
    <row r="10" spans="1:10" ht="13.8">
      <c r="A10" s="334" t="s">
        <v>125</v>
      </c>
      <c r="B10" s="493">
        <v>10.430622162000001</v>
      </c>
      <c r="C10" s="493">
        <v>41.271716347999998</v>
      </c>
      <c r="D10" s="493">
        <v>35.865769270000001</v>
      </c>
      <c r="E10" s="493">
        <v>59.163701209999999</v>
      </c>
      <c r="F10" s="493">
        <v>152.42770607</v>
      </c>
      <c r="G10" s="493">
        <v>216.30891528999999</v>
      </c>
      <c r="H10" s="330">
        <v>146.73180898999999</v>
      </c>
      <c r="I10" s="330">
        <v>368.73662136000002</v>
      </c>
      <c r="J10" s="330">
        <v>515.46843034999995</v>
      </c>
    </row>
    <row r="11" spans="1:10" ht="13.8">
      <c r="A11" s="336" t="s">
        <v>126</v>
      </c>
      <c r="B11" s="494">
        <v>151.57440138999999</v>
      </c>
      <c r="C11" s="494">
        <v>580.90499510999996</v>
      </c>
      <c r="D11" s="494">
        <v>436.98260184999998</v>
      </c>
      <c r="E11" s="494">
        <v>760.08356088000005</v>
      </c>
      <c r="F11" s="494">
        <v>1449.8265364199999</v>
      </c>
      <c r="G11" s="494">
        <v>2969.4152871199999</v>
      </c>
      <c r="H11" s="495">
        <v>1929.54555923</v>
      </c>
      <c r="I11" s="495">
        <v>4419.24182354</v>
      </c>
      <c r="J11" s="495">
        <v>6348.7873827699996</v>
      </c>
    </row>
    <row r="12" spans="1:10" ht="13.8">
      <c r="A12" s="334" t="s">
        <v>127</v>
      </c>
      <c r="B12" s="493">
        <v>41.877757735000003</v>
      </c>
      <c r="C12" s="493">
        <v>145.084516455</v>
      </c>
      <c r="D12" s="493">
        <v>127.45645456</v>
      </c>
      <c r="E12" s="493">
        <v>169.84981228000001</v>
      </c>
      <c r="F12" s="493">
        <v>346.49918256000001</v>
      </c>
      <c r="G12" s="493">
        <v>280.92692397000002</v>
      </c>
      <c r="H12" s="330">
        <v>484.26854102999999</v>
      </c>
      <c r="I12" s="330">
        <v>627.42610652999997</v>
      </c>
      <c r="J12" s="330">
        <v>1111.69464756</v>
      </c>
    </row>
    <row r="13" spans="1:10" ht="13.8">
      <c r="A13" s="340" t="s">
        <v>128</v>
      </c>
      <c r="B13" s="496">
        <v>682.64259966600002</v>
      </c>
      <c r="C13" s="496">
        <v>2763.1205387280002</v>
      </c>
      <c r="D13" s="496">
        <v>2391.6502744899999</v>
      </c>
      <c r="E13" s="496">
        <v>3808.7299589300001</v>
      </c>
      <c r="F13" s="496">
        <v>7000.6231919559996</v>
      </c>
      <c r="G13" s="496">
        <v>10287.99452384</v>
      </c>
      <c r="H13" s="497">
        <v>9646.1433718139997</v>
      </c>
      <c r="I13" s="497">
        <v>17288.617715796001</v>
      </c>
      <c r="J13" s="497">
        <v>26934.761087610001</v>
      </c>
    </row>
    <row r="14" spans="1:10" ht="13.8">
      <c r="A14" s="334" t="s">
        <v>64</v>
      </c>
      <c r="B14" s="493">
        <v>432.74634376</v>
      </c>
      <c r="C14" s="493">
        <v>1755.06469158</v>
      </c>
      <c r="D14" s="493">
        <v>1443.17105004</v>
      </c>
      <c r="E14" s="493">
        <v>2192.50763869</v>
      </c>
      <c r="F14" s="493">
        <v>4010.0244680000001</v>
      </c>
      <c r="G14" s="493">
        <v>5350.7061083799999</v>
      </c>
      <c r="H14" s="330">
        <v>5823.4897240700002</v>
      </c>
      <c r="I14" s="330">
        <v>9360.7305763799995</v>
      </c>
      <c r="J14" s="330">
        <v>15184.220300450001</v>
      </c>
    </row>
    <row r="15" spans="1:10" ht="13.8">
      <c r="A15" s="336" t="s">
        <v>129</v>
      </c>
      <c r="B15" s="494">
        <v>330.21102476999999</v>
      </c>
      <c r="C15" s="494">
        <v>1288.3199667399999</v>
      </c>
      <c r="D15" s="494">
        <v>1062.1208742900001</v>
      </c>
      <c r="E15" s="494">
        <v>1515.4645704100001</v>
      </c>
      <c r="F15" s="494">
        <v>3041.05361017</v>
      </c>
      <c r="G15" s="494">
        <v>3252.0737680500001</v>
      </c>
      <c r="H15" s="495">
        <v>4196.1164362099998</v>
      </c>
      <c r="I15" s="495">
        <v>6293.1273782199996</v>
      </c>
      <c r="J15" s="495">
        <v>10489.243814429999</v>
      </c>
    </row>
    <row r="16" spans="1:10" ht="13.8">
      <c r="A16" s="572" t="s">
        <v>130</v>
      </c>
      <c r="B16" s="573">
        <v>102.53531898999999</v>
      </c>
      <c r="C16" s="573">
        <v>466.74472484</v>
      </c>
      <c r="D16" s="573">
        <v>381.05017574999999</v>
      </c>
      <c r="E16" s="573">
        <v>677.04306828000006</v>
      </c>
      <c r="F16" s="573">
        <v>968.97085783</v>
      </c>
      <c r="G16" s="573">
        <v>2098.6323403299998</v>
      </c>
      <c r="H16" s="387">
        <v>1627.3732878599999</v>
      </c>
      <c r="I16" s="387">
        <v>3067.6031981599999</v>
      </c>
      <c r="J16" s="387">
        <v>4694.9764860200003</v>
      </c>
    </row>
    <row r="17" spans="1:10" ht="13.8">
      <c r="A17" s="574" t="s">
        <v>131</v>
      </c>
      <c r="B17" s="575">
        <v>98.694456009999996</v>
      </c>
      <c r="C17" s="575">
        <v>440.56780560999999</v>
      </c>
      <c r="D17" s="575">
        <v>450.23263653999999</v>
      </c>
      <c r="E17" s="575">
        <v>889.24825378000003</v>
      </c>
      <c r="F17" s="575">
        <v>1909.7955867999999</v>
      </c>
      <c r="G17" s="575">
        <v>3613.0674033599998</v>
      </c>
      <c r="H17" s="576">
        <v>1878.74315194</v>
      </c>
      <c r="I17" s="576">
        <v>5522.8629901599998</v>
      </c>
      <c r="J17" s="576">
        <v>7401.6061421000004</v>
      </c>
    </row>
    <row r="18" spans="1:10" ht="13.8">
      <c r="A18" s="572" t="s">
        <v>132</v>
      </c>
      <c r="B18" s="573">
        <v>72.676323580000002</v>
      </c>
      <c r="C18" s="573">
        <v>331.99744930999998</v>
      </c>
      <c r="D18" s="573">
        <v>346.86629799999997</v>
      </c>
      <c r="E18" s="573">
        <v>684.37917230000005</v>
      </c>
      <c r="F18" s="573">
        <v>1488.2146324800001</v>
      </c>
      <c r="G18" s="573">
        <v>3089.1492069000001</v>
      </c>
      <c r="H18" s="387">
        <v>1435.9192431900001</v>
      </c>
      <c r="I18" s="387">
        <v>4577.3638393800002</v>
      </c>
      <c r="J18" s="387">
        <v>6013.2830825700003</v>
      </c>
    </row>
    <row r="19" spans="1:10" ht="13.8">
      <c r="A19" s="593" t="s">
        <v>133</v>
      </c>
      <c r="B19" s="594">
        <v>2.9488726600000001</v>
      </c>
      <c r="C19" s="594">
        <v>6.9206183599999997</v>
      </c>
      <c r="D19" s="594">
        <v>5.1730889900000001</v>
      </c>
      <c r="E19" s="594">
        <v>8.0829459000000003</v>
      </c>
      <c r="F19" s="594">
        <v>11.732990089999999</v>
      </c>
      <c r="G19" s="594">
        <v>38.23763143</v>
      </c>
      <c r="H19" s="595">
        <v>23.12552591</v>
      </c>
      <c r="I19" s="595">
        <v>49.970621520000002</v>
      </c>
      <c r="J19" s="595">
        <v>73.096147430000002</v>
      </c>
    </row>
    <row r="20" spans="1:10" ht="13.8">
      <c r="A20" s="720" t="s">
        <v>639</v>
      </c>
      <c r="B20" s="573">
        <v>23.069259769999999</v>
      </c>
      <c r="C20" s="573">
        <v>101.64973793999999</v>
      </c>
      <c r="D20" s="573">
        <v>98.193249550000004</v>
      </c>
      <c r="E20" s="573">
        <v>196.78613558000001</v>
      </c>
      <c r="F20" s="573">
        <v>409.84796423</v>
      </c>
      <c r="G20" s="573">
        <v>485.68056503000003</v>
      </c>
      <c r="H20" s="387">
        <v>419.69838284000002</v>
      </c>
      <c r="I20" s="387">
        <v>895.52852926000003</v>
      </c>
      <c r="J20" s="387">
        <v>1315.2269120999999</v>
      </c>
    </row>
    <row r="21" spans="1:10" ht="13.8">
      <c r="A21" s="593" t="s">
        <v>134</v>
      </c>
      <c r="B21" s="594">
        <v>47.79912667</v>
      </c>
      <c r="C21" s="594">
        <v>216.35423469</v>
      </c>
      <c r="D21" s="594">
        <v>181.54112373000001</v>
      </c>
      <c r="E21" s="594">
        <v>263.74006672000002</v>
      </c>
      <c r="F21" s="594">
        <v>224.68979653</v>
      </c>
      <c r="G21" s="594">
        <v>115.73537847</v>
      </c>
      <c r="H21" s="595">
        <v>709.43455181000002</v>
      </c>
      <c r="I21" s="595">
        <v>340.42517500000002</v>
      </c>
      <c r="J21" s="595">
        <v>1049.85972681</v>
      </c>
    </row>
    <row r="22" spans="1:10" ht="13.8">
      <c r="A22" s="572" t="s">
        <v>135</v>
      </c>
      <c r="B22" s="573">
        <v>81.421603480000002</v>
      </c>
      <c r="C22" s="573">
        <v>269.54689402000002</v>
      </c>
      <c r="D22" s="573">
        <v>264.92710878999998</v>
      </c>
      <c r="E22" s="573">
        <v>374.46845929</v>
      </c>
      <c r="F22" s="573">
        <v>692.59707157000003</v>
      </c>
      <c r="G22" s="573">
        <v>848.82717463999995</v>
      </c>
      <c r="H22" s="387">
        <v>990.36406557999999</v>
      </c>
      <c r="I22" s="387">
        <v>1541.4242462100001</v>
      </c>
      <c r="J22" s="387">
        <v>2531.7883117900001</v>
      </c>
    </row>
    <row r="23" spans="1:10" ht="13.8">
      <c r="A23" s="596" t="s">
        <v>136</v>
      </c>
      <c r="B23" s="597">
        <v>21.981069745999999</v>
      </c>
      <c r="C23" s="597">
        <v>81.586912827999996</v>
      </c>
      <c r="D23" s="597">
        <v>51.778355390000002</v>
      </c>
      <c r="E23" s="597">
        <v>88.765540450000003</v>
      </c>
      <c r="F23" s="597">
        <v>163.516269056</v>
      </c>
      <c r="G23" s="597">
        <v>359.65845898999999</v>
      </c>
      <c r="H23" s="598">
        <v>244.11187841399999</v>
      </c>
      <c r="I23" s="598">
        <v>523.17472804600004</v>
      </c>
      <c r="J23" s="598">
        <v>767.28660646000003</v>
      </c>
    </row>
    <row r="24" spans="1:10" ht="13.8">
      <c r="A24" s="580" t="s">
        <v>137</v>
      </c>
      <c r="B24" s="581">
        <v>93.023587323000001</v>
      </c>
      <c r="C24" s="581">
        <v>420.86464467100001</v>
      </c>
      <c r="D24" s="581">
        <v>367.47521659</v>
      </c>
      <c r="E24" s="581">
        <v>606.65564154000003</v>
      </c>
      <c r="F24" s="581">
        <v>1259.3071525759999</v>
      </c>
      <c r="G24" s="581">
        <v>2128.8041170900001</v>
      </c>
      <c r="H24" s="371">
        <v>1488.0190901240001</v>
      </c>
      <c r="I24" s="371">
        <v>3388.1112696660002</v>
      </c>
      <c r="J24" s="371">
        <v>4876.1303597899996</v>
      </c>
    </row>
    <row r="25" spans="1:10" ht="13.8">
      <c r="A25" s="599" t="s">
        <v>138</v>
      </c>
      <c r="B25" s="600">
        <v>51.350267422999998</v>
      </c>
      <c r="C25" s="600">
        <v>266.470060821</v>
      </c>
      <c r="D25" s="600">
        <v>236.49714961000001</v>
      </c>
      <c r="E25" s="600">
        <v>404.98628220000001</v>
      </c>
      <c r="F25" s="600">
        <v>677.70274194599995</v>
      </c>
      <c r="G25" s="600">
        <v>1109.1452245800001</v>
      </c>
      <c r="H25" s="601">
        <v>959.30376005400001</v>
      </c>
      <c r="I25" s="601">
        <v>1786.8479665259999</v>
      </c>
      <c r="J25" s="601">
        <v>2746.1517265799998</v>
      </c>
    </row>
    <row r="26" spans="1:10" ht="13.8">
      <c r="A26" s="580" t="s">
        <v>139</v>
      </c>
      <c r="B26" s="581">
        <v>194.7741839</v>
      </c>
      <c r="C26" s="581">
        <v>789.92648770000005</v>
      </c>
      <c r="D26" s="581">
        <v>648.73905492999995</v>
      </c>
      <c r="E26" s="581">
        <v>1038.4684139999999</v>
      </c>
      <c r="F26" s="581">
        <v>2082.1812603600001</v>
      </c>
      <c r="G26" s="581">
        <v>3467.8583341600001</v>
      </c>
      <c r="H26" s="371">
        <v>2671.9081405299999</v>
      </c>
      <c r="I26" s="371">
        <v>5550.0395945199998</v>
      </c>
      <c r="J26" s="371">
        <v>8221.9477350500001</v>
      </c>
    </row>
    <row r="27" spans="1:10" ht="13.8">
      <c r="A27" s="593" t="s">
        <v>140</v>
      </c>
      <c r="B27" s="594">
        <v>168.38228371</v>
      </c>
      <c r="C27" s="594">
        <v>605.68219982000005</v>
      </c>
      <c r="D27" s="594">
        <v>492.31077197000002</v>
      </c>
      <c r="E27" s="594">
        <v>760.63699325000005</v>
      </c>
      <c r="F27" s="594">
        <v>1459.41809294</v>
      </c>
      <c r="G27" s="594">
        <v>2533.40085292</v>
      </c>
      <c r="H27" s="595">
        <v>2027.01224875</v>
      </c>
      <c r="I27" s="595">
        <v>3992.81894586</v>
      </c>
      <c r="J27" s="595">
        <v>6019.8311946100002</v>
      </c>
    </row>
    <row r="28" spans="1:10" ht="13.8">
      <c r="A28" s="572" t="s">
        <v>141</v>
      </c>
      <c r="B28" s="573">
        <v>15.054776009999999</v>
      </c>
      <c r="C28" s="573">
        <v>115.90608543</v>
      </c>
      <c r="D28" s="573">
        <v>108.39230628</v>
      </c>
      <c r="E28" s="573">
        <v>199.64931611</v>
      </c>
      <c r="F28" s="573">
        <v>469.12626137000001</v>
      </c>
      <c r="G28" s="573">
        <v>619.03424193000001</v>
      </c>
      <c r="H28" s="387">
        <v>439.00248383000002</v>
      </c>
      <c r="I28" s="387">
        <v>1088.1605033000001</v>
      </c>
      <c r="J28" s="387">
        <v>1527.1629871299999</v>
      </c>
    </row>
    <row r="29" spans="1:10" ht="13.8">
      <c r="A29" s="593" t="s">
        <v>142</v>
      </c>
      <c r="B29" s="594">
        <v>11.33712418</v>
      </c>
      <c r="C29" s="594">
        <v>68.338202449999997</v>
      </c>
      <c r="D29" s="594">
        <v>48.035976679999997</v>
      </c>
      <c r="E29" s="594">
        <v>78.182104640000006</v>
      </c>
      <c r="F29" s="594">
        <v>153.63690604999999</v>
      </c>
      <c r="G29" s="594">
        <v>315.42323930999999</v>
      </c>
      <c r="H29" s="595">
        <v>205.89340795000001</v>
      </c>
      <c r="I29" s="595">
        <v>469.06014535999998</v>
      </c>
      <c r="J29" s="595">
        <v>674.95355330999996</v>
      </c>
    </row>
    <row r="30" spans="1:10" ht="13.8">
      <c r="A30" s="580" t="s">
        <v>143</v>
      </c>
      <c r="B30" s="581">
        <v>91.631091803999993</v>
      </c>
      <c r="C30" s="581">
        <v>325.39553231600001</v>
      </c>
      <c r="D30" s="581">
        <v>265.44479000000001</v>
      </c>
      <c r="E30" s="581">
        <v>369.95012718999999</v>
      </c>
      <c r="F30" s="581">
        <v>728.40926377000005</v>
      </c>
      <c r="G30" s="581">
        <v>1363.66824722</v>
      </c>
      <c r="H30" s="371">
        <v>1052.4215413100001</v>
      </c>
      <c r="I30" s="371">
        <v>2092.0775109900001</v>
      </c>
      <c r="J30" s="371">
        <v>3144.4990523000001</v>
      </c>
    </row>
    <row r="31" spans="1:10" ht="13.8">
      <c r="A31" s="593" t="s">
        <v>144</v>
      </c>
      <c r="B31" s="594">
        <v>21.760941540000001</v>
      </c>
      <c r="C31" s="594">
        <v>81.420275110000006</v>
      </c>
      <c r="D31" s="594">
        <v>66.784357540000002</v>
      </c>
      <c r="E31" s="594">
        <v>98.986136709999997</v>
      </c>
      <c r="F31" s="594">
        <v>183.81834782000001</v>
      </c>
      <c r="G31" s="594">
        <v>275.06358153000002</v>
      </c>
      <c r="H31" s="595">
        <v>268.95171090000002</v>
      </c>
      <c r="I31" s="595">
        <v>458.88192935000001</v>
      </c>
      <c r="J31" s="595">
        <v>727.83364025000003</v>
      </c>
    </row>
    <row r="32" spans="1:10" ht="13.8">
      <c r="A32" s="572" t="s">
        <v>145</v>
      </c>
      <c r="B32" s="573">
        <v>55.181181879999997</v>
      </c>
      <c r="C32" s="573">
        <v>165.25476505</v>
      </c>
      <c r="D32" s="573">
        <v>125.06481812</v>
      </c>
      <c r="E32" s="573">
        <v>183.21909019</v>
      </c>
      <c r="F32" s="573">
        <v>352.67847588000001</v>
      </c>
      <c r="G32" s="573">
        <v>778.46891253000001</v>
      </c>
      <c r="H32" s="387">
        <v>528.71985524000002</v>
      </c>
      <c r="I32" s="387">
        <v>1131.1473884100001</v>
      </c>
      <c r="J32" s="387">
        <v>1659.8672436500001</v>
      </c>
    </row>
    <row r="33" spans="1:10" ht="13.8">
      <c r="A33" s="596" t="s">
        <v>146</v>
      </c>
      <c r="B33" s="597">
        <v>14.688968384000001</v>
      </c>
      <c r="C33" s="597">
        <v>78.720492156000006</v>
      </c>
      <c r="D33" s="597">
        <v>73.595614339999997</v>
      </c>
      <c r="E33" s="597">
        <v>87.744900290000004</v>
      </c>
      <c r="F33" s="597">
        <v>191.91244007</v>
      </c>
      <c r="G33" s="597">
        <v>310.13575315999998</v>
      </c>
      <c r="H33" s="598">
        <v>254.74997517</v>
      </c>
      <c r="I33" s="598">
        <v>502.04819322999998</v>
      </c>
      <c r="J33" s="598">
        <v>756.79816840000001</v>
      </c>
    </row>
    <row r="34" spans="1:10" ht="13.8">
      <c r="A34" s="585" t="s">
        <v>147</v>
      </c>
      <c r="B34" s="581">
        <v>784.39319624300003</v>
      </c>
      <c r="C34" s="581">
        <v>3132.1823817569998</v>
      </c>
      <c r="D34" s="581">
        <v>2672.9141128299998</v>
      </c>
      <c r="E34" s="581">
        <v>4240.54273139</v>
      </c>
      <c r="F34" s="581">
        <v>7823.49729974</v>
      </c>
      <c r="G34" s="581">
        <v>11627.048740910001</v>
      </c>
      <c r="H34" s="371">
        <v>10830.03242222</v>
      </c>
      <c r="I34" s="371">
        <v>19450.546040649999</v>
      </c>
      <c r="J34" s="371">
        <v>30280.578462869998</v>
      </c>
    </row>
    <row r="35" spans="1:10" ht="13.8">
      <c r="A35" s="602" t="s">
        <v>148</v>
      </c>
      <c r="B35" s="603">
        <v>774.27369147000002</v>
      </c>
      <c r="C35" s="603">
        <v>3088.516071043</v>
      </c>
      <c r="D35" s="603">
        <v>2657.0950644899999</v>
      </c>
      <c r="E35" s="603">
        <v>4178.6800861199999</v>
      </c>
      <c r="F35" s="603">
        <v>7729.0324557260001</v>
      </c>
      <c r="G35" s="603">
        <v>11651.662771060001</v>
      </c>
      <c r="H35" s="604">
        <v>10698.564913124001</v>
      </c>
      <c r="I35" s="604">
        <v>19380.695226786</v>
      </c>
      <c r="J35" s="604">
        <v>30079.260139909999</v>
      </c>
    </row>
    <row r="36" spans="1:10" ht="13.8">
      <c r="A36" s="582" t="s">
        <v>149</v>
      </c>
      <c r="B36" s="583">
        <v>-10.119504772999999</v>
      </c>
      <c r="C36" s="583">
        <v>-43.666310713000001</v>
      </c>
      <c r="D36" s="583">
        <v>-15.81904834</v>
      </c>
      <c r="E36" s="583">
        <v>-61.862645270000002</v>
      </c>
      <c r="F36" s="583">
        <v>-94.464844013999993</v>
      </c>
      <c r="G36" s="583">
        <v>24.614030150000001</v>
      </c>
      <c r="H36" s="584">
        <v>-131.46750909599999</v>
      </c>
      <c r="I36" s="584">
        <v>-69.850813864000003</v>
      </c>
      <c r="J36" s="584">
        <v>-201.31832295999999</v>
      </c>
    </row>
    <row r="37" spans="1:10" ht="13.8">
      <c r="A37" s="593" t="s">
        <v>150</v>
      </c>
      <c r="B37" s="594">
        <v>41.673319900000003</v>
      </c>
      <c r="C37" s="594">
        <v>154.39458385</v>
      </c>
      <c r="D37" s="594">
        <v>130.97806697999999</v>
      </c>
      <c r="E37" s="594">
        <v>201.66935934</v>
      </c>
      <c r="F37" s="594">
        <v>581.60441062999996</v>
      </c>
      <c r="G37" s="594">
        <v>1019.65889251</v>
      </c>
      <c r="H37" s="595">
        <v>528.71533007000005</v>
      </c>
      <c r="I37" s="595">
        <v>1601.2633031400001</v>
      </c>
      <c r="J37" s="595">
        <v>2129.9786332100002</v>
      </c>
    </row>
    <row r="38" spans="1:10" ht="13.8">
      <c r="A38" s="572" t="s">
        <v>151</v>
      </c>
      <c r="B38" s="573">
        <v>49.413834799999997</v>
      </c>
      <c r="C38" s="573">
        <v>155.27830587</v>
      </c>
      <c r="D38" s="573">
        <v>159.95017836</v>
      </c>
      <c r="E38" s="573">
        <v>226.51603269</v>
      </c>
      <c r="F38" s="573">
        <v>620.94351866</v>
      </c>
      <c r="G38" s="573">
        <v>950.14146420999998</v>
      </c>
      <c r="H38" s="387">
        <v>591.15835172000004</v>
      </c>
      <c r="I38" s="387">
        <v>1571.08498287</v>
      </c>
      <c r="J38" s="387">
        <v>2162.2433345899999</v>
      </c>
    </row>
    <row r="39" spans="1:10" ht="13.8">
      <c r="A39" s="596" t="s">
        <v>152</v>
      </c>
      <c r="B39" s="597">
        <v>7.7405149</v>
      </c>
      <c r="C39" s="597">
        <v>0.88372202</v>
      </c>
      <c r="D39" s="597">
        <v>28.972111380000001</v>
      </c>
      <c r="E39" s="597">
        <v>24.84667335</v>
      </c>
      <c r="F39" s="597">
        <v>39.339108029999998</v>
      </c>
      <c r="G39" s="597">
        <v>-69.517428300000006</v>
      </c>
      <c r="H39" s="598">
        <v>62.443021649999999</v>
      </c>
      <c r="I39" s="598">
        <v>-30.17832027</v>
      </c>
      <c r="J39" s="598">
        <v>32.264701379999998</v>
      </c>
    </row>
    <row r="40" spans="1:10" ht="13.8">
      <c r="A40" s="585" t="s">
        <v>153</v>
      </c>
      <c r="B40" s="581">
        <v>826.06651614299994</v>
      </c>
      <c r="C40" s="581">
        <v>3286.5769656070001</v>
      </c>
      <c r="D40" s="581">
        <v>2803.89217981</v>
      </c>
      <c r="E40" s="581">
        <v>4442.2120907299995</v>
      </c>
      <c r="F40" s="581">
        <v>8405.1017103699996</v>
      </c>
      <c r="G40" s="581">
        <v>12646.707633419999</v>
      </c>
      <c r="H40" s="371">
        <v>11358.747752290001</v>
      </c>
      <c r="I40" s="371">
        <v>21051.809343789999</v>
      </c>
      <c r="J40" s="371">
        <v>32410.55709608</v>
      </c>
    </row>
    <row r="41" spans="1:10" ht="13.8">
      <c r="A41" s="602" t="s">
        <v>154</v>
      </c>
      <c r="B41" s="603">
        <v>823.68752627000003</v>
      </c>
      <c r="C41" s="603">
        <v>3243.7943769130002</v>
      </c>
      <c r="D41" s="603">
        <v>2817.0452428499998</v>
      </c>
      <c r="E41" s="603">
        <v>4405.1961188100004</v>
      </c>
      <c r="F41" s="603">
        <v>8349.9759743859995</v>
      </c>
      <c r="G41" s="603">
        <v>12601.804235269999</v>
      </c>
      <c r="H41" s="604">
        <v>11289.723264844</v>
      </c>
      <c r="I41" s="604">
        <v>20951.780209656001</v>
      </c>
      <c r="J41" s="604">
        <v>32241.503474500001</v>
      </c>
    </row>
    <row r="42" spans="1:10" ht="13.8">
      <c r="A42" s="577" t="s">
        <v>155</v>
      </c>
      <c r="B42" s="578">
        <v>-2.3789898730000001</v>
      </c>
      <c r="C42" s="578">
        <v>-42.782588693000001</v>
      </c>
      <c r="D42" s="578">
        <v>13.153063039999999</v>
      </c>
      <c r="E42" s="578">
        <v>-37.015971919999998</v>
      </c>
      <c r="F42" s="578">
        <v>-55.125735984000002</v>
      </c>
      <c r="G42" s="578">
        <v>-44.903398150000001</v>
      </c>
      <c r="H42" s="579">
        <v>-69.024487445999995</v>
      </c>
      <c r="I42" s="579">
        <v>-100.029134134</v>
      </c>
      <c r="J42" s="579">
        <v>-169.05362158</v>
      </c>
    </row>
    <row r="43" spans="1:10" s="7" customFormat="1" ht="13.8">
      <c r="A43" s="605" t="s">
        <v>283</v>
      </c>
      <c r="B43" s="600">
        <v>380.94163755</v>
      </c>
      <c r="C43" s="600">
        <v>1538.30245958</v>
      </c>
      <c r="D43" s="600">
        <v>1357.20793585</v>
      </c>
      <c r="E43" s="600">
        <v>2211.4799706399999</v>
      </c>
      <c r="F43" s="600">
        <v>6291.0681967099999</v>
      </c>
      <c r="G43" s="600">
        <v>9898.2388750699993</v>
      </c>
      <c r="H43" s="601">
        <v>5487.9320036199997</v>
      </c>
      <c r="I43" s="601">
        <v>16189.30707178</v>
      </c>
      <c r="J43" s="601">
        <v>21677.239075400001</v>
      </c>
    </row>
    <row r="44" spans="1:10" ht="13.8">
      <c r="A44" s="586" t="s">
        <v>156</v>
      </c>
      <c r="B44" s="573"/>
      <c r="C44" s="573"/>
      <c r="D44" s="573"/>
      <c r="E44" s="573"/>
      <c r="F44" s="573"/>
      <c r="G44" s="573"/>
      <c r="H44" s="587"/>
      <c r="I44" s="587"/>
      <c r="J44" s="587"/>
    </row>
    <row r="45" spans="1:10" ht="13.8">
      <c r="A45" s="606" t="s">
        <v>157</v>
      </c>
      <c r="B45" s="607">
        <v>0.13626982500000001</v>
      </c>
      <c r="C45" s="607">
        <v>0.15231497799999999</v>
      </c>
      <c r="D45" s="607">
        <v>0.153649227</v>
      </c>
      <c r="E45" s="607">
        <v>0.15928029799999999</v>
      </c>
      <c r="F45" s="607">
        <v>0.17988500700000001</v>
      </c>
      <c r="G45" s="607">
        <v>0.206921195</v>
      </c>
      <c r="H45" s="608">
        <v>0.15426052000000001</v>
      </c>
      <c r="I45" s="608">
        <v>0.19597352000000001</v>
      </c>
      <c r="J45" s="608">
        <v>0.181034847</v>
      </c>
    </row>
    <row r="46" spans="1:10" ht="13.8">
      <c r="A46" s="588" t="s">
        <v>158</v>
      </c>
      <c r="B46" s="589">
        <v>7.5222769999999994E-2</v>
      </c>
      <c r="C46" s="589">
        <v>9.6438088000000005E-2</v>
      </c>
      <c r="D46" s="589">
        <v>9.8884502999999999E-2</v>
      </c>
      <c r="E46" s="589">
        <v>0.10633105700000001</v>
      </c>
      <c r="F46" s="589">
        <v>9.6806059E-2</v>
      </c>
      <c r="G46" s="589">
        <v>0.107809663</v>
      </c>
      <c r="H46" s="590">
        <v>9.9449461000000003E-2</v>
      </c>
      <c r="I46" s="590">
        <v>0.10335401</v>
      </c>
      <c r="J46" s="590">
        <v>0.101955674</v>
      </c>
    </row>
    <row r="47" spans="1:10" ht="13.8">
      <c r="A47" s="606" t="s">
        <v>159</v>
      </c>
      <c r="B47" s="607">
        <v>0.55803965</v>
      </c>
      <c r="C47" s="607">
        <v>0.55672651200000001</v>
      </c>
      <c r="D47" s="607">
        <v>0.56747759099999995</v>
      </c>
      <c r="E47" s="607">
        <v>0.58063448799999995</v>
      </c>
      <c r="F47" s="607">
        <v>0.89864402399999999</v>
      </c>
      <c r="G47" s="607">
        <v>0.96211548800000002</v>
      </c>
      <c r="H47" s="608">
        <v>0.56892498800000002</v>
      </c>
      <c r="I47" s="608">
        <v>0.93641419699999995</v>
      </c>
      <c r="J47" s="608">
        <v>0.80480532199999999</v>
      </c>
    </row>
    <row r="48" spans="1:10" ht="13.8">
      <c r="A48" s="557" t="s">
        <v>160</v>
      </c>
      <c r="B48" s="591">
        <v>4.0951080099999997</v>
      </c>
      <c r="C48" s="591">
        <v>3.65510023</v>
      </c>
      <c r="D48" s="591">
        <v>3.693331889</v>
      </c>
      <c r="E48" s="591">
        <v>3.6453629030000001</v>
      </c>
      <c r="F48" s="591">
        <v>4.9956582740000002</v>
      </c>
      <c r="G48" s="591">
        <v>4.6496710500000002</v>
      </c>
      <c r="H48" s="592">
        <v>3.688079031</v>
      </c>
      <c r="I48" s="592">
        <v>4.7782690069999996</v>
      </c>
      <c r="J48" s="592">
        <v>4.4455823519999997</v>
      </c>
    </row>
    <row r="49" spans="1:10" ht="13.8">
      <c r="A49" s="609" t="s">
        <v>307</v>
      </c>
      <c r="B49" s="610">
        <v>0.40451218799999999</v>
      </c>
      <c r="C49" s="610">
        <v>0.38838615599999998</v>
      </c>
      <c r="D49" s="610">
        <v>0.41903472000000003</v>
      </c>
      <c r="E49" s="610">
        <v>0.41278890600000001</v>
      </c>
      <c r="F49" s="610">
        <v>0.40534345300000002</v>
      </c>
      <c r="G49" s="610">
        <v>0.32476911800000002</v>
      </c>
      <c r="H49" s="611">
        <v>0.40673420900000001</v>
      </c>
      <c r="I49" s="611">
        <v>0.35804867699999998</v>
      </c>
      <c r="J49" s="611">
        <v>0.37605444700000001</v>
      </c>
    </row>
    <row r="50" spans="1:10" ht="13.8">
      <c r="A50" s="557" t="s">
        <v>308</v>
      </c>
      <c r="B50" s="366">
        <v>0.92477723000000001</v>
      </c>
      <c r="C50" s="366">
        <v>0.90356191200000002</v>
      </c>
      <c r="D50" s="366">
        <v>0.90111549700000004</v>
      </c>
      <c r="E50" s="366">
        <v>0.89366894299999999</v>
      </c>
      <c r="F50" s="366">
        <v>0.90319394099999994</v>
      </c>
      <c r="G50" s="366">
        <v>0.89219033699999994</v>
      </c>
      <c r="H50" s="367">
        <v>0.90055053900000004</v>
      </c>
      <c r="I50" s="367">
        <v>0.89664599</v>
      </c>
      <c r="J50" s="367">
        <v>0.89804432599999995</v>
      </c>
    </row>
    <row r="51" spans="1:10" ht="13.8">
      <c r="A51" s="612" t="s">
        <v>744</v>
      </c>
      <c r="B51" s="613">
        <v>0.25344233100000002</v>
      </c>
      <c r="C51" s="613">
        <v>0.22894488299999999</v>
      </c>
      <c r="D51" s="613">
        <v>0.21333423500000001</v>
      </c>
      <c r="E51" s="613">
        <v>0.20644929400000001</v>
      </c>
      <c r="F51" s="613">
        <v>0.21604939400000001</v>
      </c>
      <c r="G51" s="613">
        <v>0.25294383300000001</v>
      </c>
      <c r="H51" s="614">
        <v>0.21792578100000001</v>
      </c>
      <c r="I51" s="614">
        <v>0.23800428900000001</v>
      </c>
      <c r="J51" s="614">
        <v>0.23081357499999999</v>
      </c>
    </row>
    <row r="52" spans="1:10" ht="12.75" customHeight="1">
      <c r="A52" s="217" t="s">
        <v>494</v>
      </c>
      <c r="B52" s="12"/>
      <c r="C52" s="12"/>
      <c r="D52" s="12"/>
      <c r="E52" s="12"/>
      <c r="F52" s="12"/>
      <c r="G52" s="12"/>
      <c r="H52" s="192"/>
      <c r="I52" s="192"/>
      <c r="J52" s="192"/>
    </row>
    <row r="53" spans="1:10">
      <c r="A53" s="240" t="s">
        <v>683</v>
      </c>
      <c r="B53" s="3"/>
      <c r="D53" s="163"/>
      <c r="G53" s="163"/>
      <c r="H53" s="192"/>
      <c r="I53" s="192"/>
      <c r="J53" s="192"/>
    </row>
    <row r="54" spans="1:10" s="440" customFormat="1">
      <c r="A54" s="462" t="s">
        <v>634</v>
      </c>
      <c r="B54" s="460"/>
      <c r="D54" s="463"/>
    </row>
    <row r="56" spans="1:10" ht="19.2">
      <c r="A56" s="27" t="s">
        <v>682</v>
      </c>
    </row>
    <row r="57" spans="1:10" ht="13.8" thickBot="1"/>
    <row r="58" spans="1:10">
      <c r="A58" s="25"/>
      <c r="B58" s="503" t="s">
        <v>35</v>
      </c>
      <c r="C58" s="503" t="s">
        <v>612</v>
      </c>
      <c r="D58" s="503" t="s">
        <v>614</v>
      </c>
      <c r="E58" s="503" t="s">
        <v>98</v>
      </c>
      <c r="F58" s="503" t="s">
        <v>299</v>
      </c>
      <c r="G58" s="504">
        <v>300000</v>
      </c>
      <c r="H58" s="505" t="s">
        <v>315</v>
      </c>
      <c r="I58" s="505" t="s">
        <v>315</v>
      </c>
      <c r="J58" s="505" t="s">
        <v>62</v>
      </c>
    </row>
    <row r="59" spans="1:10">
      <c r="A59" s="365" t="s">
        <v>66</v>
      </c>
      <c r="B59" s="506" t="s">
        <v>611</v>
      </c>
      <c r="C59" s="506" t="s">
        <v>36</v>
      </c>
      <c r="D59" s="506" t="s">
        <v>36</v>
      </c>
      <c r="E59" s="506" t="s">
        <v>36</v>
      </c>
      <c r="F59" s="506" t="s">
        <v>36</v>
      </c>
      <c r="G59" s="506" t="s">
        <v>37</v>
      </c>
      <c r="H59" s="507" t="s">
        <v>313</v>
      </c>
      <c r="I59" s="507" t="s">
        <v>314</v>
      </c>
      <c r="J59" s="507" t="s">
        <v>112</v>
      </c>
    </row>
    <row r="60" spans="1:10" ht="13.8" thickBot="1">
      <c r="A60" s="294" t="s">
        <v>82</v>
      </c>
      <c r="B60" s="508" t="s">
        <v>37</v>
      </c>
      <c r="C60" s="508" t="s">
        <v>613</v>
      </c>
      <c r="D60" s="508" t="s">
        <v>100</v>
      </c>
      <c r="E60" s="508" t="s">
        <v>101</v>
      </c>
      <c r="F60" s="508" t="s">
        <v>300</v>
      </c>
      <c r="G60" s="508" t="s">
        <v>102</v>
      </c>
      <c r="H60" s="509" t="s">
        <v>101</v>
      </c>
      <c r="I60" s="509" t="s">
        <v>102</v>
      </c>
      <c r="J60" s="509" t="s">
        <v>297</v>
      </c>
    </row>
    <row r="61" spans="1:10">
      <c r="A61" s="197" t="s">
        <v>162</v>
      </c>
      <c r="B61" s="170"/>
      <c r="C61" s="170"/>
      <c r="D61" s="170"/>
      <c r="E61" s="170"/>
      <c r="F61" s="170"/>
      <c r="G61" s="170"/>
      <c r="H61" s="170"/>
      <c r="I61" s="170"/>
      <c r="J61" s="170"/>
    </row>
    <row r="62" spans="1:10" s="323" customFormat="1" ht="13.8">
      <c r="A62" s="465" t="s">
        <v>228</v>
      </c>
      <c r="B62" s="443">
        <f t="shared" ref="B62:J67" si="0">B7/B$7</f>
        <v>1</v>
      </c>
      <c r="C62" s="443">
        <f t="shared" si="0"/>
        <v>1</v>
      </c>
      <c r="D62" s="443">
        <f t="shared" si="0"/>
        <v>1</v>
      </c>
      <c r="E62" s="443">
        <f t="shared" si="0"/>
        <v>1</v>
      </c>
      <c r="F62" s="443">
        <f t="shared" si="0"/>
        <v>1</v>
      </c>
      <c r="G62" s="443">
        <f t="shared" si="0"/>
        <v>1</v>
      </c>
      <c r="H62" s="466">
        <f t="shared" si="0"/>
        <v>1</v>
      </c>
      <c r="I62" s="466">
        <f t="shared" si="0"/>
        <v>1</v>
      </c>
      <c r="J62" s="466">
        <f t="shared" si="0"/>
        <v>1</v>
      </c>
    </row>
    <row r="63" spans="1:10" s="323" customFormat="1" ht="13.8">
      <c r="A63" s="467" t="s">
        <v>123</v>
      </c>
      <c r="B63" s="444">
        <f t="shared" si="0"/>
        <v>0.24970048667520364</v>
      </c>
      <c r="C63" s="444">
        <f t="shared" si="0"/>
        <v>0.28404022962352282</v>
      </c>
      <c r="D63" s="444">
        <f t="shared" si="0"/>
        <v>0.2843976369599352</v>
      </c>
      <c r="E63" s="444">
        <f t="shared" si="0"/>
        <v>0.27831848960220612</v>
      </c>
      <c r="F63" s="444">
        <f t="shared" si="0"/>
        <v>0.25523028774222345</v>
      </c>
      <c r="G63" s="444">
        <f t="shared" si="0"/>
        <v>0.25035403073571005</v>
      </c>
      <c r="H63" s="459">
        <f t="shared" si="0"/>
        <v>0.27940125309267927</v>
      </c>
      <c r="I63" s="459">
        <f t="shared" si="0"/>
        <v>0.25236806761070668</v>
      </c>
      <c r="J63" s="459">
        <f t="shared" si="0"/>
        <v>0.26236597226821423</v>
      </c>
    </row>
    <row r="64" spans="1:10" s="323" customFormat="1" ht="13.8">
      <c r="A64" s="469" t="s">
        <v>124</v>
      </c>
      <c r="B64" s="445">
        <f t="shared" si="0"/>
        <v>0.40451218791644444</v>
      </c>
      <c r="C64" s="445">
        <f t="shared" si="0"/>
        <v>0.38838615646914532</v>
      </c>
      <c r="D64" s="445">
        <f t="shared" si="0"/>
        <v>0.41903472016890325</v>
      </c>
      <c r="E64" s="445">
        <f t="shared" si="0"/>
        <v>0.41278890631351084</v>
      </c>
      <c r="F64" s="445">
        <f t="shared" si="0"/>
        <v>0.40534345324618515</v>
      </c>
      <c r="G64" s="445">
        <f t="shared" si="0"/>
        <v>0.32476911830710659</v>
      </c>
      <c r="H64" s="470">
        <f t="shared" si="0"/>
        <v>0.40673420883000067</v>
      </c>
      <c r="I64" s="470">
        <f t="shared" si="0"/>
        <v>0.35804867710166405</v>
      </c>
      <c r="J64" s="470">
        <f t="shared" si="0"/>
        <v>0.37605444651957315</v>
      </c>
    </row>
    <row r="65" spans="1:10" s="323" customFormat="1" ht="13.8">
      <c r="A65" s="467" t="s">
        <v>125</v>
      </c>
      <c r="B65" s="444">
        <f t="shared" si="0"/>
        <v>1.7690444072607649E-2</v>
      </c>
      <c r="C65" s="444">
        <f t="shared" si="0"/>
        <v>1.7620498448832435E-2</v>
      </c>
      <c r="D65" s="444">
        <f t="shared" si="0"/>
        <v>1.7718709224294707E-2</v>
      </c>
      <c r="E65" s="444">
        <f t="shared" si="0"/>
        <v>1.8476679597562912E-2</v>
      </c>
      <c r="F65" s="444">
        <f t="shared" si="0"/>
        <v>2.6549262403339245E-2</v>
      </c>
      <c r="G65" s="444">
        <f t="shared" si="0"/>
        <v>2.6511075793874135E-2</v>
      </c>
      <c r="H65" s="459">
        <f t="shared" si="0"/>
        <v>1.7985973726745395E-2</v>
      </c>
      <c r="I65" s="459">
        <f t="shared" si="0"/>
        <v>2.6526847981330846E-2</v>
      </c>
      <c r="J65" s="459">
        <f t="shared" si="0"/>
        <v>2.3368106421034523E-2</v>
      </c>
    </row>
    <row r="66" spans="1:10" s="323" customFormat="1" ht="13.8">
      <c r="A66" s="469" t="s">
        <v>126</v>
      </c>
      <c r="B66" s="445">
        <f t="shared" si="0"/>
        <v>0.25707176705120283</v>
      </c>
      <c r="C66" s="445">
        <f t="shared" si="0"/>
        <v>0.24801090119313124</v>
      </c>
      <c r="D66" s="445">
        <f t="shared" si="0"/>
        <v>0.21588182313804016</v>
      </c>
      <c r="E66" s="445">
        <f t="shared" si="0"/>
        <v>0.23737224234681148</v>
      </c>
      <c r="F66" s="445">
        <f t="shared" si="0"/>
        <v>0.25252512254604353</v>
      </c>
      <c r="G66" s="445">
        <f t="shared" si="0"/>
        <v>0.36393504000880261</v>
      </c>
      <c r="H66" s="470">
        <f t="shared" si="0"/>
        <v>0.23651828442484624</v>
      </c>
      <c r="I66" s="470">
        <f t="shared" si="0"/>
        <v>0.31791948305382417</v>
      </c>
      <c r="J66" s="470">
        <f t="shared" si="0"/>
        <v>0.28781421027929027</v>
      </c>
    </row>
    <row r="67" spans="1:10" s="323" customFormat="1" ht="13.8">
      <c r="A67" s="471" t="s">
        <v>127</v>
      </c>
      <c r="B67" s="446">
        <f t="shared" si="0"/>
        <v>7.1025114282845386E-2</v>
      </c>
      <c r="C67" s="446">
        <f t="shared" si="0"/>
        <v>6.1942214265795027E-2</v>
      </c>
      <c r="D67" s="446">
        <f t="shared" si="0"/>
        <v>6.296711050882671E-2</v>
      </c>
      <c r="E67" s="446">
        <f t="shared" si="0"/>
        <v>5.3043682139908614E-2</v>
      </c>
      <c r="F67" s="446">
        <f t="shared" si="0"/>
        <v>6.0351874062208599E-2</v>
      </c>
      <c r="G67" s="446">
        <f t="shared" si="0"/>
        <v>3.4430735154506571E-2</v>
      </c>
      <c r="H67" s="472">
        <f t="shared" si="0"/>
        <v>5.9360279925728357E-2</v>
      </c>
      <c r="I67" s="472">
        <f t="shared" si="0"/>
        <v>4.5136924252474259E-2</v>
      </c>
      <c r="J67" s="472">
        <f t="shared" si="0"/>
        <v>5.0397264511887772E-2</v>
      </c>
    </row>
    <row r="68" spans="1:10" s="323" customFormat="1" ht="13.8">
      <c r="A68" s="473" t="s">
        <v>225</v>
      </c>
      <c r="B68" s="447">
        <f t="shared" ref="B68:J68" si="1">B13/B$13</f>
        <v>1</v>
      </c>
      <c r="C68" s="447">
        <f t="shared" si="1"/>
        <v>1</v>
      </c>
      <c r="D68" s="447">
        <f t="shared" si="1"/>
        <v>1</v>
      </c>
      <c r="E68" s="447">
        <f t="shared" si="1"/>
        <v>1</v>
      </c>
      <c r="F68" s="447">
        <f t="shared" si="1"/>
        <v>1</v>
      </c>
      <c r="G68" s="447">
        <f t="shared" si="1"/>
        <v>1</v>
      </c>
      <c r="H68" s="474">
        <f t="shared" si="1"/>
        <v>1</v>
      </c>
      <c r="I68" s="474">
        <f t="shared" si="1"/>
        <v>1</v>
      </c>
      <c r="J68" s="474">
        <f t="shared" si="1"/>
        <v>1</v>
      </c>
    </row>
    <row r="69" spans="1:10" s="323" customFormat="1" ht="13.8">
      <c r="A69" s="467" t="s">
        <v>64</v>
      </c>
      <c r="B69" s="444">
        <f t="shared" ref="B69:J69" si="2">B14/B$13</f>
        <v>0.63392812574505597</v>
      </c>
      <c r="C69" s="444">
        <f t="shared" si="2"/>
        <v>0.63517485646425775</v>
      </c>
      <c r="D69" s="444">
        <f t="shared" si="2"/>
        <v>0.60342060268311781</v>
      </c>
      <c r="E69" s="444">
        <f t="shared" si="2"/>
        <v>0.57565321310045015</v>
      </c>
      <c r="F69" s="444">
        <f t="shared" si="2"/>
        <v>0.57280964251978039</v>
      </c>
      <c r="G69" s="444">
        <f t="shared" si="2"/>
        <v>0.52009223916099501</v>
      </c>
      <c r="H69" s="459">
        <f t="shared" si="2"/>
        <v>0.60371171146867031</v>
      </c>
      <c r="I69" s="459">
        <f t="shared" si="2"/>
        <v>0.54143892416728201</v>
      </c>
      <c r="J69" s="459">
        <f t="shared" si="2"/>
        <v>0.56374067143423623</v>
      </c>
    </row>
    <row r="70" spans="1:10" s="323" customFormat="1" ht="13.8">
      <c r="A70" s="469" t="s">
        <v>129</v>
      </c>
      <c r="B70" s="445">
        <f t="shared" ref="B70:J70" si="3">B15/B$13</f>
        <v>0.48372460923412047</v>
      </c>
      <c r="C70" s="445">
        <f t="shared" si="3"/>
        <v>0.46625543427543581</v>
      </c>
      <c r="D70" s="445">
        <f t="shared" si="3"/>
        <v>0.444095395392409</v>
      </c>
      <c r="E70" s="445">
        <f t="shared" si="3"/>
        <v>0.39789236484377716</v>
      </c>
      <c r="F70" s="445">
        <f t="shared" si="3"/>
        <v>0.43439755672956287</v>
      </c>
      <c r="G70" s="445">
        <f t="shared" si="3"/>
        <v>0.31610376157511422</v>
      </c>
      <c r="H70" s="470">
        <f t="shared" si="3"/>
        <v>0.4350045686103981</v>
      </c>
      <c r="I70" s="470">
        <f t="shared" si="3"/>
        <v>0.3640040795436289</v>
      </c>
      <c r="J70" s="470">
        <f t="shared" si="3"/>
        <v>0.38943147779599407</v>
      </c>
    </row>
    <row r="71" spans="1:10" s="323" customFormat="1" ht="13.8">
      <c r="A71" s="615" t="s">
        <v>130</v>
      </c>
      <c r="B71" s="616">
        <f t="shared" ref="B71:J78" si="4">B16/B$13</f>
        <v>0.15020351651093553</v>
      </c>
      <c r="C71" s="616">
        <f t="shared" si="4"/>
        <v>0.16891942218882189</v>
      </c>
      <c r="D71" s="616">
        <f t="shared" si="4"/>
        <v>0.15932520729070887</v>
      </c>
      <c r="E71" s="616">
        <f t="shared" si="4"/>
        <v>0.17776084825667299</v>
      </c>
      <c r="F71" s="616">
        <f t="shared" si="4"/>
        <v>0.13841208579021749</v>
      </c>
      <c r="G71" s="616">
        <f t="shared" si="4"/>
        <v>0.20398847758588076</v>
      </c>
      <c r="H71" s="617">
        <f t="shared" si="4"/>
        <v>0.16870714285827221</v>
      </c>
      <c r="I71" s="617">
        <f t="shared" si="4"/>
        <v>0.17743484462365311</v>
      </c>
      <c r="J71" s="617">
        <f t="shared" si="4"/>
        <v>0.1743091936382421</v>
      </c>
    </row>
    <row r="72" spans="1:10" s="323" customFormat="1" ht="13.8">
      <c r="A72" s="618" t="s">
        <v>131</v>
      </c>
      <c r="B72" s="619">
        <f t="shared" si="4"/>
        <v>0.14457705402254228</v>
      </c>
      <c r="C72" s="619">
        <f t="shared" si="4"/>
        <v>0.15944574238980358</v>
      </c>
      <c r="D72" s="619">
        <f t="shared" si="4"/>
        <v>0.18825186999215782</v>
      </c>
      <c r="E72" s="619">
        <f t="shared" si="4"/>
        <v>0.23347631976245953</v>
      </c>
      <c r="F72" s="619">
        <f t="shared" si="4"/>
        <v>0.27280365396532591</v>
      </c>
      <c r="G72" s="619">
        <f t="shared" si="4"/>
        <v>0.35119258617289978</v>
      </c>
      <c r="H72" s="620">
        <f t="shared" si="4"/>
        <v>0.19476624797322437</v>
      </c>
      <c r="I72" s="620">
        <f t="shared" si="4"/>
        <v>0.31945081330093583</v>
      </c>
      <c r="J72" s="620">
        <f t="shared" si="4"/>
        <v>0.27479754203220841</v>
      </c>
    </row>
    <row r="73" spans="1:10" s="323" customFormat="1" ht="13.8">
      <c r="A73" s="615" t="s">
        <v>132</v>
      </c>
      <c r="B73" s="616">
        <f t="shared" si="4"/>
        <v>0.10646321166531171</v>
      </c>
      <c r="C73" s="616">
        <f t="shared" si="4"/>
        <v>0.12015308223318939</v>
      </c>
      <c r="D73" s="616">
        <f t="shared" si="4"/>
        <v>0.14503219877076987</v>
      </c>
      <c r="E73" s="616">
        <f t="shared" si="4"/>
        <v>0.17968697693975266</v>
      </c>
      <c r="F73" s="616">
        <f t="shared" si="4"/>
        <v>0.21258316462311799</v>
      </c>
      <c r="G73" s="616">
        <f t="shared" si="4"/>
        <v>0.30026738444909024</v>
      </c>
      <c r="H73" s="617">
        <f t="shared" si="4"/>
        <v>0.14885941332634051</v>
      </c>
      <c r="I73" s="617">
        <f t="shared" si="4"/>
        <v>0.26476170128961923</v>
      </c>
      <c r="J73" s="617">
        <f t="shared" si="4"/>
        <v>0.22325362616028968</v>
      </c>
    </row>
    <row r="74" spans="1:10" s="323" customFormat="1" ht="13.8">
      <c r="A74" s="618" t="s">
        <v>133</v>
      </c>
      <c r="B74" s="619" t="s">
        <v>85</v>
      </c>
      <c r="C74" s="619">
        <f t="shared" si="4"/>
        <v>2.504638600813955E-3</v>
      </c>
      <c r="D74" s="619">
        <f t="shared" si="4"/>
        <v>2.1629788624104415E-3</v>
      </c>
      <c r="E74" s="619">
        <f t="shared" si="4"/>
        <v>2.122215538292132E-3</v>
      </c>
      <c r="F74" s="619">
        <f t="shared" si="4"/>
        <v>1.6759922321603713E-3</v>
      </c>
      <c r="G74" s="619">
        <f t="shared" si="4"/>
        <v>3.7167235403744929E-3</v>
      </c>
      <c r="H74" s="620">
        <f t="shared" si="4"/>
        <v>2.3973856720368386E-3</v>
      </c>
      <c r="I74" s="620">
        <f t="shared" si="4"/>
        <v>2.8903769139590383E-3</v>
      </c>
      <c r="J74" s="620">
        <f t="shared" si="4"/>
        <v>2.7138220083795083E-3</v>
      </c>
    </row>
    <row r="75" spans="1:10" s="323" customFormat="1" ht="13.8">
      <c r="A75" s="720" t="s">
        <v>639</v>
      </c>
      <c r="B75" s="616">
        <f t="shared" si="4"/>
        <v>3.3794052380099353E-2</v>
      </c>
      <c r="C75" s="616">
        <f t="shared" si="4"/>
        <v>3.6788021555800222E-2</v>
      </c>
      <c r="D75" s="616">
        <f t="shared" si="4"/>
        <v>4.1056692358977492E-2</v>
      </c>
      <c r="E75" s="616">
        <f t="shared" si="4"/>
        <v>5.1667127284414735E-2</v>
      </c>
      <c r="F75" s="616">
        <f t="shared" si="4"/>
        <v>5.8544497110047569E-2</v>
      </c>
      <c r="G75" s="616">
        <f t="shared" si="4"/>
        <v>4.7208478183435064E-2</v>
      </c>
      <c r="H75" s="617">
        <f t="shared" si="4"/>
        <v>4.3509448974847022E-2</v>
      </c>
      <c r="I75" s="617">
        <f t="shared" si="4"/>
        <v>5.1798735097357558E-2</v>
      </c>
      <c r="J75" s="617">
        <f t="shared" si="4"/>
        <v>4.8830093863539217E-2</v>
      </c>
    </row>
    <row r="76" spans="1:10" s="323" customFormat="1" ht="13.8">
      <c r="A76" s="618" t="s">
        <v>134</v>
      </c>
      <c r="B76" s="619">
        <f t="shared" si="4"/>
        <v>7.0020720496181924E-2</v>
      </c>
      <c r="C76" s="619">
        <f t="shared" si="4"/>
        <v>7.8300686364409733E-2</v>
      </c>
      <c r="D76" s="619">
        <f t="shared" si="4"/>
        <v>7.5906216584576594E-2</v>
      </c>
      <c r="E76" s="619">
        <f t="shared" si="4"/>
        <v>6.9246197436925519E-2</v>
      </c>
      <c r="F76" s="619">
        <f t="shared" si="4"/>
        <v>3.2095684965329614E-2</v>
      </c>
      <c r="G76" s="619">
        <f t="shared" si="4"/>
        <v>1.1249556772392382E-2</v>
      </c>
      <c r="H76" s="620">
        <f t="shared" si="4"/>
        <v>7.3545926539197573E-2</v>
      </c>
      <c r="I76" s="620">
        <f t="shared" si="4"/>
        <v>1.9690710998194236E-2</v>
      </c>
      <c r="J76" s="620">
        <f t="shared" si="4"/>
        <v>3.897787410829999E-2</v>
      </c>
    </row>
    <row r="77" spans="1:10" s="323" customFormat="1" ht="13.8">
      <c r="A77" s="615" t="s">
        <v>135</v>
      </c>
      <c r="B77" s="616">
        <f t="shared" si="4"/>
        <v>0.11927413191007646</v>
      </c>
      <c r="C77" s="616">
        <f t="shared" si="4"/>
        <v>9.755162333384329E-2</v>
      </c>
      <c r="D77" s="616">
        <f t="shared" si="4"/>
        <v>0.11077167578210971</v>
      </c>
      <c r="E77" s="616">
        <f t="shared" si="4"/>
        <v>9.8318458732422384E-2</v>
      </c>
      <c r="F77" s="616">
        <f t="shared" si="4"/>
        <v>9.8933630989569935E-2</v>
      </c>
      <c r="G77" s="616">
        <f t="shared" si="4"/>
        <v>8.2506573333903252E-2</v>
      </c>
      <c r="H77" s="617">
        <f t="shared" si="4"/>
        <v>0.10266943247742312</v>
      </c>
      <c r="I77" s="617">
        <f t="shared" si="4"/>
        <v>8.9158327840267712E-2</v>
      </c>
      <c r="J77" s="617">
        <f t="shared" si="4"/>
        <v>9.3997058431478847E-2</v>
      </c>
    </row>
    <row r="78" spans="1:10" s="323" customFormat="1" ht="13.8">
      <c r="A78" s="621" t="s">
        <v>136</v>
      </c>
      <c r="B78" s="622">
        <f t="shared" si="4"/>
        <v>3.2199967826143268E-2</v>
      </c>
      <c r="C78" s="622">
        <f t="shared" si="4"/>
        <v>2.9527091447685613E-2</v>
      </c>
      <c r="D78" s="622">
        <f t="shared" si="4"/>
        <v>2.1649634958038049E-2</v>
      </c>
      <c r="E78" s="622">
        <f t="shared" si="4"/>
        <v>2.3305810967742438E-2</v>
      </c>
      <c r="F78" s="622">
        <f t="shared" si="4"/>
        <v>2.3357387559994208E-2</v>
      </c>
      <c r="G78" s="622">
        <f t="shared" si="4"/>
        <v>3.4959044559809631E-2</v>
      </c>
      <c r="H78" s="623">
        <f t="shared" si="4"/>
        <v>2.5306681541484664E-2</v>
      </c>
      <c r="I78" s="623">
        <f t="shared" si="4"/>
        <v>3.0261223693320127E-2</v>
      </c>
      <c r="J78" s="623">
        <f t="shared" si="4"/>
        <v>2.8486853993776547E-2</v>
      </c>
    </row>
    <row r="79" spans="1:10" s="323" customFormat="1" ht="13.8">
      <c r="A79" s="475" t="s">
        <v>163</v>
      </c>
      <c r="B79" s="448"/>
      <c r="C79" s="448"/>
      <c r="D79" s="448"/>
      <c r="E79" s="448"/>
      <c r="F79" s="448"/>
      <c r="G79" s="448"/>
      <c r="H79" s="476"/>
      <c r="I79" s="476"/>
      <c r="J79" s="476"/>
    </row>
    <row r="80" spans="1:10" s="323" customFormat="1" ht="13.8">
      <c r="A80" s="477" t="s">
        <v>226</v>
      </c>
      <c r="B80" s="449">
        <f t="shared" ref="B80:J83" si="5">B26/B$26</f>
        <v>1</v>
      </c>
      <c r="C80" s="449">
        <f t="shared" si="5"/>
        <v>1</v>
      </c>
      <c r="D80" s="449">
        <f t="shared" si="5"/>
        <v>1</v>
      </c>
      <c r="E80" s="449">
        <f t="shared" si="5"/>
        <v>1</v>
      </c>
      <c r="F80" s="449">
        <f t="shared" si="5"/>
        <v>1</v>
      </c>
      <c r="G80" s="449">
        <f t="shared" si="5"/>
        <v>1</v>
      </c>
      <c r="H80" s="478">
        <f t="shared" si="5"/>
        <v>1</v>
      </c>
      <c r="I80" s="478">
        <f t="shared" si="5"/>
        <v>1</v>
      </c>
      <c r="J80" s="478">
        <f t="shared" si="5"/>
        <v>1</v>
      </c>
    </row>
    <row r="81" spans="1:10" s="323" customFormat="1" ht="13.8">
      <c r="A81" s="479" t="s">
        <v>140</v>
      </c>
      <c r="B81" s="450">
        <f t="shared" si="5"/>
        <v>0.86450000887412271</v>
      </c>
      <c r="C81" s="450">
        <f t="shared" si="5"/>
        <v>0.76675767840567377</v>
      </c>
      <c r="D81" s="450">
        <f t="shared" si="5"/>
        <v>0.75887333779083366</v>
      </c>
      <c r="E81" s="450">
        <f t="shared" si="5"/>
        <v>0.73246040322031414</v>
      </c>
      <c r="F81" s="450">
        <f t="shared" si="5"/>
        <v>0.70090828340644695</v>
      </c>
      <c r="G81" s="450">
        <f t="shared" si="5"/>
        <v>0.73053758510399225</v>
      </c>
      <c r="H81" s="480">
        <f t="shared" si="5"/>
        <v>0.75863844942959824</v>
      </c>
      <c r="I81" s="480">
        <f t="shared" si="5"/>
        <v>0.71942170463115818</v>
      </c>
      <c r="J81" s="480">
        <f t="shared" si="5"/>
        <v>0.73216607409793899</v>
      </c>
    </row>
    <row r="82" spans="1:10" s="323" customFormat="1" ht="13.8">
      <c r="A82" s="467" t="s">
        <v>141</v>
      </c>
      <c r="B82" s="444">
        <f t="shared" si="5"/>
        <v>7.7293487815250445E-2</v>
      </c>
      <c r="C82" s="444">
        <f t="shared" si="5"/>
        <v>0.14673021760224739</v>
      </c>
      <c r="D82" s="444">
        <f t="shared" si="5"/>
        <v>0.16708151830275689</v>
      </c>
      <c r="E82" s="444">
        <f t="shared" si="5"/>
        <v>0.19225362410493113</v>
      </c>
      <c r="F82" s="444">
        <f t="shared" si="5"/>
        <v>0.22530519811175811</v>
      </c>
      <c r="G82" s="444">
        <f t="shared" si="5"/>
        <v>0.17850620823585206</v>
      </c>
      <c r="H82" s="459">
        <f t="shared" si="5"/>
        <v>0.16430298526015924</v>
      </c>
      <c r="I82" s="459">
        <f t="shared" si="5"/>
        <v>0.19606355680316739</v>
      </c>
      <c r="J82" s="459">
        <f t="shared" si="5"/>
        <v>0.18574223971526047</v>
      </c>
    </row>
    <row r="83" spans="1:10" s="323" customFormat="1" ht="13.8">
      <c r="A83" s="481" t="s">
        <v>142</v>
      </c>
      <c r="B83" s="451">
        <f t="shared" si="5"/>
        <v>5.8206503310626885E-2</v>
      </c>
      <c r="C83" s="451">
        <f t="shared" si="5"/>
        <v>8.6512103992078843E-2</v>
      </c>
      <c r="D83" s="451">
        <f t="shared" si="5"/>
        <v>7.404514390640958E-2</v>
      </c>
      <c r="E83" s="451">
        <f t="shared" si="5"/>
        <v>7.5285972674754856E-2</v>
      </c>
      <c r="F83" s="451">
        <f t="shared" si="5"/>
        <v>7.3786518481794822E-2</v>
      </c>
      <c r="G83" s="451">
        <f t="shared" si="5"/>
        <v>9.0956206660155622E-2</v>
      </c>
      <c r="H83" s="482">
        <f t="shared" si="5"/>
        <v>7.705856531024266E-2</v>
      </c>
      <c r="I83" s="482">
        <f t="shared" si="5"/>
        <v>8.4514738565674513E-2</v>
      </c>
      <c r="J83" s="482">
        <f t="shared" si="5"/>
        <v>8.209168618680053E-2</v>
      </c>
    </row>
    <row r="84" spans="1:10" s="323" customFormat="1" ht="13.8">
      <c r="A84" s="477" t="s">
        <v>227</v>
      </c>
      <c r="B84" s="449">
        <f t="shared" ref="B84:J87" si="6">B30/B$30</f>
        <v>1</v>
      </c>
      <c r="C84" s="449">
        <f t="shared" si="6"/>
        <v>1</v>
      </c>
      <c r="D84" s="449">
        <f t="shared" si="6"/>
        <v>1</v>
      </c>
      <c r="E84" s="449">
        <f t="shared" si="6"/>
        <v>1</v>
      </c>
      <c r="F84" s="449">
        <f t="shared" si="6"/>
        <v>1</v>
      </c>
      <c r="G84" s="449">
        <f t="shared" si="6"/>
        <v>1</v>
      </c>
      <c r="H84" s="478">
        <f t="shared" si="6"/>
        <v>1</v>
      </c>
      <c r="I84" s="478">
        <f t="shared" si="6"/>
        <v>1</v>
      </c>
      <c r="J84" s="478">
        <f t="shared" si="6"/>
        <v>1</v>
      </c>
    </row>
    <row r="85" spans="1:10" s="323" customFormat="1" ht="13.8">
      <c r="A85" s="479" t="s">
        <v>144</v>
      </c>
      <c r="B85" s="450">
        <f t="shared" si="6"/>
        <v>0.23748425465176073</v>
      </c>
      <c r="C85" s="450">
        <f t="shared" si="6"/>
        <v>0.25021940077201388</v>
      </c>
      <c r="D85" s="450">
        <f t="shared" si="6"/>
        <v>0.25159415462627838</v>
      </c>
      <c r="E85" s="450">
        <f t="shared" si="6"/>
        <v>0.26756616482838086</v>
      </c>
      <c r="F85" s="450">
        <f t="shared" si="6"/>
        <v>0.25235586223686723</v>
      </c>
      <c r="G85" s="450">
        <f t="shared" si="6"/>
        <v>0.20170857691432639</v>
      </c>
      <c r="H85" s="480">
        <f t="shared" si="6"/>
        <v>0.25555511773848982</v>
      </c>
      <c r="I85" s="480">
        <f t="shared" si="6"/>
        <v>0.21934269975152629</v>
      </c>
      <c r="J85" s="480">
        <f t="shared" si="6"/>
        <v>0.23146250901797419</v>
      </c>
    </row>
    <row r="86" spans="1:10" s="323" customFormat="1" ht="13.8">
      <c r="A86" s="467" t="s">
        <v>145</v>
      </c>
      <c r="B86" s="444">
        <f t="shared" si="6"/>
        <v>0.60221024101767995</v>
      </c>
      <c r="C86" s="444">
        <f t="shared" si="6"/>
        <v>0.50785812538297803</v>
      </c>
      <c r="D86" s="444">
        <f t="shared" si="6"/>
        <v>0.47115190364067794</v>
      </c>
      <c r="E86" s="444">
        <f t="shared" si="6"/>
        <v>0.49525348614328724</v>
      </c>
      <c r="F86" s="444">
        <f t="shared" si="6"/>
        <v>0.48417626384191692</v>
      </c>
      <c r="G86" s="444">
        <f t="shared" si="6"/>
        <v>0.57086385498599201</v>
      </c>
      <c r="H86" s="459">
        <f t="shared" si="6"/>
        <v>0.50238410607015593</v>
      </c>
      <c r="I86" s="459">
        <f t="shared" si="6"/>
        <v>0.54068139563085571</v>
      </c>
      <c r="J86" s="459">
        <f t="shared" si="6"/>
        <v>0.52786380788886333</v>
      </c>
    </row>
    <row r="87" spans="1:10" s="323" customFormat="1" ht="13.8">
      <c r="A87" s="483" t="s">
        <v>146</v>
      </c>
      <c r="B87" s="452">
        <f t="shared" si="6"/>
        <v>0.16030550433055935</v>
      </c>
      <c r="C87" s="452">
        <f t="shared" si="6"/>
        <v>0.24192247384500812</v>
      </c>
      <c r="D87" s="452">
        <f t="shared" si="6"/>
        <v>0.27725394173304357</v>
      </c>
      <c r="E87" s="452">
        <f t="shared" si="6"/>
        <v>0.23718034902833196</v>
      </c>
      <c r="F87" s="452">
        <f t="shared" si="6"/>
        <v>0.26346787392121579</v>
      </c>
      <c r="G87" s="452">
        <f t="shared" si="6"/>
        <v>0.22742756809968159</v>
      </c>
      <c r="H87" s="484">
        <f t="shared" si="6"/>
        <v>0.24206077619135424</v>
      </c>
      <c r="I87" s="484">
        <f t="shared" si="6"/>
        <v>0.23997590461761803</v>
      </c>
      <c r="J87" s="484">
        <f t="shared" si="6"/>
        <v>0.24067368309316248</v>
      </c>
    </row>
    <row r="88" spans="1:10" s="323" customFormat="1" ht="13.8">
      <c r="A88" s="355" t="s">
        <v>180</v>
      </c>
      <c r="B88" s="358"/>
      <c r="C88" s="358"/>
      <c r="D88" s="358"/>
      <c r="E88" s="358"/>
      <c r="F88" s="358"/>
      <c r="G88" s="358"/>
      <c r="H88" s="359"/>
      <c r="I88" s="359"/>
      <c r="J88" s="359"/>
    </row>
    <row r="89" spans="1:10" s="323" customFormat="1" ht="13.8">
      <c r="A89" s="357" t="s">
        <v>280</v>
      </c>
      <c r="B89" s="360">
        <f>B45</f>
        <v>0.13626982500000001</v>
      </c>
      <c r="C89" s="360">
        <f t="shared" ref="C89:J89" si="7">C45</f>
        <v>0.15231497799999999</v>
      </c>
      <c r="D89" s="360">
        <f t="shared" si="7"/>
        <v>0.153649227</v>
      </c>
      <c r="E89" s="360">
        <f t="shared" si="7"/>
        <v>0.15928029799999999</v>
      </c>
      <c r="F89" s="360">
        <f t="shared" si="7"/>
        <v>0.17988500700000001</v>
      </c>
      <c r="G89" s="360">
        <f t="shared" si="7"/>
        <v>0.206921195</v>
      </c>
      <c r="H89" s="361">
        <f t="shared" si="7"/>
        <v>0.15426052000000001</v>
      </c>
      <c r="I89" s="361">
        <f t="shared" si="7"/>
        <v>0.19597352000000001</v>
      </c>
      <c r="J89" s="361">
        <f t="shared" si="7"/>
        <v>0.181034847</v>
      </c>
    </row>
    <row r="90" spans="1:10" s="323" customFormat="1" ht="13.8">
      <c r="A90" s="362" t="s">
        <v>275</v>
      </c>
      <c r="B90" s="366">
        <f>B49</f>
        <v>0.40451218799999999</v>
      </c>
      <c r="C90" s="366">
        <f t="shared" ref="C90:J90" si="8">C49</f>
        <v>0.38838615599999998</v>
      </c>
      <c r="D90" s="366">
        <f t="shared" si="8"/>
        <v>0.41903472000000003</v>
      </c>
      <c r="E90" s="366">
        <f t="shared" si="8"/>
        <v>0.41278890600000001</v>
      </c>
      <c r="F90" s="366">
        <f t="shared" si="8"/>
        <v>0.40534345300000002</v>
      </c>
      <c r="G90" s="366">
        <f t="shared" si="8"/>
        <v>0.32476911800000002</v>
      </c>
      <c r="H90" s="367">
        <f t="shared" si="8"/>
        <v>0.40673420900000001</v>
      </c>
      <c r="I90" s="367">
        <f t="shared" si="8"/>
        <v>0.35804867699999998</v>
      </c>
      <c r="J90" s="367">
        <f t="shared" si="8"/>
        <v>0.37605444700000001</v>
      </c>
    </row>
    <row r="91" spans="1:10" s="323" customFormat="1" ht="13.8">
      <c r="A91" s="356" t="s">
        <v>278</v>
      </c>
      <c r="B91" s="363">
        <f t="shared" ref="B91:J92" si="9">B50</f>
        <v>0.92477723000000001</v>
      </c>
      <c r="C91" s="363">
        <f t="shared" si="9"/>
        <v>0.90356191200000002</v>
      </c>
      <c r="D91" s="363">
        <f t="shared" si="9"/>
        <v>0.90111549700000004</v>
      </c>
      <c r="E91" s="363">
        <f t="shared" si="9"/>
        <v>0.89366894299999999</v>
      </c>
      <c r="F91" s="363">
        <f t="shared" si="9"/>
        <v>0.90319394099999994</v>
      </c>
      <c r="G91" s="363">
        <f t="shared" si="9"/>
        <v>0.89219033699999994</v>
      </c>
      <c r="H91" s="364">
        <f t="shared" si="9"/>
        <v>0.90055053900000004</v>
      </c>
      <c r="I91" s="364">
        <f t="shared" si="9"/>
        <v>0.89664599</v>
      </c>
      <c r="J91" s="364">
        <f t="shared" si="9"/>
        <v>0.89804432599999995</v>
      </c>
    </row>
    <row r="92" spans="1:10" s="323" customFormat="1" ht="13.8">
      <c r="A92" s="362" t="s">
        <v>277</v>
      </c>
      <c r="B92" s="335">
        <f t="shared" si="9"/>
        <v>0.25344233100000002</v>
      </c>
      <c r="C92" s="335">
        <f t="shared" si="9"/>
        <v>0.22894488299999999</v>
      </c>
      <c r="D92" s="335">
        <f t="shared" si="9"/>
        <v>0.21333423500000001</v>
      </c>
      <c r="E92" s="335">
        <f t="shared" si="9"/>
        <v>0.20644929400000001</v>
      </c>
      <c r="F92" s="335">
        <f t="shared" si="9"/>
        <v>0.21604939400000001</v>
      </c>
      <c r="G92" s="335">
        <f t="shared" si="9"/>
        <v>0.25294383300000001</v>
      </c>
      <c r="H92" s="331">
        <f t="shared" si="9"/>
        <v>0.21792578100000001</v>
      </c>
      <c r="I92" s="331">
        <f t="shared" si="9"/>
        <v>0.23800428900000001</v>
      </c>
      <c r="J92" s="331">
        <f t="shared" si="9"/>
        <v>0.23081357499999999</v>
      </c>
    </row>
    <row r="93" spans="1:10" s="323" customFormat="1" ht="13.8">
      <c r="A93" s="336" t="s">
        <v>276</v>
      </c>
      <c r="B93" s="337">
        <f>B47</f>
        <v>0.55803965</v>
      </c>
      <c r="C93" s="337">
        <f t="shared" ref="C93:J93" si="10">C47</f>
        <v>0.55672651200000001</v>
      </c>
      <c r="D93" s="337">
        <f t="shared" si="10"/>
        <v>0.56747759099999995</v>
      </c>
      <c r="E93" s="337">
        <f t="shared" si="10"/>
        <v>0.58063448799999995</v>
      </c>
      <c r="F93" s="337">
        <f t="shared" si="10"/>
        <v>0.89864402399999999</v>
      </c>
      <c r="G93" s="337">
        <f t="shared" si="10"/>
        <v>0.96211548800000002</v>
      </c>
      <c r="H93" s="338">
        <f t="shared" si="10"/>
        <v>0.56892498800000002</v>
      </c>
      <c r="I93" s="338">
        <f t="shared" si="10"/>
        <v>0.93641419699999995</v>
      </c>
      <c r="J93" s="338">
        <f t="shared" si="10"/>
        <v>0.80480532199999999</v>
      </c>
    </row>
    <row r="94" spans="1:10" s="323" customFormat="1" ht="13.8">
      <c r="A94" s="339" t="s">
        <v>279</v>
      </c>
      <c r="B94" s="354">
        <f>B48</f>
        <v>4.0951080099999997</v>
      </c>
      <c r="C94" s="354">
        <f t="shared" ref="C94:J94" si="11">C48</f>
        <v>3.65510023</v>
      </c>
      <c r="D94" s="354">
        <f t="shared" si="11"/>
        <v>3.693331889</v>
      </c>
      <c r="E94" s="354">
        <f t="shared" si="11"/>
        <v>3.6453629030000001</v>
      </c>
      <c r="F94" s="354">
        <f t="shared" si="11"/>
        <v>4.9956582740000002</v>
      </c>
      <c r="G94" s="354">
        <f t="shared" si="11"/>
        <v>4.6496710500000002</v>
      </c>
      <c r="H94" s="353">
        <f t="shared" si="11"/>
        <v>3.688079031</v>
      </c>
      <c r="I94" s="353">
        <f t="shared" si="11"/>
        <v>4.7782690069999996</v>
      </c>
      <c r="J94" s="353">
        <f t="shared" si="11"/>
        <v>4.4455823519999997</v>
      </c>
    </row>
    <row r="95" spans="1:10" ht="12.75" customHeight="1">
      <c r="A95" s="217" t="s">
        <v>494</v>
      </c>
      <c r="B95" s="12"/>
      <c r="C95" s="12"/>
      <c r="D95" s="12"/>
      <c r="E95" s="12"/>
      <c r="F95" s="12"/>
      <c r="G95" s="12"/>
      <c r="H95" s="192"/>
      <c r="I95" s="192"/>
      <c r="J95" s="192"/>
    </row>
    <row r="96" spans="1:10">
      <c r="A96" s="240" t="s">
        <v>684</v>
      </c>
      <c r="B96" s="12"/>
      <c r="C96" s="12"/>
      <c r="D96" s="12"/>
      <c r="E96" s="12"/>
      <c r="F96" s="12"/>
      <c r="G96" s="12"/>
      <c r="H96" s="192"/>
      <c r="I96" s="192"/>
      <c r="J96" s="192"/>
    </row>
    <row r="97" spans="1:10" s="440" customFormat="1">
      <c r="A97" s="462" t="s">
        <v>634</v>
      </c>
      <c r="B97" s="460"/>
      <c r="D97" s="463"/>
    </row>
    <row r="98" spans="1:10">
      <c r="A98" s="12"/>
      <c r="B98" s="12"/>
      <c r="C98" s="12"/>
      <c r="D98" s="12"/>
      <c r="E98" s="12"/>
      <c r="F98" s="12"/>
      <c r="G98" s="12"/>
      <c r="H98" s="192"/>
      <c r="I98" s="192"/>
      <c r="J98" s="192"/>
    </row>
    <row r="99" spans="1:10">
      <c r="A99" s="216"/>
      <c r="B99" s="3"/>
      <c r="D99" s="163"/>
      <c r="G99" s="163"/>
    </row>
    <row r="100" spans="1:10" ht="35.25" customHeight="1">
      <c r="A100" s="801" t="s">
        <v>675</v>
      </c>
      <c r="B100" s="802"/>
      <c r="C100" s="802"/>
      <c r="D100" s="802"/>
      <c r="E100" s="802"/>
      <c r="F100" s="802"/>
      <c r="G100" s="802"/>
      <c r="H100" s="802"/>
      <c r="I100" s="802"/>
      <c r="J100" s="803"/>
    </row>
    <row r="101" spans="1:10">
      <c r="A101" s="198"/>
      <c r="B101" s="3"/>
      <c r="D101" s="163"/>
      <c r="G101" s="163"/>
    </row>
    <row r="102" spans="1:10" s="440" customFormat="1" ht="12.75" customHeight="1">
      <c r="A102" s="485" t="s">
        <v>167</v>
      </c>
      <c r="B102" s="486"/>
      <c r="C102" s="486"/>
    </row>
    <row r="103" spans="1:10" s="440" customFormat="1" ht="24.75" customHeight="1">
      <c r="A103" s="798" t="s">
        <v>168</v>
      </c>
      <c r="B103" s="798"/>
      <c r="C103" s="798"/>
      <c r="D103" s="798"/>
      <c r="E103" s="798"/>
      <c r="F103" s="798"/>
      <c r="G103" s="798"/>
      <c r="H103" s="798"/>
      <c r="I103" s="798"/>
      <c r="J103" s="798"/>
    </row>
    <row r="104" spans="1:10" s="440" customFormat="1" ht="12.75" customHeight="1">
      <c r="A104" s="487"/>
      <c r="B104" s="488"/>
      <c r="C104" s="488"/>
    </row>
    <row r="105" spans="1:10" s="440" customFormat="1" ht="14.25" customHeight="1">
      <c r="A105" s="799" t="s">
        <v>171</v>
      </c>
      <c r="B105" s="799"/>
      <c r="C105" s="799"/>
      <c r="D105" s="799"/>
      <c r="E105" s="799"/>
      <c r="F105" s="799"/>
      <c r="G105" s="799"/>
      <c r="H105" s="799"/>
      <c r="I105" s="799"/>
      <c r="J105" s="799"/>
    </row>
    <row r="106" spans="1:10" s="440" customFormat="1" ht="12.75" customHeight="1">
      <c r="A106" s="487"/>
      <c r="B106" s="488"/>
      <c r="C106" s="488"/>
    </row>
    <row r="107" spans="1:10" ht="26.25" customHeight="1">
      <c r="A107" s="797" t="s">
        <v>172</v>
      </c>
      <c r="B107" s="797"/>
      <c r="C107" s="797"/>
      <c r="D107" s="797"/>
      <c r="E107" s="797"/>
      <c r="F107" s="797"/>
    </row>
    <row r="108" spans="1:10" ht="12.75" customHeight="1">
      <c r="A108" s="716"/>
      <c r="B108" s="717"/>
      <c r="C108" s="717"/>
      <c r="D108" s="717"/>
      <c r="E108" s="717"/>
      <c r="F108" s="717"/>
    </row>
    <row r="109" spans="1:10" ht="12.75" customHeight="1">
      <c r="A109" s="797" t="s">
        <v>173</v>
      </c>
      <c r="B109" s="797"/>
      <c r="C109" s="797"/>
      <c r="D109" s="797"/>
      <c r="E109" s="797"/>
      <c r="F109" s="797"/>
    </row>
    <row r="110" spans="1:10" ht="12.75" customHeight="1">
      <c r="A110" s="718"/>
      <c r="B110" s="718"/>
      <c r="C110" s="718"/>
      <c r="D110" s="718"/>
      <c r="E110" s="718"/>
      <c r="F110" s="718"/>
    </row>
    <row r="111" spans="1:10" ht="24.75" customHeight="1">
      <c r="A111" s="797" t="s">
        <v>635</v>
      </c>
      <c r="B111" s="797"/>
      <c r="C111" s="797"/>
      <c r="D111" s="797"/>
      <c r="E111" s="797"/>
      <c r="F111" s="797"/>
    </row>
    <row r="112" spans="1:10" ht="12.75" customHeight="1">
      <c r="A112" s="717"/>
      <c r="B112" s="717"/>
      <c r="C112" s="717"/>
      <c r="D112" s="717"/>
      <c r="E112" s="717"/>
      <c r="F112" s="717"/>
    </row>
    <row r="113" spans="1:6" ht="21" customHeight="1">
      <c r="A113" s="797" t="s">
        <v>174</v>
      </c>
      <c r="B113" s="797"/>
      <c r="C113" s="797"/>
      <c r="D113" s="797"/>
      <c r="E113" s="797"/>
      <c r="F113" s="797"/>
    </row>
    <row r="114" spans="1:6" ht="12.75" customHeight="1">
      <c r="A114" s="717"/>
      <c r="B114" s="717"/>
      <c r="C114" s="717"/>
      <c r="D114" s="717"/>
      <c r="E114" s="717"/>
      <c r="F114" s="717"/>
    </row>
    <row r="115" spans="1:6" ht="48.75" customHeight="1">
      <c r="A115" s="797" t="s">
        <v>658</v>
      </c>
      <c r="B115" s="797"/>
      <c r="C115" s="797"/>
      <c r="D115" s="797"/>
      <c r="E115" s="797"/>
      <c r="F115" s="797"/>
    </row>
    <row r="116" spans="1:6" ht="12.75" customHeight="1">
      <c r="A116" s="716"/>
      <c r="B116" s="717"/>
      <c r="C116" s="717"/>
      <c r="D116" s="717"/>
      <c r="E116" s="717"/>
      <c r="F116" s="717"/>
    </row>
    <row r="117" spans="1:6" ht="27" customHeight="1">
      <c r="A117" s="797" t="s">
        <v>175</v>
      </c>
      <c r="B117" s="797"/>
      <c r="C117" s="797"/>
      <c r="D117" s="797"/>
      <c r="E117" s="797"/>
      <c r="F117" s="797"/>
    </row>
    <row r="118" spans="1:6" ht="12.75" customHeight="1">
      <c r="A118" s="719"/>
      <c r="B118" s="717"/>
      <c r="C118" s="717"/>
      <c r="D118" s="717"/>
      <c r="E118" s="717"/>
      <c r="F118" s="717"/>
    </row>
    <row r="119" spans="1:6" ht="19.5" customHeight="1">
      <c r="A119" s="797" t="s">
        <v>176</v>
      </c>
      <c r="B119" s="797"/>
      <c r="C119" s="797"/>
      <c r="D119" s="797"/>
      <c r="E119" s="797"/>
      <c r="F119" s="797"/>
    </row>
    <row r="120" spans="1:6" ht="12.75" customHeight="1">
      <c r="A120" s="719"/>
      <c r="B120" s="717"/>
      <c r="C120" s="717"/>
      <c r="D120" s="717"/>
      <c r="E120" s="717"/>
      <c r="F120" s="717"/>
    </row>
    <row r="121" spans="1:6" ht="22.5" customHeight="1">
      <c r="A121" s="797" t="s">
        <v>177</v>
      </c>
      <c r="B121" s="797"/>
      <c r="C121" s="797"/>
      <c r="D121" s="797"/>
      <c r="E121" s="797"/>
      <c r="F121" s="797"/>
    </row>
    <row r="122" spans="1:6" ht="12" customHeight="1">
      <c r="A122" s="718"/>
      <c r="B122" s="718"/>
      <c r="C122" s="718"/>
      <c r="D122" s="718"/>
      <c r="E122" s="718"/>
      <c r="F122" s="718"/>
    </row>
    <row r="123" spans="1:6" ht="34.5" customHeight="1">
      <c r="A123" s="797" t="s">
        <v>637</v>
      </c>
      <c r="B123" s="797"/>
      <c r="C123" s="797"/>
      <c r="D123" s="797"/>
      <c r="E123" s="797"/>
      <c r="F123" s="797"/>
    </row>
    <row r="124" spans="1:6" ht="12.75" customHeight="1">
      <c r="A124" s="719"/>
      <c r="B124" s="717"/>
      <c r="C124" s="717"/>
      <c r="D124" s="717"/>
      <c r="E124" s="717"/>
      <c r="F124" s="717"/>
    </row>
    <row r="125" spans="1:6" ht="33.75" customHeight="1">
      <c r="A125" s="797" t="s">
        <v>638</v>
      </c>
      <c r="B125" s="797"/>
      <c r="C125" s="797"/>
      <c r="D125" s="797"/>
      <c r="E125" s="797"/>
      <c r="F125" s="797"/>
    </row>
    <row r="126" spans="1:6" s="440" customFormat="1" ht="12.75" customHeight="1">
      <c r="A126" s="489"/>
      <c r="B126" s="486"/>
      <c r="C126" s="486"/>
    </row>
    <row r="127" spans="1:6" s="440" customFormat="1" ht="16.5" customHeight="1">
      <c r="A127" s="800" t="s">
        <v>178</v>
      </c>
      <c r="B127" s="800"/>
      <c r="C127" s="800"/>
    </row>
    <row r="128" spans="1:6" s="440" customFormat="1" ht="12.75" customHeight="1">
      <c r="A128" s="625"/>
      <c r="B128" s="486"/>
      <c r="C128" s="486"/>
    </row>
    <row r="129" spans="1:3" s="440" customFormat="1" ht="21.75" customHeight="1">
      <c r="A129" s="490" t="s">
        <v>169</v>
      </c>
      <c r="B129" s="486"/>
      <c r="C129" s="486"/>
    </row>
    <row r="130" spans="1:3" s="440" customFormat="1" ht="12.75" customHeight="1">
      <c r="A130" s="489" t="s">
        <v>170</v>
      </c>
      <c r="B130" s="486"/>
      <c r="C130" s="486"/>
    </row>
  </sheetData>
  <mergeCells count="14">
    <mergeCell ref="A100:J100"/>
    <mergeCell ref="A127:C127"/>
    <mergeCell ref="A103:J103"/>
    <mergeCell ref="A105:J105"/>
    <mergeCell ref="A107:F107"/>
    <mergeCell ref="A109:F109"/>
    <mergeCell ref="A121:F121"/>
    <mergeCell ref="A123:F123"/>
    <mergeCell ref="A125:F125"/>
    <mergeCell ref="A111:F111"/>
    <mergeCell ref="A113:F113"/>
    <mergeCell ref="A115:F115"/>
    <mergeCell ref="A117:F117"/>
    <mergeCell ref="A119:F119"/>
  </mergeCells>
  <pageMargins left="0.70866141732283472" right="0.70866141732283472" top="0.74803149606299213" bottom="0.74803149606299213" header="0.31496062992125984" footer="0.31496062992125984"/>
  <pageSetup paperSize="9" scale="60" firstPageNumber="23" fitToHeight="2" orientation="landscape" useFirstPageNumber="1" r:id="rId1"/>
  <headerFooter>
    <oddHeader>&amp;RLes finances des groupements à fiscalité propre en 2018</oddHeader>
    <oddFooter>&amp;LDirection Générale des Collectivités Locales / DESL&amp;C&amp;P&amp;RMise à jour : juillet 2020</oddFooter>
    <evenHeader>&amp;RLes finances des groupements à fiscalité propre en 2016</evenHeader>
    <evenFooter>&amp;LDirection Générale des Collectivités Locales / DESL&amp;C24&amp;RMise à jour : juillet 2018</evenFooter>
  </headerFooter>
  <rowBreaks count="1" manualBreakCount="1">
    <brk id="54" max="16383" man="1"/>
  </rowBreaks>
  <tableParts count="1">
    <tablePart r:id="rId2"/>
  </tableParts>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K86"/>
  <sheetViews>
    <sheetView zoomScaleNormal="100" workbookViewId="0"/>
  </sheetViews>
  <sheetFormatPr baseColWidth="10" defaultRowHeight="13.2"/>
  <cols>
    <col min="1" max="1" width="84" customWidth="1"/>
    <col min="2" max="7" width="14.6640625" customWidth="1"/>
    <col min="8" max="10" width="13.6640625" customWidth="1"/>
    <col min="11" max="11" width="19" customWidth="1"/>
  </cols>
  <sheetData>
    <row r="1" spans="1:11" s="424" customFormat="1" ht="19.2">
      <c r="A1" s="27" t="s">
        <v>685</v>
      </c>
    </row>
    <row r="2" spans="1:11" ht="13.8" thickBot="1">
      <c r="K2" s="241" t="s">
        <v>409</v>
      </c>
    </row>
    <row r="3" spans="1:11">
      <c r="A3" s="25"/>
      <c r="B3" s="503" t="s">
        <v>35</v>
      </c>
      <c r="C3" s="503" t="s">
        <v>612</v>
      </c>
      <c r="D3" s="503" t="s">
        <v>614</v>
      </c>
      <c r="E3" s="503" t="s">
        <v>98</v>
      </c>
      <c r="F3" s="503" t="s">
        <v>299</v>
      </c>
      <c r="G3" s="504">
        <v>300000</v>
      </c>
      <c r="H3" s="505" t="s">
        <v>315</v>
      </c>
      <c r="I3" s="505" t="s">
        <v>315</v>
      </c>
      <c r="J3" s="505" t="s">
        <v>62</v>
      </c>
      <c r="K3" s="237" t="s">
        <v>179</v>
      </c>
    </row>
    <row r="4" spans="1:11">
      <c r="A4" s="365" t="s">
        <v>66</v>
      </c>
      <c r="B4" s="506" t="s">
        <v>611</v>
      </c>
      <c r="C4" s="506" t="s">
        <v>36</v>
      </c>
      <c r="D4" s="506" t="s">
        <v>36</v>
      </c>
      <c r="E4" s="506" t="s">
        <v>36</v>
      </c>
      <c r="F4" s="506" t="s">
        <v>36</v>
      </c>
      <c r="G4" s="506" t="s">
        <v>37</v>
      </c>
      <c r="H4" s="507" t="s">
        <v>313</v>
      </c>
      <c r="I4" s="507" t="s">
        <v>314</v>
      </c>
      <c r="J4" s="507" t="s">
        <v>112</v>
      </c>
      <c r="K4" s="238" t="s">
        <v>316</v>
      </c>
    </row>
    <row r="5" spans="1:11" ht="13.8" thickBot="1">
      <c r="A5" s="294" t="s">
        <v>409</v>
      </c>
      <c r="B5" s="508" t="s">
        <v>37</v>
      </c>
      <c r="C5" s="508" t="s">
        <v>613</v>
      </c>
      <c r="D5" s="508" t="s">
        <v>100</v>
      </c>
      <c r="E5" s="508" t="s">
        <v>101</v>
      </c>
      <c r="F5" s="508" t="s">
        <v>300</v>
      </c>
      <c r="G5" s="508" t="s">
        <v>102</v>
      </c>
      <c r="H5" s="509" t="s">
        <v>101</v>
      </c>
      <c r="I5" s="509" t="s">
        <v>102</v>
      </c>
      <c r="J5" s="509" t="s">
        <v>297</v>
      </c>
      <c r="K5" s="239" t="s">
        <v>73</v>
      </c>
    </row>
    <row r="6" spans="1:11">
      <c r="A6" s="201"/>
    </row>
    <row r="7" spans="1:11" ht="13.8">
      <c r="A7" s="333" t="s">
        <v>122</v>
      </c>
      <c r="B7" s="491">
        <v>302.46985778999999</v>
      </c>
      <c r="C7" s="491">
        <v>282.69633560300002</v>
      </c>
      <c r="D7" s="491">
        <v>295.90291158500003</v>
      </c>
      <c r="E7" s="491">
        <v>342.27060570800001</v>
      </c>
      <c r="F7" s="491">
        <v>399.19373280000002</v>
      </c>
      <c r="G7" s="491">
        <v>442.18238043500003</v>
      </c>
      <c r="H7" s="492">
        <v>308.65949919000002</v>
      </c>
      <c r="I7" s="492">
        <v>423.35227312299997</v>
      </c>
      <c r="J7" s="492">
        <v>372.20211167500003</v>
      </c>
      <c r="K7" s="492">
        <v>373.99165702099998</v>
      </c>
    </row>
    <row r="8" spans="1:11" ht="13.8">
      <c r="A8" s="334" t="s">
        <v>123</v>
      </c>
      <c r="B8" s="493">
        <v>75.526870695</v>
      </c>
      <c r="C8" s="493">
        <v>80.297132078000004</v>
      </c>
      <c r="D8" s="493">
        <v>84.154088823999999</v>
      </c>
      <c r="E8" s="493">
        <v>95.260238016000002</v>
      </c>
      <c r="F8" s="493">
        <v>101.88633128799999</v>
      </c>
      <c r="G8" s="493">
        <v>110.702141262</v>
      </c>
      <c r="H8" s="330">
        <v>86.239850852999993</v>
      </c>
      <c r="I8" s="330">
        <v>106.840595087</v>
      </c>
      <c r="J8" s="330">
        <v>97.653168910000005</v>
      </c>
      <c r="K8" s="330">
        <v>100.478730703</v>
      </c>
    </row>
    <row r="9" spans="1:11" ht="13.8">
      <c r="A9" s="336" t="s">
        <v>124</v>
      </c>
      <c r="B9" s="494">
        <v>122.352743953</v>
      </c>
      <c r="C9" s="494">
        <v>109.795343233</v>
      </c>
      <c r="D9" s="494">
        <v>123.993593753</v>
      </c>
      <c r="E9" s="494">
        <v>141.28550899300001</v>
      </c>
      <c r="F9" s="494">
        <v>161.81056616800001</v>
      </c>
      <c r="G9" s="494">
        <v>143.607181825</v>
      </c>
      <c r="H9" s="495">
        <v>125.54237720099999</v>
      </c>
      <c r="I9" s="495">
        <v>151.58072134</v>
      </c>
      <c r="J9" s="495">
        <v>139.96825909899999</v>
      </c>
      <c r="K9" s="495">
        <v>139.186903814</v>
      </c>
    </row>
    <row r="10" spans="1:11" ht="13.8">
      <c r="A10" s="334" t="s">
        <v>125</v>
      </c>
      <c r="B10" s="493">
        <v>5.3508261030000002</v>
      </c>
      <c r="C10" s="493">
        <v>4.9812503430000001</v>
      </c>
      <c r="D10" s="493">
        <v>5.2430176489999996</v>
      </c>
      <c r="E10" s="493">
        <v>6.3240243170000001</v>
      </c>
      <c r="F10" s="493">
        <v>10.598299162</v>
      </c>
      <c r="G10" s="493">
        <v>11.722730602</v>
      </c>
      <c r="H10" s="330">
        <v>5.5515416430000002</v>
      </c>
      <c r="I10" s="330">
        <v>11.230201392</v>
      </c>
      <c r="J10" s="330">
        <v>8.6976585560000004</v>
      </c>
      <c r="K10" s="330">
        <v>9.1016876839999998</v>
      </c>
    </row>
    <row r="11" spans="1:11" ht="13.8">
      <c r="A11" s="336" t="s">
        <v>126</v>
      </c>
      <c r="B11" s="494">
        <v>77.756460821999994</v>
      </c>
      <c r="C11" s="494">
        <v>70.111772956999999</v>
      </c>
      <c r="D11" s="494">
        <v>63.880060024999999</v>
      </c>
      <c r="E11" s="494">
        <v>81.245541165999995</v>
      </c>
      <c r="F11" s="494">
        <v>100.806446295</v>
      </c>
      <c r="G11" s="494">
        <v>160.92566231500001</v>
      </c>
      <c r="H11" s="495">
        <v>73.00361522</v>
      </c>
      <c r="I11" s="495">
        <v>134.59193582099999</v>
      </c>
      <c r="J11" s="495">
        <v>107.125056836</v>
      </c>
      <c r="K11" s="495">
        <v>106.622090024</v>
      </c>
    </row>
    <row r="12" spans="1:11" ht="13.8">
      <c r="A12" s="334" t="s">
        <v>127</v>
      </c>
      <c r="B12" s="493">
        <v>21.482956217000002</v>
      </c>
      <c r="C12" s="493">
        <v>17.510836992000002</v>
      </c>
      <c r="D12" s="493">
        <v>18.632151334</v>
      </c>
      <c r="E12" s="493">
        <v>18.155293215</v>
      </c>
      <c r="F12" s="493">
        <v>24.092089888</v>
      </c>
      <c r="G12" s="493">
        <v>15.224664431000001</v>
      </c>
      <c r="H12" s="330">
        <v>18.322114274</v>
      </c>
      <c r="I12" s="330">
        <v>19.108819484000001</v>
      </c>
      <c r="J12" s="330">
        <v>18.757968274</v>
      </c>
      <c r="K12" s="330">
        <v>18.602244798000001</v>
      </c>
    </row>
    <row r="13" spans="1:11" ht="13.8">
      <c r="A13" s="340" t="s">
        <v>128</v>
      </c>
      <c r="B13" s="496">
        <v>350.190217276</v>
      </c>
      <c r="C13" s="496">
        <v>333.49219148499998</v>
      </c>
      <c r="D13" s="496">
        <v>349.62207292900001</v>
      </c>
      <c r="E13" s="496">
        <v>407.116194318</v>
      </c>
      <c r="F13" s="496">
        <v>486.75336538800002</v>
      </c>
      <c r="G13" s="496">
        <v>557.55162971699997</v>
      </c>
      <c r="H13" s="497">
        <v>364.95813001300002</v>
      </c>
      <c r="I13" s="497">
        <v>526.54021186299997</v>
      </c>
      <c r="J13" s="497">
        <v>454.47857022300002</v>
      </c>
      <c r="K13" s="497">
        <v>455.75953640300003</v>
      </c>
    </row>
    <row r="14" spans="1:11" ht="13.8">
      <c r="A14" s="334" t="s">
        <v>64</v>
      </c>
      <c r="B14" s="493">
        <v>221.995428092</v>
      </c>
      <c r="C14" s="493">
        <v>211.82585485800001</v>
      </c>
      <c r="D14" s="493">
        <v>210.969161958</v>
      </c>
      <c r="E14" s="493">
        <v>234.35774536400001</v>
      </c>
      <c r="F14" s="493">
        <v>278.81702122299998</v>
      </c>
      <c r="G14" s="493">
        <v>289.97827554700001</v>
      </c>
      <c r="H14" s="330">
        <v>220.32949728400001</v>
      </c>
      <c r="I14" s="330">
        <v>285.08936584200001</v>
      </c>
      <c r="J14" s="330">
        <v>256.20805432999998</v>
      </c>
      <c r="K14" s="330">
        <v>257.531736029</v>
      </c>
    </row>
    <row r="15" spans="1:11" ht="13.8">
      <c r="A15" s="336" t="s">
        <v>129</v>
      </c>
      <c r="B15" s="494">
        <v>169.39562600900001</v>
      </c>
      <c r="C15" s="494">
        <v>155.49254656799999</v>
      </c>
      <c r="D15" s="494">
        <v>155.26555271500001</v>
      </c>
      <c r="E15" s="494">
        <v>161.988425323</v>
      </c>
      <c r="F15" s="494">
        <v>211.444472655</v>
      </c>
      <c r="G15" s="494">
        <v>176.24416742599999</v>
      </c>
      <c r="H15" s="495">
        <v>158.75845390699999</v>
      </c>
      <c r="I15" s="495">
        <v>191.66278516200001</v>
      </c>
      <c r="J15" s="495">
        <v>176.98826122899999</v>
      </c>
      <c r="K15" s="495">
        <v>175.90595230299999</v>
      </c>
    </row>
    <row r="16" spans="1:11" ht="13.8">
      <c r="A16" s="572" t="s">
        <v>130</v>
      </c>
      <c r="B16" s="573">
        <v>52.599802083</v>
      </c>
      <c r="C16" s="573">
        <v>56.333308289999998</v>
      </c>
      <c r="D16" s="573">
        <v>55.703609243000002</v>
      </c>
      <c r="E16" s="573">
        <v>72.369320040999995</v>
      </c>
      <c r="F16" s="573">
        <v>67.372548569000003</v>
      </c>
      <c r="G16" s="573">
        <v>113.73410812199999</v>
      </c>
      <c r="H16" s="387">
        <v>61.571043377000002</v>
      </c>
      <c r="I16" s="387">
        <v>93.426580680000001</v>
      </c>
      <c r="J16" s="387">
        <v>79.219793100999993</v>
      </c>
      <c r="K16" s="387">
        <v>81.625783725999995</v>
      </c>
    </row>
    <row r="17" spans="1:11" ht="13.8">
      <c r="A17" s="574" t="s">
        <v>131</v>
      </c>
      <c r="B17" s="575">
        <v>50.629469960999998</v>
      </c>
      <c r="C17" s="575">
        <v>53.173910053</v>
      </c>
      <c r="D17" s="575">
        <v>65.817009018999997</v>
      </c>
      <c r="E17" s="575">
        <v>95.051990764999999</v>
      </c>
      <c r="F17" s="575">
        <v>132.788096658</v>
      </c>
      <c r="G17" s="575">
        <v>195.80799876500001</v>
      </c>
      <c r="H17" s="576">
        <v>71.081525650000003</v>
      </c>
      <c r="I17" s="576">
        <v>168.20369891499999</v>
      </c>
      <c r="J17" s="576">
        <v>124.889594004</v>
      </c>
      <c r="K17" s="576">
        <v>122.03600876</v>
      </c>
    </row>
    <row r="18" spans="1:11" ht="13.8">
      <c r="A18" s="572" t="s">
        <v>132</v>
      </c>
      <c r="B18" s="573">
        <v>37.282375225000003</v>
      </c>
      <c r="C18" s="573">
        <v>40.070114707999998</v>
      </c>
      <c r="D18" s="573">
        <v>50.706457976000003</v>
      </c>
      <c r="E18" s="573">
        <v>73.153478219999997</v>
      </c>
      <c r="F18" s="573">
        <v>103.475570805</v>
      </c>
      <c r="G18" s="573">
        <v>167.41456955000001</v>
      </c>
      <c r="H18" s="387">
        <v>54.327453122000001</v>
      </c>
      <c r="I18" s="387">
        <v>139.40768229</v>
      </c>
      <c r="J18" s="387">
        <v>101.46398881499999</v>
      </c>
      <c r="K18" s="387">
        <v>98.556156143999999</v>
      </c>
    </row>
    <row r="19" spans="1:11" ht="13.8">
      <c r="A19" s="593" t="s">
        <v>133</v>
      </c>
      <c r="B19" s="594">
        <v>1.512748191</v>
      </c>
      <c r="C19" s="594">
        <v>0.83527741600000005</v>
      </c>
      <c r="D19" s="594">
        <v>0.75622515400000001</v>
      </c>
      <c r="E19" s="594">
        <v>0.86398831300000001</v>
      </c>
      <c r="F19" s="594">
        <v>0.81579485900000004</v>
      </c>
      <c r="G19" s="594">
        <v>2.0722652670000001</v>
      </c>
      <c r="H19" s="595">
        <v>0.87494539199999999</v>
      </c>
      <c r="I19" s="595">
        <v>1.5218996730000001</v>
      </c>
      <c r="J19" s="595">
        <v>1.2333739459999999</v>
      </c>
      <c r="K19" s="595">
        <v>1.3296640369999999</v>
      </c>
    </row>
    <row r="20" spans="1:11" ht="13.8">
      <c r="A20" s="720" t="s">
        <v>639</v>
      </c>
      <c r="B20" s="573">
        <v>11.834346546000001</v>
      </c>
      <c r="C20" s="573">
        <v>12.268517929</v>
      </c>
      <c r="D20" s="573">
        <v>14.35432589</v>
      </c>
      <c r="E20" s="573">
        <v>21.034524230999999</v>
      </c>
      <c r="F20" s="573">
        <v>28.496730993</v>
      </c>
      <c r="G20" s="573">
        <v>26.321163947999999</v>
      </c>
      <c r="H20" s="387">
        <v>15.879127135999999</v>
      </c>
      <c r="I20" s="387">
        <v>27.274116952</v>
      </c>
      <c r="J20" s="387">
        <v>22.192231242999998</v>
      </c>
      <c r="K20" s="387">
        <v>22.150188579000002</v>
      </c>
    </row>
    <row r="21" spans="1:11" ht="13.8">
      <c r="A21" s="593" t="s">
        <v>134</v>
      </c>
      <c r="B21" s="594">
        <v>24.520571323999999</v>
      </c>
      <c r="C21" s="594">
        <v>26.11266749</v>
      </c>
      <c r="D21" s="594">
        <v>26.538488790999999</v>
      </c>
      <c r="E21" s="594">
        <v>28.191248372</v>
      </c>
      <c r="F21" s="594">
        <v>15.622682671</v>
      </c>
      <c r="G21" s="594">
        <v>6.2722087120000003</v>
      </c>
      <c r="H21" s="595">
        <v>26.841183820000001</v>
      </c>
      <c r="I21" s="595">
        <v>10.367951141000001</v>
      </c>
      <c r="J21" s="595">
        <v>17.714608495</v>
      </c>
      <c r="K21" s="595">
        <v>19.962415761999999</v>
      </c>
    </row>
    <row r="22" spans="1:11" ht="13.8">
      <c r="A22" s="572" t="s">
        <v>135</v>
      </c>
      <c r="B22" s="573">
        <v>41.768634169000002</v>
      </c>
      <c r="C22" s="573">
        <v>32.532704649000003</v>
      </c>
      <c r="D22" s="573">
        <v>38.728222909000003</v>
      </c>
      <c r="E22" s="573">
        <v>40.027036750000001</v>
      </c>
      <c r="F22" s="573">
        <v>48.156277834000001</v>
      </c>
      <c r="G22" s="573">
        <v>46.001674424999997</v>
      </c>
      <c r="H22" s="387">
        <v>37.470044086000001</v>
      </c>
      <c r="I22" s="387">
        <v>46.94544483</v>
      </c>
      <c r="J22" s="387">
        <v>42.719648720999999</v>
      </c>
      <c r="K22" s="387">
        <v>43.155598431000001</v>
      </c>
    </row>
    <row r="23" spans="1:11" ht="13.8">
      <c r="A23" s="596" t="s">
        <v>136</v>
      </c>
      <c r="B23" s="597">
        <v>11.276113729</v>
      </c>
      <c r="C23" s="597">
        <v>9.8470544350000004</v>
      </c>
      <c r="D23" s="597">
        <v>7.5691902520000003</v>
      </c>
      <c r="E23" s="597">
        <v>9.488173067</v>
      </c>
      <c r="F23" s="597">
        <v>11.369287002</v>
      </c>
      <c r="G23" s="597">
        <v>19.491472267999999</v>
      </c>
      <c r="H23" s="598">
        <v>9.2358791720000006</v>
      </c>
      <c r="I23" s="598">
        <v>15.933751135</v>
      </c>
      <c r="J23" s="598">
        <v>12.946664673000001</v>
      </c>
      <c r="K23" s="598">
        <v>13.073777421000001</v>
      </c>
    </row>
    <row r="24" spans="1:11" ht="13.8">
      <c r="A24" s="580" t="s">
        <v>137</v>
      </c>
      <c r="B24" s="581">
        <v>47.720359486</v>
      </c>
      <c r="C24" s="581">
        <v>50.795855881999998</v>
      </c>
      <c r="D24" s="581">
        <v>53.719161344</v>
      </c>
      <c r="E24" s="581">
        <v>64.845588610999997</v>
      </c>
      <c r="F24" s="581">
        <v>87.559632587999999</v>
      </c>
      <c r="G24" s="581">
        <v>115.369249282</v>
      </c>
      <c r="H24" s="371">
        <v>56.298630823000003</v>
      </c>
      <c r="I24" s="371">
        <v>103.187938739</v>
      </c>
      <c r="J24" s="371">
        <v>82.276458548999997</v>
      </c>
      <c r="K24" s="371">
        <v>81.767879382000004</v>
      </c>
    </row>
    <row r="25" spans="1:11" ht="13.8">
      <c r="A25" s="599" t="s">
        <v>138</v>
      </c>
      <c r="B25" s="600">
        <v>26.34227825</v>
      </c>
      <c r="C25" s="600">
        <v>32.161349207000001</v>
      </c>
      <c r="D25" s="600">
        <v>34.572205046000001</v>
      </c>
      <c r="E25" s="600">
        <v>43.289095246999999</v>
      </c>
      <c r="F25" s="600">
        <v>47.120675020999997</v>
      </c>
      <c r="G25" s="600">
        <v>60.109453414000001</v>
      </c>
      <c r="H25" s="601">
        <v>36.294889355000002</v>
      </c>
      <c r="I25" s="601">
        <v>54.420042269</v>
      </c>
      <c r="J25" s="601">
        <v>46.336669045000001</v>
      </c>
      <c r="K25" s="601">
        <v>44.945652445</v>
      </c>
    </row>
    <row r="26" spans="1:11" ht="13.8">
      <c r="A26" s="580" t="s">
        <v>139</v>
      </c>
      <c r="B26" s="581">
        <v>99.917605219999999</v>
      </c>
      <c r="C26" s="581">
        <v>95.339422150999994</v>
      </c>
      <c r="D26" s="581">
        <v>94.835560029000007</v>
      </c>
      <c r="E26" s="581">
        <v>111.00217479</v>
      </c>
      <c r="F26" s="581">
        <v>144.774073399</v>
      </c>
      <c r="G26" s="581">
        <v>187.93848124199999</v>
      </c>
      <c r="H26" s="371">
        <v>101.09061839</v>
      </c>
      <c r="I26" s="371">
        <v>169.031386545</v>
      </c>
      <c r="J26" s="371">
        <v>138.73147190399999</v>
      </c>
      <c r="K26" s="371">
        <v>137.575082665</v>
      </c>
    </row>
    <row r="27" spans="1:11" ht="13.8">
      <c r="A27" s="593" t="s">
        <v>140</v>
      </c>
      <c r="B27" s="594">
        <v>86.378770599000006</v>
      </c>
      <c r="C27" s="594">
        <v>73.102233988999998</v>
      </c>
      <c r="D27" s="594">
        <v>71.968177979999993</v>
      </c>
      <c r="E27" s="594">
        <v>81.304697704999995</v>
      </c>
      <c r="F27" s="594">
        <v>101.473347268</v>
      </c>
      <c r="G27" s="594">
        <v>137.29612423500001</v>
      </c>
      <c r="H27" s="595">
        <v>76.691229987</v>
      </c>
      <c r="I27" s="595">
        <v>121.604848244</v>
      </c>
      <c r="J27" s="595">
        <v>101.57447713800001</v>
      </c>
      <c r="K27" s="595">
        <v>100.24329534500001</v>
      </c>
    </row>
    <row r="28" spans="1:11" ht="13.8">
      <c r="A28" s="572" t="s">
        <v>141</v>
      </c>
      <c r="B28" s="573">
        <v>7.7229802019999996</v>
      </c>
      <c r="C28" s="573">
        <v>13.989174158000001</v>
      </c>
      <c r="D28" s="573">
        <v>15.845269359</v>
      </c>
      <c r="E28" s="573">
        <v>21.340570387</v>
      </c>
      <c r="F28" s="573">
        <v>32.618351289000003</v>
      </c>
      <c r="G28" s="573">
        <v>33.548185668000002</v>
      </c>
      <c r="H28" s="387">
        <v>16.609490383000001</v>
      </c>
      <c r="I28" s="387">
        <v>33.140894856999999</v>
      </c>
      <c r="J28" s="387">
        <v>25.768294310999998</v>
      </c>
      <c r="K28" s="387">
        <v>25.595001874000001</v>
      </c>
    </row>
    <row r="29" spans="1:11" ht="13.8">
      <c r="A29" s="593" t="s">
        <v>142</v>
      </c>
      <c r="B29" s="594">
        <v>5.8158544189999999</v>
      </c>
      <c r="C29" s="594">
        <v>8.2480140039999998</v>
      </c>
      <c r="D29" s="594">
        <v>7.0221126900000002</v>
      </c>
      <c r="E29" s="594">
        <v>8.3569066979999995</v>
      </c>
      <c r="F29" s="594">
        <v>10.682374843</v>
      </c>
      <c r="G29" s="594">
        <v>17.094171338999999</v>
      </c>
      <c r="H29" s="595">
        <v>7.7898980189999998</v>
      </c>
      <c r="I29" s="595">
        <v>14.285643443</v>
      </c>
      <c r="J29" s="595">
        <v>11.388700456</v>
      </c>
      <c r="K29" s="595">
        <v>11.736785445000001</v>
      </c>
    </row>
    <row r="30" spans="1:11" ht="13.8">
      <c r="A30" s="580" t="s">
        <v>143</v>
      </c>
      <c r="B30" s="581">
        <v>47.006020374000002</v>
      </c>
      <c r="C30" s="581">
        <v>39.273302647999998</v>
      </c>
      <c r="D30" s="581">
        <v>38.803899850000001</v>
      </c>
      <c r="E30" s="581">
        <v>39.544070988000001</v>
      </c>
      <c r="F30" s="581">
        <v>50.646299736000003</v>
      </c>
      <c r="G30" s="581">
        <v>73.903174410999995</v>
      </c>
      <c r="H30" s="371">
        <v>39.817964848000003</v>
      </c>
      <c r="I30" s="371">
        <v>63.716079213</v>
      </c>
      <c r="J30" s="371">
        <v>53.058106909000003</v>
      </c>
      <c r="K30" s="371">
        <v>53.215643821</v>
      </c>
    </row>
    <row r="31" spans="1:11" ht="13.8">
      <c r="A31" s="593" t="s">
        <v>144</v>
      </c>
      <c r="B31" s="594">
        <v>11.163189713</v>
      </c>
      <c r="C31" s="594">
        <v>9.8269422550000005</v>
      </c>
      <c r="D31" s="594">
        <v>9.7628343789999992</v>
      </c>
      <c r="E31" s="594">
        <v>10.580655416000001</v>
      </c>
      <c r="F31" s="594">
        <v>12.780890639000001</v>
      </c>
      <c r="G31" s="594">
        <v>14.90690414</v>
      </c>
      <c r="H31" s="595">
        <v>10.175684694999999</v>
      </c>
      <c r="I31" s="595">
        <v>13.975656832</v>
      </c>
      <c r="J31" s="595">
        <v>12.280962549</v>
      </c>
      <c r="K31" s="595">
        <v>12.174637969000001</v>
      </c>
    </row>
    <row r="32" spans="1:11" ht="13.8">
      <c r="A32" s="572" t="s">
        <v>145</v>
      </c>
      <c r="B32" s="573">
        <v>28.307506859</v>
      </c>
      <c r="C32" s="573">
        <v>19.945265860999999</v>
      </c>
      <c r="D32" s="573">
        <v>18.282531283000001</v>
      </c>
      <c r="E32" s="573">
        <v>19.584339013000001</v>
      </c>
      <c r="F32" s="573">
        <v>24.521736184000002</v>
      </c>
      <c r="G32" s="573">
        <v>42.188651040000003</v>
      </c>
      <c r="H32" s="387">
        <v>20.003912675999999</v>
      </c>
      <c r="I32" s="387">
        <v>34.450098633000003</v>
      </c>
      <c r="J32" s="387">
        <v>28.007454352</v>
      </c>
      <c r="K32" s="387">
        <v>28.146219465000001</v>
      </c>
    </row>
    <row r="33" spans="1:11" ht="13.8">
      <c r="A33" s="596" t="s">
        <v>146</v>
      </c>
      <c r="B33" s="597">
        <v>7.5353238029999998</v>
      </c>
      <c r="C33" s="597">
        <v>9.5010945329999998</v>
      </c>
      <c r="D33" s="597">
        <v>10.758534188</v>
      </c>
      <c r="E33" s="597">
        <v>9.3790765589999996</v>
      </c>
      <c r="F33" s="597">
        <v>13.343672913000001</v>
      </c>
      <c r="G33" s="597">
        <v>16.807619231</v>
      </c>
      <c r="H33" s="598">
        <v>9.6383674779999993</v>
      </c>
      <c r="I33" s="598">
        <v>15.290323748</v>
      </c>
      <c r="J33" s="598">
        <v>12.769690008</v>
      </c>
      <c r="K33" s="598">
        <v>12.894786387</v>
      </c>
    </row>
    <row r="34" spans="1:11" ht="13.8">
      <c r="A34" s="585" t="s">
        <v>147</v>
      </c>
      <c r="B34" s="581">
        <v>402.38746300999998</v>
      </c>
      <c r="C34" s="581">
        <v>378.03575775399997</v>
      </c>
      <c r="D34" s="581">
        <v>390.73847161399999</v>
      </c>
      <c r="E34" s="581">
        <v>453.27278049699999</v>
      </c>
      <c r="F34" s="581">
        <v>543.96780619900005</v>
      </c>
      <c r="G34" s="581">
        <v>630.12086167699999</v>
      </c>
      <c r="H34" s="371">
        <v>409.750117579</v>
      </c>
      <c r="I34" s="371">
        <v>592.38365966799995</v>
      </c>
      <c r="J34" s="371">
        <v>510.93358357900001</v>
      </c>
      <c r="K34" s="371">
        <v>511.56673968600001</v>
      </c>
    </row>
    <row r="35" spans="1:11" ht="13.8">
      <c r="A35" s="602" t="s">
        <v>148</v>
      </c>
      <c r="B35" s="603">
        <v>397.19623765</v>
      </c>
      <c r="C35" s="603">
        <v>372.765494133</v>
      </c>
      <c r="D35" s="603">
        <v>388.42597277900001</v>
      </c>
      <c r="E35" s="603">
        <v>446.66026530599999</v>
      </c>
      <c r="F35" s="603">
        <v>537.39966512399997</v>
      </c>
      <c r="G35" s="603">
        <v>631.45480412799998</v>
      </c>
      <c r="H35" s="604">
        <v>404.77609486099999</v>
      </c>
      <c r="I35" s="604">
        <v>590.25629107600002</v>
      </c>
      <c r="J35" s="604">
        <v>507.53667713300001</v>
      </c>
      <c r="K35" s="604">
        <v>508.97518022399998</v>
      </c>
    </row>
    <row r="36" spans="1:11" ht="13.8">
      <c r="A36" s="582" t="s">
        <v>149</v>
      </c>
      <c r="B36" s="583">
        <v>-5.1912253599999998</v>
      </c>
      <c r="C36" s="583">
        <v>-5.2702636199999997</v>
      </c>
      <c r="D36" s="583">
        <v>-2.312498835</v>
      </c>
      <c r="E36" s="583">
        <v>-6.612515191</v>
      </c>
      <c r="F36" s="583">
        <v>-6.5681410749999998</v>
      </c>
      <c r="G36" s="583">
        <v>1.3339424499999999</v>
      </c>
      <c r="H36" s="584">
        <v>-4.9740227179999996</v>
      </c>
      <c r="I36" s="584">
        <v>-2.1273685919999998</v>
      </c>
      <c r="J36" s="584">
        <v>-3.3969064470000001</v>
      </c>
      <c r="K36" s="584">
        <v>-2.5915594620000002</v>
      </c>
    </row>
    <row r="37" spans="1:11" ht="13.8">
      <c r="A37" s="593" t="s">
        <v>150</v>
      </c>
      <c r="B37" s="594">
        <v>21.378081235</v>
      </c>
      <c r="C37" s="594">
        <v>18.634506675000001</v>
      </c>
      <c r="D37" s="594">
        <v>19.146956297999999</v>
      </c>
      <c r="E37" s="594">
        <v>21.556493364000001</v>
      </c>
      <c r="F37" s="594">
        <v>40.438957567000003</v>
      </c>
      <c r="G37" s="594">
        <v>55.259795867999998</v>
      </c>
      <c r="H37" s="595">
        <v>20.003741468000001</v>
      </c>
      <c r="I37" s="595">
        <v>48.767896471</v>
      </c>
      <c r="J37" s="595">
        <v>35.939789503999997</v>
      </c>
      <c r="K37" s="595">
        <v>36.822226937000003</v>
      </c>
    </row>
    <row r="38" spans="1:11" ht="13.8">
      <c r="A38" s="572" t="s">
        <v>151</v>
      </c>
      <c r="B38" s="573">
        <v>25.348903736</v>
      </c>
      <c r="C38" s="573">
        <v>18.741166659000001</v>
      </c>
      <c r="D38" s="573">
        <v>23.382228380000001</v>
      </c>
      <c r="E38" s="573">
        <v>24.212361122000001</v>
      </c>
      <c r="F38" s="573">
        <v>43.174205944000001</v>
      </c>
      <c r="G38" s="573">
        <v>51.492340962</v>
      </c>
      <c r="H38" s="387">
        <v>22.366249212</v>
      </c>
      <c r="I38" s="387">
        <v>47.848788915999997</v>
      </c>
      <c r="J38" s="387">
        <v>36.484201808000002</v>
      </c>
      <c r="K38" s="387">
        <v>36.803294594999997</v>
      </c>
    </row>
    <row r="39" spans="1:11" ht="13.8">
      <c r="A39" s="596" t="s">
        <v>152</v>
      </c>
      <c r="B39" s="597">
        <v>3.9708225009999998</v>
      </c>
      <c r="C39" s="597">
        <v>0.106659984</v>
      </c>
      <c r="D39" s="597">
        <v>4.2352720819999998</v>
      </c>
      <c r="E39" s="597">
        <v>2.6558677579999999</v>
      </c>
      <c r="F39" s="597">
        <v>2.735248377</v>
      </c>
      <c r="G39" s="597">
        <v>-3.7674549060000002</v>
      </c>
      <c r="H39" s="598">
        <v>2.3625077440000002</v>
      </c>
      <c r="I39" s="598">
        <v>-0.91910755399999999</v>
      </c>
      <c r="J39" s="598">
        <v>0.54441230399999996</v>
      </c>
      <c r="K39" s="598">
        <v>-1.8932340999999998E-2</v>
      </c>
    </row>
    <row r="40" spans="1:11" ht="13.8">
      <c r="A40" s="585" t="s">
        <v>153</v>
      </c>
      <c r="B40" s="581">
        <v>423.765544245</v>
      </c>
      <c r="C40" s="581">
        <v>396.670264428</v>
      </c>
      <c r="D40" s="581">
        <v>409.88542791200001</v>
      </c>
      <c r="E40" s="581">
        <v>474.82927386099999</v>
      </c>
      <c r="F40" s="581">
        <v>584.40676376600004</v>
      </c>
      <c r="G40" s="581">
        <v>685.38065754499996</v>
      </c>
      <c r="H40" s="371">
        <v>429.75385904699999</v>
      </c>
      <c r="I40" s="371">
        <v>641.15155613900004</v>
      </c>
      <c r="J40" s="371">
        <v>546.87337308300005</v>
      </c>
      <c r="K40" s="371">
        <v>548.388966622</v>
      </c>
    </row>
    <row r="41" spans="1:11" ht="13.8">
      <c r="A41" s="602" t="s">
        <v>154</v>
      </c>
      <c r="B41" s="603">
        <v>422.54514138600001</v>
      </c>
      <c r="C41" s="603">
        <v>391.50666079199999</v>
      </c>
      <c r="D41" s="603">
        <v>411.80820115900002</v>
      </c>
      <c r="E41" s="603">
        <v>470.87262642799999</v>
      </c>
      <c r="F41" s="603">
        <v>580.57387106800002</v>
      </c>
      <c r="G41" s="603">
        <v>682.94714508899995</v>
      </c>
      <c r="H41" s="604">
        <v>427.142344073</v>
      </c>
      <c r="I41" s="604">
        <v>638.10507999200001</v>
      </c>
      <c r="J41" s="604">
        <v>544.02087894099998</v>
      </c>
      <c r="K41" s="604">
        <v>545.77847481900005</v>
      </c>
    </row>
    <row r="42" spans="1:11" ht="13.8">
      <c r="A42" s="577" t="s">
        <v>155</v>
      </c>
      <c r="B42" s="578">
        <v>-1.220402859</v>
      </c>
      <c r="C42" s="578">
        <v>-5.1636036360000004</v>
      </c>
      <c r="D42" s="578">
        <v>1.9227732479999999</v>
      </c>
      <c r="E42" s="578">
        <v>-3.9566474340000002</v>
      </c>
      <c r="F42" s="578">
        <v>-3.8328926970000001</v>
      </c>
      <c r="G42" s="578">
        <v>-2.4335124559999999</v>
      </c>
      <c r="H42" s="579">
        <v>-2.611514975</v>
      </c>
      <c r="I42" s="579">
        <v>-3.0464761469999999</v>
      </c>
      <c r="J42" s="579">
        <v>-2.8524941419999998</v>
      </c>
      <c r="K42" s="579">
        <v>-2.6104918029999999</v>
      </c>
    </row>
    <row r="43" spans="1:11" s="7" customFormat="1" ht="13.8">
      <c r="A43" s="605" t="s">
        <v>224</v>
      </c>
      <c r="B43" s="600">
        <v>195.42002636300001</v>
      </c>
      <c r="C43" s="600">
        <v>185.663944523</v>
      </c>
      <c r="D43" s="600">
        <v>198.402691643</v>
      </c>
      <c r="E43" s="600">
        <v>236.38570315199999</v>
      </c>
      <c r="F43" s="600">
        <v>437.41800303600002</v>
      </c>
      <c r="G43" s="600">
        <v>536.42905848500004</v>
      </c>
      <c r="H43" s="601">
        <v>207.63379979699999</v>
      </c>
      <c r="I43" s="601">
        <v>493.05972956400001</v>
      </c>
      <c r="J43" s="601">
        <v>365.76677214</v>
      </c>
      <c r="K43" s="601">
        <v>373.88862296999997</v>
      </c>
    </row>
    <row r="44" spans="1:11" ht="13.8">
      <c r="A44" s="580" t="s">
        <v>156</v>
      </c>
      <c r="B44" s="573"/>
      <c r="C44" s="573"/>
      <c r="D44" s="573"/>
      <c r="E44" s="573"/>
      <c r="F44" s="573"/>
      <c r="G44" s="573"/>
      <c r="H44" s="587"/>
      <c r="I44" s="587"/>
      <c r="J44" s="587"/>
      <c r="K44" s="587"/>
    </row>
    <row r="45" spans="1:11" ht="13.8">
      <c r="A45" s="336" t="s">
        <v>495</v>
      </c>
      <c r="B45" s="494">
        <v>302.46985778999999</v>
      </c>
      <c r="C45" s="494">
        <v>282.69633560300002</v>
      </c>
      <c r="D45" s="494">
        <v>295.90291158500003</v>
      </c>
      <c r="E45" s="494">
        <v>342.27060570800001</v>
      </c>
      <c r="F45" s="494">
        <v>399.19373280000002</v>
      </c>
      <c r="G45" s="494">
        <v>442.18238043500003</v>
      </c>
      <c r="H45" s="495">
        <v>308.65949919000002</v>
      </c>
      <c r="I45" s="495">
        <v>423.35227312299997</v>
      </c>
      <c r="J45" s="495">
        <v>372.20211167500003</v>
      </c>
      <c r="K45" s="495">
        <v>373.99165702099998</v>
      </c>
    </row>
    <row r="46" spans="1:11" ht="13.8">
      <c r="A46" s="334" t="s">
        <v>496</v>
      </c>
      <c r="B46" s="493">
        <v>236.97973256200001</v>
      </c>
      <c r="C46" s="493">
        <v>270.21662356799999</v>
      </c>
      <c r="D46" s="493">
        <v>284.55244100099998</v>
      </c>
      <c r="E46" s="493">
        <v>307.110415789</v>
      </c>
      <c r="F46" s="493">
        <v>359.65908190599998</v>
      </c>
      <c r="G46" s="493">
        <v>392.57599709499999</v>
      </c>
      <c r="H46" s="330">
        <v>284.53445724199997</v>
      </c>
      <c r="I46" s="330">
        <v>378.15756154299999</v>
      </c>
      <c r="J46" s="330">
        <v>336.40395548700002</v>
      </c>
      <c r="K46" s="330">
        <v>335.503144147</v>
      </c>
    </row>
    <row r="47" spans="1:11" ht="13.8">
      <c r="A47" s="336" t="s">
        <v>497</v>
      </c>
      <c r="B47" s="494">
        <v>169.39562600900001</v>
      </c>
      <c r="C47" s="494">
        <v>155.49254656799999</v>
      </c>
      <c r="D47" s="494">
        <v>155.26555271500001</v>
      </c>
      <c r="E47" s="494">
        <v>161.988425323</v>
      </c>
      <c r="F47" s="494">
        <v>211.444472655</v>
      </c>
      <c r="G47" s="494">
        <v>176.24416742599999</v>
      </c>
      <c r="H47" s="495">
        <v>158.75845390699999</v>
      </c>
      <c r="I47" s="495">
        <v>191.66278516200001</v>
      </c>
      <c r="J47" s="495">
        <v>176.98826122899999</v>
      </c>
      <c r="K47" s="495">
        <v>175.90595230299999</v>
      </c>
    </row>
    <row r="48" spans="1:11" ht="13.8">
      <c r="A48" s="334" t="s">
        <v>498</v>
      </c>
      <c r="B48" s="493">
        <v>350.190217276</v>
      </c>
      <c r="C48" s="493">
        <v>333.49219148499998</v>
      </c>
      <c r="D48" s="493">
        <v>349.62207292900001</v>
      </c>
      <c r="E48" s="493">
        <v>407.116194318</v>
      </c>
      <c r="F48" s="493">
        <v>486.75336538800002</v>
      </c>
      <c r="G48" s="493">
        <v>557.55162971699997</v>
      </c>
      <c r="H48" s="330">
        <v>364.95813001300002</v>
      </c>
      <c r="I48" s="330">
        <v>526.54021186299997</v>
      </c>
      <c r="J48" s="330">
        <v>454.47857022300002</v>
      </c>
      <c r="K48" s="330">
        <v>455.75953640300003</v>
      </c>
    </row>
    <row r="49" spans="1:11" ht="13.8">
      <c r="A49" s="336" t="s">
        <v>747</v>
      </c>
      <c r="B49" s="494">
        <v>88.753024904</v>
      </c>
      <c r="C49" s="494">
        <v>76.351330606999994</v>
      </c>
      <c r="D49" s="494">
        <v>74.586357445999994</v>
      </c>
      <c r="E49" s="494">
        <v>84.048850810999994</v>
      </c>
      <c r="F49" s="494">
        <v>105.16276939700001</v>
      </c>
      <c r="G49" s="494">
        <v>141.02924658800001</v>
      </c>
      <c r="H49" s="495">
        <v>79.533785616000003</v>
      </c>
      <c r="I49" s="495">
        <v>125.318828802</v>
      </c>
      <c r="J49" s="495">
        <v>104.899823571</v>
      </c>
      <c r="K49" s="495">
        <v>103.73040894</v>
      </c>
    </row>
    <row r="50" spans="1:11" ht="13.8">
      <c r="A50" s="569" t="s">
        <v>499</v>
      </c>
      <c r="B50" s="570">
        <v>195.42002636300001</v>
      </c>
      <c r="C50" s="570">
        <v>185.663944523</v>
      </c>
      <c r="D50" s="570">
        <v>198.402691643</v>
      </c>
      <c r="E50" s="570">
        <v>236.38570315199999</v>
      </c>
      <c r="F50" s="570">
        <v>437.41800303600002</v>
      </c>
      <c r="G50" s="570">
        <v>536.42905848500004</v>
      </c>
      <c r="H50" s="571">
        <v>207.63379979699999</v>
      </c>
      <c r="I50" s="571">
        <v>493.05972956400001</v>
      </c>
      <c r="J50" s="571">
        <v>365.76677214</v>
      </c>
      <c r="K50" s="571">
        <v>373.88862296999997</v>
      </c>
    </row>
    <row r="51" spans="1:11" ht="13.8">
      <c r="A51" s="596" t="s">
        <v>500</v>
      </c>
      <c r="B51" s="597">
        <v>37.282375225000003</v>
      </c>
      <c r="C51" s="597">
        <v>40.070114707999998</v>
      </c>
      <c r="D51" s="597">
        <v>50.706457976000003</v>
      </c>
      <c r="E51" s="597">
        <v>73.153478219999997</v>
      </c>
      <c r="F51" s="597">
        <v>103.475570805</v>
      </c>
      <c r="G51" s="597">
        <v>167.41456955000001</v>
      </c>
      <c r="H51" s="598">
        <v>54.327453122000001</v>
      </c>
      <c r="I51" s="598">
        <v>139.40768229</v>
      </c>
      <c r="J51" s="598">
        <v>101.46398881499999</v>
      </c>
      <c r="K51" s="598">
        <v>98.556156143999999</v>
      </c>
    </row>
    <row r="52" spans="1:11" ht="12.75" customHeight="1">
      <c r="A52" s="217" t="s">
        <v>515</v>
      </c>
      <c r="B52" s="12"/>
      <c r="C52" s="12"/>
      <c r="D52" s="12"/>
      <c r="E52" s="12"/>
      <c r="F52" s="12"/>
      <c r="G52" s="12"/>
      <c r="H52" s="192"/>
      <c r="I52" s="192"/>
      <c r="J52" s="192"/>
    </row>
    <row r="53" spans="1:11">
      <c r="A53" s="217" t="s">
        <v>686</v>
      </c>
      <c r="B53" s="12"/>
      <c r="C53" s="12"/>
      <c r="D53" s="12"/>
      <c r="E53" s="12"/>
      <c r="F53" s="12"/>
      <c r="G53" s="12"/>
      <c r="H53" s="192"/>
      <c r="I53" s="192"/>
      <c r="J53" s="192"/>
      <c r="K53" s="24"/>
    </row>
    <row r="54" spans="1:11" s="440" customFormat="1">
      <c r="A54" s="462" t="s">
        <v>634</v>
      </c>
      <c r="B54" s="460"/>
      <c r="D54" s="463"/>
    </row>
    <row r="56" spans="1:11" ht="39.75" customHeight="1">
      <c r="A56" s="801" t="s">
        <v>675</v>
      </c>
      <c r="B56" s="802"/>
      <c r="C56" s="802"/>
      <c r="D56" s="802"/>
      <c r="E56" s="802"/>
      <c r="F56" s="802"/>
      <c r="G56" s="802"/>
      <c r="H56" s="802"/>
      <c r="I56" s="802"/>
      <c r="J56" s="803"/>
    </row>
    <row r="57" spans="1:11">
      <c r="A57" s="198"/>
      <c r="B57" s="3"/>
      <c r="D57" s="163"/>
      <c r="G57" s="163"/>
    </row>
    <row r="58" spans="1:11" s="440" customFormat="1" ht="12.75" customHeight="1">
      <c r="A58" s="485" t="s">
        <v>167</v>
      </c>
      <c r="B58" s="486"/>
      <c r="C58" s="486"/>
    </row>
    <row r="59" spans="1:11" s="440" customFormat="1" ht="24.75" customHeight="1">
      <c r="A59" s="798" t="s">
        <v>168</v>
      </c>
      <c r="B59" s="798"/>
      <c r="C59" s="798"/>
      <c r="D59" s="798"/>
      <c r="E59" s="798"/>
      <c r="F59" s="798"/>
      <c r="G59" s="798"/>
      <c r="H59" s="798"/>
      <c r="I59" s="798"/>
      <c r="J59" s="798"/>
    </row>
    <row r="60" spans="1:11" s="440" customFormat="1" ht="12.75" customHeight="1">
      <c r="A60" s="487"/>
      <c r="B60" s="488"/>
      <c r="C60" s="488"/>
    </row>
    <row r="61" spans="1:11" s="440" customFormat="1" ht="14.25" customHeight="1">
      <c r="A61" s="799" t="s">
        <v>171</v>
      </c>
      <c r="B61" s="799"/>
      <c r="C61" s="799"/>
      <c r="D61" s="799"/>
      <c r="E61" s="799"/>
      <c r="F61" s="799"/>
      <c r="G61" s="799"/>
      <c r="H61" s="799"/>
      <c r="I61" s="799"/>
      <c r="J61" s="799"/>
    </row>
    <row r="62" spans="1:11" s="440" customFormat="1" ht="12.75" customHeight="1">
      <c r="A62" s="487"/>
      <c r="B62" s="488"/>
      <c r="C62" s="488"/>
    </row>
    <row r="63" spans="1:11" ht="26.25" customHeight="1">
      <c r="A63" s="797" t="s">
        <v>172</v>
      </c>
      <c r="B63" s="797"/>
      <c r="C63" s="797"/>
      <c r="D63" s="797"/>
      <c r="E63" s="797"/>
      <c r="F63" s="797"/>
    </row>
    <row r="64" spans="1:11" ht="12.75" customHeight="1">
      <c r="A64" s="716"/>
      <c r="B64" s="717"/>
      <c r="C64" s="717"/>
      <c r="D64" s="717"/>
      <c r="E64" s="717"/>
      <c r="F64" s="717"/>
    </row>
    <row r="65" spans="1:6" ht="12.75" customHeight="1">
      <c r="A65" s="797" t="s">
        <v>173</v>
      </c>
      <c r="B65" s="797"/>
      <c r="C65" s="797"/>
      <c r="D65" s="797"/>
      <c r="E65" s="797"/>
      <c r="F65" s="797"/>
    </row>
    <row r="66" spans="1:6" ht="12.75" customHeight="1">
      <c r="A66" s="718"/>
      <c r="B66" s="718"/>
      <c r="C66" s="718"/>
      <c r="D66" s="718"/>
      <c r="E66" s="718"/>
      <c r="F66" s="718"/>
    </row>
    <row r="67" spans="1:6" ht="24.75" customHeight="1">
      <c r="A67" s="797" t="s">
        <v>635</v>
      </c>
      <c r="B67" s="797"/>
      <c r="C67" s="797"/>
      <c r="D67" s="797"/>
      <c r="E67" s="797"/>
      <c r="F67" s="797"/>
    </row>
    <row r="68" spans="1:6" ht="12.75" customHeight="1">
      <c r="A68" s="717"/>
      <c r="B68" s="717"/>
      <c r="C68" s="717"/>
      <c r="D68" s="717"/>
      <c r="E68" s="717"/>
      <c r="F68" s="717"/>
    </row>
    <row r="69" spans="1:6" ht="21" customHeight="1">
      <c r="A69" s="797" t="s">
        <v>174</v>
      </c>
      <c r="B69" s="797"/>
      <c r="C69" s="797"/>
      <c r="D69" s="797"/>
      <c r="E69" s="797"/>
      <c r="F69" s="797"/>
    </row>
    <row r="70" spans="1:6" ht="12.75" customHeight="1">
      <c r="A70" s="717"/>
      <c r="B70" s="717"/>
      <c r="C70" s="717"/>
      <c r="D70" s="717"/>
      <c r="E70" s="717"/>
      <c r="F70" s="717"/>
    </row>
    <row r="71" spans="1:6" ht="48.75" customHeight="1">
      <c r="A71" s="797" t="s">
        <v>658</v>
      </c>
      <c r="B71" s="797"/>
      <c r="C71" s="797"/>
      <c r="D71" s="797"/>
      <c r="E71" s="797"/>
      <c r="F71" s="797"/>
    </row>
    <row r="72" spans="1:6" ht="12.75" customHeight="1">
      <c r="A72" s="716"/>
      <c r="B72" s="717"/>
      <c r="C72" s="717"/>
      <c r="D72" s="717"/>
      <c r="E72" s="717"/>
      <c r="F72" s="717"/>
    </row>
    <row r="73" spans="1:6" ht="27" customHeight="1">
      <c r="A73" s="797" t="s">
        <v>175</v>
      </c>
      <c r="B73" s="797"/>
      <c r="C73" s="797"/>
      <c r="D73" s="797"/>
      <c r="E73" s="797"/>
      <c r="F73" s="797"/>
    </row>
    <row r="74" spans="1:6" ht="12.75" customHeight="1">
      <c r="A74" s="719"/>
      <c r="B74" s="717"/>
      <c r="C74" s="717"/>
      <c r="D74" s="717"/>
      <c r="E74" s="717"/>
      <c r="F74" s="717"/>
    </row>
    <row r="75" spans="1:6" ht="19.5" customHeight="1">
      <c r="A75" s="797" t="s">
        <v>176</v>
      </c>
      <c r="B75" s="797"/>
      <c r="C75" s="797"/>
      <c r="D75" s="797"/>
      <c r="E75" s="797"/>
      <c r="F75" s="797"/>
    </row>
    <row r="76" spans="1:6" ht="12.75" customHeight="1">
      <c r="A76" s="719"/>
      <c r="B76" s="717"/>
      <c r="C76" s="717"/>
      <c r="D76" s="717"/>
      <c r="E76" s="717"/>
      <c r="F76" s="717"/>
    </row>
    <row r="77" spans="1:6" ht="22.5" customHeight="1">
      <c r="A77" s="797" t="s">
        <v>177</v>
      </c>
      <c r="B77" s="797"/>
      <c r="C77" s="797"/>
      <c r="D77" s="797"/>
      <c r="E77" s="797"/>
      <c r="F77" s="797"/>
    </row>
    <row r="78" spans="1:6" ht="12" customHeight="1">
      <c r="A78" s="718"/>
      <c r="B78" s="718"/>
      <c r="C78" s="718"/>
      <c r="D78" s="718"/>
      <c r="E78" s="718"/>
      <c r="F78" s="718"/>
    </row>
    <row r="79" spans="1:6" ht="34.5" customHeight="1">
      <c r="A79" s="797" t="s">
        <v>637</v>
      </c>
      <c r="B79" s="797"/>
      <c r="C79" s="797"/>
      <c r="D79" s="797"/>
      <c r="E79" s="797"/>
      <c r="F79" s="797"/>
    </row>
    <row r="80" spans="1:6" ht="12.75" customHeight="1">
      <c r="A80" s="719"/>
      <c r="B80" s="717"/>
      <c r="C80" s="717"/>
      <c r="D80" s="717"/>
      <c r="E80" s="717"/>
      <c r="F80" s="717"/>
    </row>
    <row r="81" spans="1:6" ht="33.75" customHeight="1">
      <c r="A81" s="797" t="s">
        <v>638</v>
      </c>
      <c r="B81" s="797"/>
      <c r="C81" s="797"/>
      <c r="D81" s="797"/>
      <c r="E81" s="797"/>
      <c r="F81" s="797"/>
    </row>
    <row r="82" spans="1:6" s="440" customFormat="1" ht="12.75" customHeight="1">
      <c r="A82" s="489"/>
      <c r="B82" s="486"/>
      <c r="C82" s="486"/>
    </row>
    <row r="83" spans="1:6" s="440" customFormat="1" ht="16.5" customHeight="1">
      <c r="A83" s="800" t="s">
        <v>178</v>
      </c>
      <c r="B83" s="800"/>
      <c r="C83" s="800"/>
    </row>
    <row r="84" spans="1:6" s="440" customFormat="1" ht="12.75" customHeight="1">
      <c r="A84" s="625"/>
      <c r="B84" s="486"/>
      <c r="C84" s="486"/>
    </row>
    <row r="85" spans="1:6" s="440" customFormat="1" ht="21.75" customHeight="1">
      <c r="A85" s="490" t="s">
        <v>169</v>
      </c>
      <c r="B85" s="486"/>
      <c r="C85" s="486"/>
    </row>
    <row r="86" spans="1:6" s="440" customFormat="1" ht="12.75" customHeight="1">
      <c r="A86" s="489" t="s">
        <v>170</v>
      </c>
      <c r="B86" s="486"/>
      <c r="C86" s="486"/>
    </row>
  </sheetData>
  <mergeCells count="14">
    <mergeCell ref="A83:C83"/>
    <mergeCell ref="A56:J56"/>
    <mergeCell ref="A59:J59"/>
    <mergeCell ref="A61:J61"/>
    <mergeCell ref="A63:F63"/>
    <mergeCell ref="A65:F65"/>
    <mergeCell ref="A77:F77"/>
    <mergeCell ref="A79:F79"/>
    <mergeCell ref="A81:F81"/>
    <mergeCell ref="A67:F67"/>
    <mergeCell ref="A69:F69"/>
    <mergeCell ref="A71:F71"/>
    <mergeCell ref="A73:F73"/>
    <mergeCell ref="A75:F75"/>
  </mergeCells>
  <pageMargins left="0.70866141732283472" right="0.70866141732283472" top="0.74803149606299213" bottom="0.74803149606299213" header="0.31496062992125984" footer="0.31496062992125984"/>
  <pageSetup paperSize="9" scale="57" orientation="landscape" r:id="rId1"/>
  <headerFooter>
    <oddHeader>&amp;RLes groupements à fiscalité propre en 2018</oddHeader>
    <oddFooter>&amp;LDirection Générale des Collectivités Locales / DESL&amp;C25&amp;RMise en ligne : juillet 2020</oddFooter>
  </headerFooter>
</worksheet>
</file>

<file path=xl/worksheets/sheet19.xml><?xml version="1.0" encoding="utf-8"?>
<worksheet xmlns="http://schemas.openxmlformats.org/spreadsheetml/2006/main" xmlns:r="http://schemas.openxmlformats.org/officeDocument/2006/relationships">
  <sheetPr>
    <tabColor rgb="FF00B050"/>
  </sheetPr>
  <dimension ref="A1:V49"/>
  <sheetViews>
    <sheetView zoomScaleNormal="100" workbookViewId="0"/>
  </sheetViews>
  <sheetFormatPr baseColWidth="10" defaultRowHeight="13.2"/>
  <cols>
    <col min="1" max="1" width="4.5546875" style="12" customWidth="1"/>
    <col min="2" max="2" width="28.44140625" style="12" customWidth="1"/>
    <col min="3" max="10" width="15.6640625" style="12" customWidth="1"/>
    <col min="11" max="11" width="15.6640625" style="23" customWidth="1"/>
    <col min="12" max="12" width="6.88671875" customWidth="1"/>
    <col min="13" max="13" width="28.44140625" customWidth="1"/>
    <col min="14" max="22" width="15.6640625" customWidth="1"/>
  </cols>
  <sheetData>
    <row r="1" spans="1:22" ht="17.399999999999999">
      <c r="A1" s="9" t="s">
        <v>695</v>
      </c>
      <c r="B1" s="29"/>
      <c r="C1" s="49"/>
      <c r="D1" s="49"/>
      <c r="E1" s="49"/>
      <c r="F1" s="49"/>
      <c r="G1" s="49"/>
      <c r="H1" s="49"/>
      <c r="I1" s="49"/>
      <c r="J1" s="49"/>
      <c r="K1" s="69"/>
      <c r="L1" s="30"/>
    </row>
    <row r="2" spans="1:22">
      <c r="A2" s="8"/>
      <c r="B2" s="20"/>
      <c r="C2" s="50"/>
      <c r="D2" s="50"/>
      <c r="E2" s="50"/>
      <c r="F2" s="50"/>
      <c r="G2" s="50"/>
      <c r="H2" s="50"/>
      <c r="I2" s="50"/>
      <c r="J2" s="50"/>
      <c r="K2" s="75"/>
    </row>
    <row r="3" spans="1:22">
      <c r="A3" s="8"/>
      <c r="B3" s="20"/>
      <c r="C3" s="50"/>
      <c r="D3" s="50"/>
      <c r="E3" s="50"/>
      <c r="F3" s="50"/>
      <c r="G3" s="50"/>
      <c r="H3" s="50"/>
      <c r="I3" s="50"/>
      <c r="J3" s="50"/>
      <c r="K3" s="75"/>
    </row>
    <row r="4" spans="1:22" ht="16.8">
      <c r="A4" s="33" t="s">
        <v>317</v>
      </c>
      <c r="B4" s="34"/>
      <c r="C4" s="52"/>
      <c r="D4" s="52"/>
      <c r="E4" s="52"/>
      <c r="F4" s="52"/>
      <c r="G4" s="52"/>
      <c r="H4" s="52"/>
      <c r="I4" s="52"/>
      <c r="J4" s="52"/>
      <c r="K4" s="81"/>
      <c r="L4" s="33" t="s">
        <v>318</v>
      </c>
      <c r="M4" s="34"/>
      <c r="N4" s="52"/>
      <c r="O4" s="52"/>
      <c r="P4" s="52"/>
      <c r="Q4" s="52"/>
      <c r="R4" s="52"/>
      <c r="S4" s="52"/>
      <c r="T4" s="52"/>
      <c r="U4" s="52"/>
      <c r="V4" s="81"/>
    </row>
    <row r="5" spans="1:22">
      <c r="A5" s="68" t="s">
        <v>516</v>
      </c>
      <c r="B5" s="20"/>
      <c r="C5" s="50"/>
      <c r="D5" s="50"/>
      <c r="E5" s="50"/>
      <c r="F5" s="50"/>
      <c r="G5" s="50"/>
      <c r="H5" s="50"/>
      <c r="I5" s="50"/>
      <c r="J5" s="50"/>
      <c r="K5" s="50"/>
      <c r="L5" s="68" t="s">
        <v>431</v>
      </c>
      <c r="M5" s="20"/>
      <c r="N5" s="50"/>
      <c r="O5" s="50"/>
      <c r="P5" s="50"/>
      <c r="Q5" s="50"/>
      <c r="R5" s="50"/>
      <c r="S5" s="50"/>
      <c r="T5" s="50"/>
      <c r="U5" s="50"/>
      <c r="V5" s="50"/>
    </row>
    <row r="6" spans="1:22">
      <c r="A6" s="12" t="s">
        <v>33</v>
      </c>
      <c r="B6" s="36"/>
      <c r="C6" s="50"/>
      <c r="D6" s="50"/>
      <c r="E6" s="50"/>
      <c r="F6" s="50"/>
      <c r="H6" s="50"/>
      <c r="I6" s="50"/>
      <c r="J6" s="50"/>
      <c r="K6" s="75"/>
      <c r="L6" s="12"/>
      <c r="M6" s="36"/>
      <c r="N6" s="50"/>
      <c r="O6" s="50"/>
      <c r="P6" s="12"/>
      <c r="Q6" s="50"/>
      <c r="R6" s="50"/>
      <c r="S6" s="50"/>
      <c r="T6" s="50"/>
      <c r="U6" s="50"/>
      <c r="V6" s="75"/>
    </row>
    <row r="7" spans="1:22">
      <c r="B7" s="20"/>
      <c r="C7" s="50"/>
      <c r="D7" s="50"/>
      <c r="E7" s="50"/>
      <c r="F7" s="50"/>
      <c r="G7" s="50"/>
      <c r="H7" s="50"/>
      <c r="I7" s="50"/>
      <c r="J7" s="50"/>
      <c r="K7" s="75"/>
      <c r="L7" s="12"/>
      <c r="M7" s="20"/>
      <c r="N7" s="50"/>
      <c r="O7" s="50"/>
      <c r="P7" s="50"/>
      <c r="Q7" s="50"/>
      <c r="R7" s="50"/>
      <c r="S7" s="50"/>
      <c r="T7" s="50"/>
      <c r="U7" s="50"/>
      <c r="V7" s="75"/>
    </row>
    <row r="8" spans="1:22">
      <c r="A8" s="38" t="s">
        <v>34</v>
      </c>
      <c r="B8" s="21"/>
      <c r="C8" s="51"/>
      <c r="D8" s="51"/>
      <c r="E8" s="51"/>
      <c r="F8" s="51"/>
      <c r="G8" s="51"/>
      <c r="H8" s="51"/>
      <c r="I8" s="51"/>
      <c r="J8" s="51"/>
      <c r="K8" s="75"/>
      <c r="L8" s="38" t="s">
        <v>34</v>
      </c>
      <c r="M8" s="21"/>
      <c r="N8" s="51"/>
      <c r="O8" s="51"/>
      <c r="P8" s="51"/>
      <c r="Q8" s="51"/>
      <c r="R8" s="51"/>
      <c r="S8" s="51"/>
      <c r="T8" s="51"/>
      <c r="U8" s="51"/>
      <c r="V8" s="75"/>
    </row>
    <row r="9" spans="1:22">
      <c r="B9" s="226" t="s">
        <v>699</v>
      </c>
      <c r="C9" s="51"/>
      <c r="D9" s="51"/>
      <c r="E9" s="51"/>
      <c r="F9" s="51"/>
      <c r="G9" s="51"/>
      <c r="H9" s="51"/>
      <c r="I9" s="51"/>
      <c r="J9" s="51"/>
      <c r="K9" s="75"/>
      <c r="L9" s="12"/>
      <c r="M9" s="226" t="s">
        <v>687</v>
      </c>
      <c r="N9" s="51"/>
      <c r="O9" s="51"/>
      <c r="P9" s="51"/>
      <c r="Q9" s="51"/>
      <c r="R9" s="51"/>
      <c r="S9" s="51"/>
      <c r="T9" s="51"/>
      <c r="U9" s="51"/>
      <c r="V9" s="75"/>
    </row>
    <row r="10" spans="1:22">
      <c r="B10" s="226" t="s">
        <v>192</v>
      </c>
      <c r="C10" s="227" t="s">
        <v>193</v>
      </c>
      <c r="D10" s="51"/>
      <c r="E10" s="51"/>
      <c r="F10" s="51"/>
      <c r="G10" s="51"/>
      <c r="H10" s="51"/>
      <c r="I10" s="51"/>
      <c r="J10" s="51"/>
      <c r="K10" s="75"/>
      <c r="L10" s="12"/>
      <c r="M10" s="226" t="s">
        <v>192</v>
      </c>
      <c r="N10" s="296" t="s">
        <v>193</v>
      </c>
      <c r="O10" s="51"/>
      <c r="P10" s="51"/>
      <c r="Q10" s="51"/>
      <c r="R10" s="51"/>
      <c r="S10" s="51"/>
      <c r="T10" s="51"/>
      <c r="U10" s="51"/>
      <c r="V10" s="75"/>
    </row>
    <row r="11" spans="1:22">
      <c r="B11" s="226" t="s">
        <v>194</v>
      </c>
      <c r="C11" s="697" t="s">
        <v>688</v>
      </c>
      <c r="D11" s="51"/>
      <c r="E11" s="51"/>
      <c r="F11" s="51"/>
      <c r="G11" s="51"/>
      <c r="H11" s="51"/>
      <c r="I11" s="51"/>
      <c r="J11" s="51"/>
      <c r="K11" s="75"/>
      <c r="L11" s="12"/>
      <c r="M11" s="226" t="s">
        <v>194</v>
      </c>
      <c r="N11" s="697" t="s">
        <v>688</v>
      </c>
      <c r="O11" s="51"/>
      <c r="P11" s="51"/>
      <c r="Q11" s="51"/>
      <c r="R11" s="51"/>
      <c r="S11" s="51"/>
      <c r="T11" s="51"/>
      <c r="U11" s="51"/>
      <c r="V11" s="75"/>
    </row>
    <row r="12" spans="1:22">
      <c r="B12" s="21"/>
      <c r="C12" s="697" t="s">
        <v>702</v>
      </c>
      <c r="D12" s="51"/>
      <c r="E12" s="51"/>
      <c r="F12" s="51"/>
      <c r="G12" s="51"/>
      <c r="H12" s="51"/>
      <c r="I12" s="51"/>
      <c r="J12" s="51"/>
      <c r="K12" s="75"/>
      <c r="L12" s="12"/>
      <c r="M12" s="21"/>
      <c r="N12" s="296" t="s">
        <v>264</v>
      </c>
      <c r="O12" s="51"/>
      <c r="P12" s="51"/>
      <c r="Q12" s="51"/>
      <c r="R12" s="51"/>
      <c r="S12" s="51"/>
      <c r="T12" s="51"/>
      <c r="U12" s="51"/>
      <c r="V12" s="75"/>
    </row>
    <row r="13" spans="1:22">
      <c r="B13" s="21"/>
      <c r="C13" s="51"/>
      <c r="D13" s="51"/>
      <c r="E13" s="51"/>
      <c r="F13" s="51"/>
      <c r="G13" s="51"/>
      <c r="H13" s="51"/>
      <c r="I13" s="51"/>
      <c r="J13" s="51"/>
      <c r="K13" s="75"/>
      <c r="L13" s="12"/>
      <c r="M13" s="21"/>
      <c r="N13" s="51"/>
      <c r="O13" s="51"/>
      <c r="P13" s="51"/>
      <c r="Q13" s="51"/>
      <c r="R13" s="51"/>
      <c r="S13" s="51"/>
      <c r="T13" s="51"/>
      <c r="U13" s="51"/>
      <c r="V13" s="75"/>
    </row>
    <row r="14" spans="1:22">
      <c r="B14" s="218"/>
      <c r="C14" s="236"/>
      <c r="D14" s="54"/>
      <c r="E14" s="54"/>
      <c r="F14" s="54"/>
      <c r="G14" s="54"/>
      <c r="H14" s="54"/>
      <c r="I14" s="54"/>
      <c r="J14" s="54"/>
      <c r="K14" s="40" t="s">
        <v>81</v>
      </c>
      <c r="L14" s="12"/>
      <c r="M14" s="218"/>
      <c r="N14" s="236"/>
      <c r="O14" s="54"/>
      <c r="P14" s="54"/>
      <c r="Q14" s="54"/>
      <c r="R14" s="54"/>
      <c r="S14" s="54"/>
      <c r="T14" s="54"/>
      <c r="U14" s="54"/>
      <c r="V14" s="40" t="s">
        <v>81</v>
      </c>
    </row>
    <row r="15" spans="1:22">
      <c r="A15" s="24"/>
      <c r="B15" s="53"/>
      <c r="C15" s="55"/>
      <c r="D15" s="55"/>
      <c r="E15" s="55"/>
      <c r="F15" s="55"/>
      <c r="G15" s="55"/>
      <c r="H15" s="55"/>
      <c r="I15" s="55"/>
      <c r="J15" s="55"/>
      <c r="K15" s="41"/>
      <c r="L15" s="24"/>
      <c r="M15" s="53"/>
      <c r="N15" s="55"/>
      <c r="O15" s="55"/>
      <c r="P15" s="55"/>
      <c r="Q15" s="55"/>
      <c r="R15" s="55"/>
      <c r="S15" s="55"/>
      <c r="T15" s="55"/>
      <c r="U15" s="55"/>
      <c r="V15" s="41"/>
    </row>
    <row r="16" spans="1:22">
      <c r="B16" s="43" t="s">
        <v>319</v>
      </c>
      <c r="C16" s="220" t="s">
        <v>35</v>
      </c>
      <c r="D16" s="220" t="s">
        <v>612</v>
      </c>
      <c r="E16" s="220" t="s">
        <v>614</v>
      </c>
      <c r="F16" s="220" t="s">
        <v>98</v>
      </c>
      <c r="G16" s="220" t="s">
        <v>299</v>
      </c>
      <c r="H16" s="221">
        <v>300000</v>
      </c>
      <c r="I16" s="222" t="s">
        <v>315</v>
      </c>
      <c r="J16" s="222" t="s">
        <v>315</v>
      </c>
      <c r="K16" s="222" t="s">
        <v>62</v>
      </c>
      <c r="L16" s="12"/>
      <c r="M16" s="43" t="s">
        <v>319</v>
      </c>
      <c r="N16" s="220" t="s">
        <v>35</v>
      </c>
      <c r="O16" s="220" t="s">
        <v>96</v>
      </c>
      <c r="P16" s="220" t="s">
        <v>97</v>
      </c>
      <c r="Q16" s="220" t="s">
        <v>98</v>
      </c>
      <c r="R16" s="220" t="s">
        <v>299</v>
      </c>
      <c r="S16" s="221">
        <v>300000</v>
      </c>
      <c r="T16" s="222" t="s">
        <v>315</v>
      </c>
      <c r="U16" s="222" t="s">
        <v>315</v>
      </c>
      <c r="V16" s="222" t="s">
        <v>62</v>
      </c>
    </row>
    <row r="17" spans="2:22">
      <c r="B17" s="44"/>
      <c r="C17" s="219" t="s">
        <v>611</v>
      </c>
      <c r="D17" s="219" t="s">
        <v>36</v>
      </c>
      <c r="E17" s="219" t="s">
        <v>36</v>
      </c>
      <c r="F17" s="219" t="s">
        <v>36</v>
      </c>
      <c r="G17" s="219" t="s">
        <v>36</v>
      </c>
      <c r="H17" s="219" t="s">
        <v>37</v>
      </c>
      <c r="I17" s="11" t="s">
        <v>313</v>
      </c>
      <c r="J17" s="11" t="s">
        <v>314</v>
      </c>
      <c r="K17" s="11" t="s">
        <v>112</v>
      </c>
      <c r="L17" s="12"/>
      <c r="M17" s="44"/>
      <c r="N17" s="219" t="s">
        <v>535</v>
      </c>
      <c r="O17" s="219" t="s">
        <v>36</v>
      </c>
      <c r="P17" s="219" t="s">
        <v>36</v>
      </c>
      <c r="Q17" s="219" t="s">
        <v>36</v>
      </c>
      <c r="R17" s="219" t="s">
        <v>36</v>
      </c>
      <c r="S17" s="219" t="s">
        <v>37</v>
      </c>
      <c r="T17" s="11" t="s">
        <v>313</v>
      </c>
      <c r="U17" s="11" t="s">
        <v>314</v>
      </c>
      <c r="V17" s="11" t="s">
        <v>112</v>
      </c>
    </row>
    <row r="18" spans="2:22">
      <c r="B18" s="194"/>
      <c r="C18" s="223" t="s">
        <v>37</v>
      </c>
      <c r="D18" s="223" t="s">
        <v>613</v>
      </c>
      <c r="E18" s="223" t="s">
        <v>100</v>
      </c>
      <c r="F18" s="223" t="s">
        <v>101</v>
      </c>
      <c r="G18" s="223" t="s">
        <v>300</v>
      </c>
      <c r="H18" s="223" t="s">
        <v>102</v>
      </c>
      <c r="I18" s="224" t="s">
        <v>101</v>
      </c>
      <c r="J18" s="224" t="s">
        <v>102</v>
      </c>
      <c r="K18" s="224" t="s">
        <v>297</v>
      </c>
      <c r="L18" s="12"/>
      <c r="M18" s="194"/>
      <c r="N18" s="223" t="s">
        <v>37</v>
      </c>
      <c r="O18" s="223" t="s">
        <v>99</v>
      </c>
      <c r="P18" s="223" t="s">
        <v>100</v>
      </c>
      <c r="Q18" s="223" t="s">
        <v>101</v>
      </c>
      <c r="R18" s="223" t="s">
        <v>300</v>
      </c>
      <c r="S18" s="223" t="s">
        <v>102</v>
      </c>
      <c r="T18" s="224" t="s">
        <v>101</v>
      </c>
      <c r="U18" s="224" t="s">
        <v>102</v>
      </c>
      <c r="V18" s="224" t="s">
        <v>297</v>
      </c>
    </row>
    <row r="19" spans="2:22" ht="16.5" customHeight="1">
      <c r="B19" s="369" t="s">
        <v>73</v>
      </c>
      <c r="C19" s="370">
        <v>490.09728869000003</v>
      </c>
      <c r="D19" s="370">
        <v>405.58417247400001</v>
      </c>
      <c r="E19" s="370">
        <v>409.20950056700002</v>
      </c>
      <c r="F19" s="370">
        <v>474.411284438</v>
      </c>
      <c r="G19" s="370">
        <v>582.21998420900002</v>
      </c>
      <c r="H19" s="370">
        <v>690.48665253299998</v>
      </c>
      <c r="I19" s="371">
        <v>438.74252618499997</v>
      </c>
      <c r="J19" s="371">
        <v>641.81934573399997</v>
      </c>
      <c r="K19" s="372">
        <v>548.388966622</v>
      </c>
      <c r="L19" s="12"/>
      <c r="M19" s="369" t="s">
        <v>73</v>
      </c>
      <c r="N19" s="370">
        <v>463.29119893400002</v>
      </c>
      <c r="O19" s="370">
        <v>385.89432244199998</v>
      </c>
      <c r="P19" s="370">
        <v>390.13973557600002</v>
      </c>
      <c r="Q19" s="370">
        <v>452.89174542900003</v>
      </c>
      <c r="R19" s="370">
        <v>540.66673500399997</v>
      </c>
      <c r="S19" s="370">
        <v>632.86881711000001</v>
      </c>
      <c r="T19" s="371">
        <v>417.85067053400002</v>
      </c>
      <c r="U19" s="371">
        <v>591.42275539299999</v>
      </c>
      <c r="V19" s="372">
        <v>511.56673968600001</v>
      </c>
    </row>
    <row r="20" spans="2:22" ht="16.5" customHeight="1">
      <c r="B20" s="373" t="s">
        <v>188</v>
      </c>
      <c r="C20" s="374">
        <v>490.20974755600002</v>
      </c>
      <c r="D20" s="374">
        <v>405.58417247400001</v>
      </c>
      <c r="E20" s="374">
        <v>411.84879274100001</v>
      </c>
      <c r="F20" s="374">
        <v>489.067154055</v>
      </c>
      <c r="G20" s="374">
        <v>586.06521566599997</v>
      </c>
      <c r="H20" s="374">
        <v>690.48665253299998</v>
      </c>
      <c r="I20" s="375">
        <v>443.65872658299998</v>
      </c>
      <c r="J20" s="375">
        <v>645.97636944600004</v>
      </c>
      <c r="K20" s="376">
        <v>551.94174005800005</v>
      </c>
      <c r="L20" s="12"/>
      <c r="M20" s="373" t="s">
        <v>188</v>
      </c>
      <c r="N20" s="374">
        <v>463.68962093800002</v>
      </c>
      <c r="O20" s="374">
        <v>385.89432244199998</v>
      </c>
      <c r="P20" s="374">
        <v>392.56107227299998</v>
      </c>
      <c r="Q20" s="374">
        <v>466.50783887900002</v>
      </c>
      <c r="R20" s="374">
        <v>543.73828752600002</v>
      </c>
      <c r="S20" s="374">
        <v>632.86881711000001</v>
      </c>
      <c r="T20" s="375">
        <v>422.406998612</v>
      </c>
      <c r="U20" s="375">
        <v>594.87637779399995</v>
      </c>
      <c r="V20" s="376">
        <v>514.71483615800003</v>
      </c>
    </row>
    <row r="21" spans="2:22" ht="16.5" customHeight="1">
      <c r="B21" s="377" t="s">
        <v>486</v>
      </c>
      <c r="C21" s="378"/>
      <c r="D21" s="378"/>
      <c r="E21" s="378"/>
      <c r="F21" s="378"/>
      <c r="G21" s="378"/>
      <c r="H21" s="378"/>
      <c r="I21" s="379"/>
      <c r="J21" s="379"/>
      <c r="K21" s="380"/>
      <c r="L21" s="12"/>
      <c r="M21" s="377" t="s">
        <v>486</v>
      </c>
      <c r="N21" s="378"/>
      <c r="O21" s="378"/>
      <c r="P21" s="378"/>
      <c r="Q21" s="378"/>
      <c r="R21" s="378"/>
      <c r="S21" s="378"/>
      <c r="T21" s="379"/>
      <c r="U21" s="379"/>
      <c r="V21" s="380"/>
    </row>
    <row r="22" spans="2:22" ht="16.5" customHeight="1">
      <c r="B22" s="381" t="s">
        <v>103</v>
      </c>
      <c r="C22" s="382">
        <v>641.98444018999999</v>
      </c>
      <c r="D22" s="382">
        <v>413.03243195200002</v>
      </c>
      <c r="E22" s="382">
        <v>364.42448579000001</v>
      </c>
      <c r="F22" s="382">
        <v>494.22697009400002</v>
      </c>
      <c r="G22" s="382">
        <v>622.80274210000005</v>
      </c>
      <c r="H22" s="382">
        <v>1459.4666979250001</v>
      </c>
      <c r="I22" s="383">
        <v>461.47829094299999</v>
      </c>
      <c r="J22" s="383">
        <v>1135.610866389</v>
      </c>
      <c r="K22" s="384">
        <v>769.01842619399997</v>
      </c>
      <c r="L22" s="12"/>
      <c r="M22" s="381" t="s">
        <v>103</v>
      </c>
      <c r="N22" s="382">
        <v>604.49643874000003</v>
      </c>
      <c r="O22" s="382">
        <v>394.00831617199998</v>
      </c>
      <c r="P22" s="382">
        <v>350.100944325</v>
      </c>
      <c r="Q22" s="382">
        <v>474.966722774</v>
      </c>
      <c r="R22" s="382">
        <v>572.623245548</v>
      </c>
      <c r="S22" s="382">
        <v>1287.0543198390001</v>
      </c>
      <c r="T22" s="383">
        <v>441.37426445699998</v>
      </c>
      <c r="U22" s="383">
        <v>1010.51238442</v>
      </c>
      <c r="V22" s="384">
        <v>701.015796056</v>
      </c>
    </row>
    <row r="23" spans="2:22" ht="16.5" customHeight="1">
      <c r="B23" s="385" t="s">
        <v>104</v>
      </c>
      <c r="C23" s="386">
        <v>386.11702252200001</v>
      </c>
      <c r="D23" s="386">
        <v>329.48278755400003</v>
      </c>
      <c r="E23" s="386">
        <v>522.94404764800004</v>
      </c>
      <c r="F23" s="386">
        <v>516.36354482599995</v>
      </c>
      <c r="G23" s="386">
        <v>556.67204643800005</v>
      </c>
      <c r="H23" s="386" t="s">
        <v>85</v>
      </c>
      <c r="I23" s="387">
        <v>407.31633134200001</v>
      </c>
      <c r="J23" s="387">
        <v>556.67204643800005</v>
      </c>
      <c r="K23" s="372">
        <v>449.714224237</v>
      </c>
      <c r="L23" s="12"/>
      <c r="M23" s="385" t="s">
        <v>104</v>
      </c>
      <c r="N23" s="386">
        <v>367.83352821599999</v>
      </c>
      <c r="O23" s="386">
        <v>314.03499572099997</v>
      </c>
      <c r="P23" s="386">
        <v>500.01064604700002</v>
      </c>
      <c r="Q23" s="386">
        <v>492.37744767499998</v>
      </c>
      <c r="R23" s="386">
        <v>519.602549103</v>
      </c>
      <c r="S23" s="386" t="s">
        <v>85</v>
      </c>
      <c r="T23" s="387">
        <v>388.39308433000002</v>
      </c>
      <c r="U23" s="387">
        <v>519.602549103</v>
      </c>
      <c r="V23" s="372">
        <v>425.63976639100002</v>
      </c>
    </row>
    <row r="24" spans="2:22" ht="16.5" customHeight="1">
      <c r="B24" s="381" t="s">
        <v>42</v>
      </c>
      <c r="C24" s="382">
        <v>553.86076152600003</v>
      </c>
      <c r="D24" s="382">
        <v>375.938884621</v>
      </c>
      <c r="E24" s="382">
        <v>338.17950475200001</v>
      </c>
      <c r="F24" s="382">
        <v>450.12784201300002</v>
      </c>
      <c r="G24" s="382">
        <v>666.77617523399999</v>
      </c>
      <c r="H24" s="382">
        <v>797.88131524300002</v>
      </c>
      <c r="I24" s="383">
        <v>396.94777123300003</v>
      </c>
      <c r="J24" s="383">
        <v>708.72394822900003</v>
      </c>
      <c r="K24" s="384">
        <v>525.83711319899999</v>
      </c>
      <c r="L24" s="12"/>
      <c r="M24" s="381" t="s">
        <v>42</v>
      </c>
      <c r="N24" s="382">
        <v>533.19174824200002</v>
      </c>
      <c r="O24" s="382">
        <v>361.05405743799997</v>
      </c>
      <c r="P24" s="382">
        <v>327.75451510699997</v>
      </c>
      <c r="Q24" s="382">
        <v>435.23955398099997</v>
      </c>
      <c r="R24" s="382">
        <v>623.753833171</v>
      </c>
      <c r="S24" s="382">
        <v>750.178403645</v>
      </c>
      <c r="T24" s="383">
        <v>383.42803943299998</v>
      </c>
      <c r="U24" s="383">
        <v>664.20403354300004</v>
      </c>
      <c r="V24" s="384">
        <v>499.50179936400002</v>
      </c>
    </row>
    <row r="25" spans="2:22" ht="16.5" customHeight="1">
      <c r="B25" s="385" t="s">
        <v>105</v>
      </c>
      <c r="C25" s="386">
        <v>330.632449845</v>
      </c>
      <c r="D25" s="386">
        <v>418.854822308</v>
      </c>
      <c r="E25" s="386">
        <v>333.24319574800001</v>
      </c>
      <c r="F25" s="386">
        <v>546.79281215200001</v>
      </c>
      <c r="G25" s="386">
        <v>616.40681323499996</v>
      </c>
      <c r="H25" s="386" t="s">
        <v>85</v>
      </c>
      <c r="I25" s="387">
        <v>407.56007900399999</v>
      </c>
      <c r="J25" s="387">
        <v>616.40681323499996</v>
      </c>
      <c r="K25" s="372">
        <v>490.63865209099998</v>
      </c>
      <c r="L25" s="12"/>
      <c r="M25" s="385" t="s">
        <v>105</v>
      </c>
      <c r="N25" s="386">
        <v>317.988602668</v>
      </c>
      <c r="O25" s="386">
        <v>397.1245447</v>
      </c>
      <c r="P25" s="386">
        <v>319.22788430000003</v>
      </c>
      <c r="Q25" s="386">
        <v>506.35427837700001</v>
      </c>
      <c r="R25" s="386">
        <v>570.80420031300002</v>
      </c>
      <c r="S25" s="386" t="s">
        <v>85</v>
      </c>
      <c r="T25" s="387">
        <v>385.66461543899999</v>
      </c>
      <c r="U25" s="387">
        <v>570.80420031300002</v>
      </c>
      <c r="V25" s="372">
        <v>459.31255918099998</v>
      </c>
    </row>
    <row r="26" spans="2:22" ht="16.5" customHeight="1">
      <c r="B26" s="381" t="s">
        <v>45</v>
      </c>
      <c r="C26" s="382">
        <v>430.175204796</v>
      </c>
      <c r="D26" s="382">
        <v>571.77885437899999</v>
      </c>
      <c r="E26" s="382" t="s">
        <v>85</v>
      </c>
      <c r="F26" s="382">
        <v>436.115980815</v>
      </c>
      <c r="G26" s="382" t="s">
        <v>85</v>
      </c>
      <c r="H26" s="382" t="s">
        <v>85</v>
      </c>
      <c r="I26" s="383">
        <v>451.71792704400002</v>
      </c>
      <c r="J26" s="383" t="s">
        <v>85</v>
      </c>
      <c r="K26" s="384">
        <v>451.71792704400002</v>
      </c>
      <c r="L26" s="12"/>
      <c r="M26" s="381" t="s">
        <v>45</v>
      </c>
      <c r="N26" s="382">
        <v>418.43984615099998</v>
      </c>
      <c r="O26" s="382">
        <v>561.33885191100001</v>
      </c>
      <c r="P26" s="382" t="s">
        <v>85</v>
      </c>
      <c r="Q26" s="382">
        <v>389.81770744900001</v>
      </c>
      <c r="R26" s="382" t="s">
        <v>85</v>
      </c>
      <c r="S26" s="382" t="s">
        <v>85</v>
      </c>
      <c r="T26" s="383">
        <v>425.15749145699999</v>
      </c>
      <c r="U26" s="383" t="s">
        <v>85</v>
      </c>
      <c r="V26" s="384">
        <v>425.15749145699999</v>
      </c>
    </row>
    <row r="27" spans="2:22" ht="16.5" customHeight="1">
      <c r="B27" s="385" t="s">
        <v>106</v>
      </c>
      <c r="C27" s="386">
        <v>450.81617002199999</v>
      </c>
      <c r="D27" s="386">
        <v>372.484529103</v>
      </c>
      <c r="E27" s="386">
        <v>458.44190522899999</v>
      </c>
      <c r="F27" s="386">
        <v>442.970489982</v>
      </c>
      <c r="G27" s="386">
        <v>634.99413575799997</v>
      </c>
      <c r="H27" s="386">
        <v>1265.915271132</v>
      </c>
      <c r="I27" s="387">
        <v>423.90299115200003</v>
      </c>
      <c r="J27" s="387">
        <v>874.31314961099997</v>
      </c>
      <c r="K27" s="372">
        <v>590.06793366700003</v>
      </c>
      <c r="L27" s="12"/>
      <c r="M27" s="385" t="s">
        <v>106</v>
      </c>
      <c r="N27" s="386">
        <v>427.30172043499999</v>
      </c>
      <c r="O27" s="386">
        <v>357.06646030500002</v>
      </c>
      <c r="P27" s="386">
        <v>439.44414891100001</v>
      </c>
      <c r="Q27" s="386">
        <v>424.163724941</v>
      </c>
      <c r="R27" s="386">
        <v>580.56813474099999</v>
      </c>
      <c r="S27" s="386">
        <v>1167.3528096810001</v>
      </c>
      <c r="T27" s="387">
        <v>405.67336686900001</v>
      </c>
      <c r="U27" s="387">
        <v>803.14544571900001</v>
      </c>
      <c r="V27" s="372">
        <v>552.30843691099994</v>
      </c>
    </row>
    <row r="28" spans="2:22" ht="16.5" customHeight="1">
      <c r="B28" s="381" t="s">
        <v>107</v>
      </c>
      <c r="C28" s="382">
        <v>250.57932204900001</v>
      </c>
      <c r="D28" s="382">
        <v>362.71587787700003</v>
      </c>
      <c r="E28" s="382">
        <v>391.359798367</v>
      </c>
      <c r="F28" s="382">
        <v>416.82291093499998</v>
      </c>
      <c r="G28" s="382">
        <v>669.11519703199997</v>
      </c>
      <c r="H28" s="382">
        <v>779.87004841700002</v>
      </c>
      <c r="I28" s="383">
        <v>390.717754453</v>
      </c>
      <c r="J28" s="383">
        <v>705.91313171800005</v>
      </c>
      <c r="K28" s="384">
        <v>570.52087511000002</v>
      </c>
      <c r="L28" s="12"/>
      <c r="M28" s="381" t="s">
        <v>107</v>
      </c>
      <c r="N28" s="382">
        <v>246.622769318</v>
      </c>
      <c r="O28" s="382">
        <v>349.97833698099998</v>
      </c>
      <c r="P28" s="382">
        <v>377.36521055399999</v>
      </c>
      <c r="Q28" s="382">
        <v>392.65771029400003</v>
      </c>
      <c r="R28" s="382">
        <v>628.99069580499997</v>
      </c>
      <c r="S28" s="382">
        <v>689.70126652500005</v>
      </c>
      <c r="T28" s="383">
        <v>373.22221567299999</v>
      </c>
      <c r="U28" s="383">
        <v>649.16158302300005</v>
      </c>
      <c r="V28" s="384">
        <v>530.63175572399996</v>
      </c>
    </row>
    <row r="29" spans="2:22" ht="16.5" customHeight="1">
      <c r="B29" s="385" t="s">
        <v>108</v>
      </c>
      <c r="C29" s="386">
        <v>540.89020600000003</v>
      </c>
      <c r="D29" s="386">
        <v>424.817174255</v>
      </c>
      <c r="E29" s="386">
        <v>402.85661509099998</v>
      </c>
      <c r="F29" s="386">
        <v>561.72180137400005</v>
      </c>
      <c r="G29" s="386">
        <v>657.74889443200004</v>
      </c>
      <c r="H29" s="386">
        <v>632.842666603</v>
      </c>
      <c r="I29" s="387">
        <v>477.97447975</v>
      </c>
      <c r="J29" s="387">
        <v>648.28259900399996</v>
      </c>
      <c r="K29" s="372">
        <v>542.87743939899997</v>
      </c>
      <c r="L29" s="12"/>
      <c r="M29" s="385" t="s">
        <v>108</v>
      </c>
      <c r="N29" s="386">
        <v>512.932937186</v>
      </c>
      <c r="O29" s="386">
        <v>406.25601855299999</v>
      </c>
      <c r="P29" s="386">
        <v>375.79990504400001</v>
      </c>
      <c r="Q29" s="386">
        <v>537.88828363899995</v>
      </c>
      <c r="R29" s="386">
        <v>617.20765950099997</v>
      </c>
      <c r="S29" s="386">
        <v>605.10797031799996</v>
      </c>
      <c r="T29" s="387">
        <v>455.08936377399999</v>
      </c>
      <c r="U29" s="387">
        <v>612.60884055600002</v>
      </c>
      <c r="V29" s="372">
        <v>515.11868175500001</v>
      </c>
    </row>
    <row r="30" spans="2:22" ht="16.5" customHeight="1">
      <c r="B30" s="381" t="s">
        <v>109</v>
      </c>
      <c r="C30" s="382">
        <v>433.32235099500002</v>
      </c>
      <c r="D30" s="382">
        <v>430.88442777199998</v>
      </c>
      <c r="E30" s="382">
        <v>389.68445755400001</v>
      </c>
      <c r="F30" s="382">
        <v>561.488318166</v>
      </c>
      <c r="G30" s="382">
        <v>583.73965319000001</v>
      </c>
      <c r="H30" s="382">
        <v>1033.806554306</v>
      </c>
      <c r="I30" s="383">
        <v>466.76359481100002</v>
      </c>
      <c r="J30" s="383">
        <v>795.38115256599997</v>
      </c>
      <c r="K30" s="384">
        <v>593.27443475699999</v>
      </c>
      <c r="L30" s="12"/>
      <c r="M30" s="381" t="s">
        <v>109</v>
      </c>
      <c r="N30" s="382">
        <v>402.336991893</v>
      </c>
      <c r="O30" s="382">
        <v>409.594168164</v>
      </c>
      <c r="P30" s="382">
        <v>371.64708163699999</v>
      </c>
      <c r="Q30" s="382">
        <v>532.25055207800006</v>
      </c>
      <c r="R30" s="382">
        <v>550.20350830100006</v>
      </c>
      <c r="S30" s="382">
        <v>997.81222030699996</v>
      </c>
      <c r="T30" s="383">
        <v>442.19282332199998</v>
      </c>
      <c r="U30" s="383">
        <v>760.68905768900004</v>
      </c>
      <c r="V30" s="384">
        <v>564.80716689200005</v>
      </c>
    </row>
    <row r="31" spans="2:22" ht="16.5" customHeight="1">
      <c r="B31" s="385" t="s">
        <v>110</v>
      </c>
      <c r="C31" s="386">
        <v>554.66759551999996</v>
      </c>
      <c r="D31" s="386">
        <v>491.25726165499998</v>
      </c>
      <c r="E31" s="386">
        <v>513.25291248400003</v>
      </c>
      <c r="F31" s="386">
        <v>609.15127275899999</v>
      </c>
      <c r="G31" s="386">
        <v>540.03435752200005</v>
      </c>
      <c r="H31" s="386">
        <v>1208.987161904</v>
      </c>
      <c r="I31" s="387">
        <v>533.80589753599997</v>
      </c>
      <c r="J31" s="387">
        <v>852.53694969599997</v>
      </c>
      <c r="K31" s="372">
        <v>677.20449283699998</v>
      </c>
      <c r="L31" s="12"/>
      <c r="M31" s="385" t="s">
        <v>110</v>
      </c>
      <c r="N31" s="386">
        <v>524.41088326299996</v>
      </c>
      <c r="O31" s="386">
        <v>465.83233364199998</v>
      </c>
      <c r="P31" s="386">
        <v>488.734519734</v>
      </c>
      <c r="Q31" s="386">
        <v>570.33194741399996</v>
      </c>
      <c r="R31" s="386">
        <v>510.99109410400001</v>
      </c>
      <c r="S31" s="386">
        <v>1143.0016754989999</v>
      </c>
      <c r="T31" s="387">
        <v>504.998240237</v>
      </c>
      <c r="U31" s="387">
        <v>806.23605559299995</v>
      </c>
      <c r="V31" s="372">
        <v>640.526546252</v>
      </c>
    </row>
    <row r="32" spans="2:22" ht="16.5" customHeight="1">
      <c r="B32" s="381" t="s">
        <v>54</v>
      </c>
      <c r="C32" s="382">
        <v>682.16776106299994</v>
      </c>
      <c r="D32" s="382">
        <v>434.493384349</v>
      </c>
      <c r="E32" s="382">
        <v>391.77266660599997</v>
      </c>
      <c r="F32" s="382">
        <v>471.38516257200001</v>
      </c>
      <c r="G32" s="382">
        <v>524.84111730999996</v>
      </c>
      <c r="H32" s="382">
        <v>1037.1134614529999</v>
      </c>
      <c r="I32" s="383">
        <v>431.31849692600002</v>
      </c>
      <c r="J32" s="383">
        <v>807.20757901000002</v>
      </c>
      <c r="K32" s="384">
        <v>601.75218939499996</v>
      </c>
      <c r="L32" s="12"/>
      <c r="M32" s="381" t="s">
        <v>54</v>
      </c>
      <c r="N32" s="382">
        <v>623.47506750599996</v>
      </c>
      <c r="O32" s="382">
        <v>401.25081972200002</v>
      </c>
      <c r="P32" s="382">
        <v>377.99374384800001</v>
      </c>
      <c r="Q32" s="382">
        <v>455.62124454299999</v>
      </c>
      <c r="R32" s="382">
        <v>497.61716473899997</v>
      </c>
      <c r="S32" s="382">
        <v>957.15161342900001</v>
      </c>
      <c r="T32" s="383">
        <v>410.16681175100001</v>
      </c>
      <c r="U32" s="383">
        <v>750.91429816699997</v>
      </c>
      <c r="V32" s="384">
        <v>564.66678282600003</v>
      </c>
    </row>
    <row r="33" spans="2:22" ht="16.5" customHeight="1">
      <c r="B33" s="385" t="s">
        <v>76</v>
      </c>
      <c r="C33" s="386">
        <v>739.43603150299998</v>
      </c>
      <c r="D33" s="386">
        <v>428.46970038500001</v>
      </c>
      <c r="E33" s="386">
        <v>457.09915667500002</v>
      </c>
      <c r="F33" s="386">
        <v>452.99370787399999</v>
      </c>
      <c r="G33" s="386">
        <v>512.97451641800001</v>
      </c>
      <c r="H33" s="386">
        <v>725.67186166800002</v>
      </c>
      <c r="I33" s="387">
        <v>472.96687289300002</v>
      </c>
      <c r="J33" s="387">
        <v>676.56239275500002</v>
      </c>
      <c r="K33" s="372">
        <v>621.03306410499999</v>
      </c>
      <c r="L33" s="12"/>
      <c r="M33" s="385" t="s">
        <v>76</v>
      </c>
      <c r="N33" s="386">
        <v>703.44011847900003</v>
      </c>
      <c r="O33" s="386">
        <v>400.93635845599999</v>
      </c>
      <c r="P33" s="386">
        <v>434.608811962</v>
      </c>
      <c r="Q33" s="386">
        <v>440.777557081</v>
      </c>
      <c r="R33" s="386">
        <v>464.35755060299999</v>
      </c>
      <c r="S33" s="386">
        <v>659.01209459200004</v>
      </c>
      <c r="T33" s="387">
        <v>453.33197037899998</v>
      </c>
      <c r="U33" s="387">
        <v>614.06850930300004</v>
      </c>
      <c r="V33" s="372">
        <v>570.22868364299995</v>
      </c>
    </row>
    <row r="34" spans="2:22" ht="16.5" customHeight="1">
      <c r="B34" s="381" t="s">
        <v>111</v>
      </c>
      <c r="C34" s="382" t="s">
        <v>85</v>
      </c>
      <c r="D34" s="382">
        <v>351.09780185599999</v>
      </c>
      <c r="E34" s="382">
        <v>405.85708071800002</v>
      </c>
      <c r="F34" s="382">
        <v>336.37286361600002</v>
      </c>
      <c r="G34" s="382">
        <v>449.52872330299999</v>
      </c>
      <c r="H34" s="382">
        <v>266.23781564199999</v>
      </c>
      <c r="I34" s="383">
        <v>362.5409224</v>
      </c>
      <c r="J34" s="383">
        <v>300.09050296499998</v>
      </c>
      <c r="K34" s="384">
        <v>307.057264637</v>
      </c>
      <c r="L34" s="12"/>
      <c r="M34" s="381" t="s">
        <v>111</v>
      </c>
      <c r="N34" s="382" t="s">
        <v>85</v>
      </c>
      <c r="O34" s="382">
        <v>334.50617466800003</v>
      </c>
      <c r="P34" s="382">
        <v>358.09755063199998</v>
      </c>
      <c r="Q34" s="382">
        <v>322.29732258899998</v>
      </c>
      <c r="R34" s="382">
        <v>399.39196693600002</v>
      </c>
      <c r="S34" s="382">
        <v>247.33772181800001</v>
      </c>
      <c r="T34" s="383">
        <v>337.33342335999998</v>
      </c>
      <c r="U34" s="383">
        <v>275.421192416</v>
      </c>
      <c r="V34" s="384">
        <v>282.32791556400002</v>
      </c>
    </row>
    <row r="35" spans="2:22" ht="16.5" customHeight="1">
      <c r="B35" s="385" t="s">
        <v>694</v>
      </c>
      <c r="C35" s="388">
        <v>470.47903856699998</v>
      </c>
      <c r="D35" s="386" t="s">
        <v>85</v>
      </c>
      <c r="E35" s="386">
        <v>191.41977521199999</v>
      </c>
      <c r="F35" s="386">
        <v>219.01414348500001</v>
      </c>
      <c r="G35" s="386">
        <v>543.42422732800003</v>
      </c>
      <c r="H35" s="386" t="s">
        <v>85</v>
      </c>
      <c r="I35" s="387">
        <v>221.92280806599999</v>
      </c>
      <c r="J35" s="387">
        <v>543.42422732800003</v>
      </c>
      <c r="K35" s="372">
        <v>441.21782519999999</v>
      </c>
      <c r="L35" s="12"/>
      <c r="M35" s="385" t="s">
        <v>694</v>
      </c>
      <c r="N35" s="388">
        <v>393.78718527400002</v>
      </c>
      <c r="O35" s="386" t="s">
        <v>85</v>
      </c>
      <c r="P35" s="386">
        <v>190.33531094400001</v>
      </c>
      <c r="Q35" s="386">
        <v>215.614024683</v>
      </c>
      <c r="R35" s="386">
        <v>509.67686970400001</v>
      </c>
      <c r="S35" s="386" t="s">
        <v>85</v>
      </c>
      <c r="T35" s="387">
        <v>216.902440243</v>
      </c>
      <c r="U35" s="387">
        <v>509.67686970400001</v>
      </c>
      <c r="V35" s="372">
        <v>416.60287600599997</v>
      </c>
    </row>
    <row r="36" spans="2:22" ht="16.5" customHeight="1">
      <c r="B36" s="381" t="s">
        <v>689</v>
      </c>
      <c r="C36" s="382">
        <v>637.634376395</v>
      </c>
      <c r="D36" s="382" t="s">
        <v>85</v>
      </c>
      <c r="E36" s="382" t="s">
        <v>85</v>
      </c>
      <c r="F36" s="382">
        <v>342.44152939000003</v>
      </c>
      <c r="G36" s="382">
        <v>324.39709512399997</v>
      </c>
      <c r="H36" s="382" t="s">
        <v>85</v>
      </c>
      <c r="I36" s="383">
        <v>353.44976305300003</v>
      </c>
      <c r="J36" s="383">
        <v>324.39709512399997</v>
      </c>
      <c r="K36" s="384">
        <v>345.96795165899999</v>
      </c>
      <c r="L36" s="12"/>
      <c r="M36" s="381" t="s">
        <v>689</v>
      </c>
      <c r="N36" s="382">
        <v>530.52574323700003</v>
      </c>
      <c r="O36" s="382" t="s">
        <v>85</v>
      </c>
      <c r="P36" s="382" t="s">
        <v>85</v>
      </c>
      <c r="Q36" s="382">
        <v>336.75444793700001</v>
      </c>
      <c r="R36" s="382">
        <v>322.96735812999998</v>
      </c>
      <c r="S36" s="382" t="s">
        <v>85</v>
      </c>
      <c r="T36" s="383">
        <v>343.98050275999998</v>
      </c>
      <c r="U36" s="383">
        <v>322.96735812999998</v>
      </c>
      <c r="V36" s="384">
        <v>338.56907599200002</v>
      </c>
    </row>
    <row r="37" spans="2:22" ht="16.5" customHeight="1">
      <c r="B37" s="385" t="s">
        <v>690</v>
      </c>
      <c r="C37" s="386" t="s">
        <v>85</v>
      </c>
      <c r="D37" s="386" t="s">
        <v>85</v>
      </c>
      <c r="E37" s="386" t="s">
        <v>85</v>
      </c>
      <c r="F37" s="386" t="s">
        <v>85</v>
      </c>
      <c r="G37" s="386">
        <v>508.913333583</v>
      </c>
      <c r="H37" s="386" t="s">
        <v>85</v>
      </c>
      <c r="I37" s="387" t="s">
        <v>85</v>
      </c>
      <c r="J37" s="387">
        <v>508.913333583</v>
      </c>
      <c r="K37" s="372">
        <v>508.913333583</v>
      </c>
      <c r="L37" s="12"/>
      <c r="M37" s="385" t="s">
        <v>690</v>
      </c>
      <c r="N37" s="386" t="s">
        <v>85</v>
      </c>
      <c r="O37" s="386" t="s">
        <v>85</v>
      </c>
      <c r="P37" s="386" t="s">
        <v>85</v>
      </c>
      <c r="Q37" s="386" t="s">
        <v>85</v>
      </c>
      <c r="R37" s="386">
        <v>488.88569861100001</v>
      </c>
      <c r="S37" s="386" t="s">
        <v>85</v>
      </c>
      <c r="T37" s="387" t="s">
        <v>85</v>
      </c>
      <c r="U37" s="387">
        <v>488.88569861100001</v>
      </c>
      <c r="V37" s="372">
        <v>488.88569861100001</v>
      </c>
    </row>
    <row r="38" spans="2:22" ht="16.5" customHeight="1">
      <c r="B38" s="381" t="s">
        <v>691</v>
      </c>
      <c r="C38" s="382">
        <v>205.016548986</v>
      </c>
      <c r="D38" s="382" t="s">
        <v>85</v>
      </c>
      <c r="E38" s="382">
        <v>267.39557321699999</v>
      </c>
      <c r="F38" s="382">
        <v>160.10408337000001</v>
      </c>
      <c r="G38" s="382">
        <v>439.28085750700001</v>
      </c>
      <c r="H38" s="382" t="s">
        <v>85</v>
      </c>
      <c r="I38" s="383">
        <v>188.66840875599999</v>
      </c>
      <c r="J38" s="383">
        <v>439.28085750700001</v>
      </c>
      <c r="K38" s="384">
        <v>316.061151951</v>
      </c>
      <c r="L38" s="12"/>
      <c r="M38" s="381" t="s">
        <v>691</v>
      </c>
      <c r="N38" s="382">
        <v>176.63014745500001</v>
      </c>
      <c r="O38" s="382" t="s">
        <v>85</v>
      </c>
      <c r="P38" s="382">
        <v>264.169885325</v>
      </c>
      <c r="Q38" s="382">
        <v>156.463009828</v>
      </c>
      <c r="R38" s="382">
        <v>437.832808247</v>
      </c>
      <c r="S38" s="382" t="s">
        <v>85</v>
      </c>
      <c r="T38" s="383">
        <v>183.77554385100001</v>
      </c>
      <c r="U38" s="383">
        <v>437.832808247</v>
      </c>
      <c r="V38" s="384">
        <v>312.91937529799998</v>
      </c>
    </row>
    <row r="39" spans="2:22" ht="16.5" customHeight="1">
      <c r="B39" s="385" t="s">
        <v>692</v>
      </c>
      <c r="C39" s="386" t="s">
        <v>85</v>
      </c>
      <c r="D39" s="386" t="s">
        <v>85</v>
      </c>
      <c r="E39" s="386" t="s">
        <v>85</v>
      </c>
      <c r="F39" s="386" t="s">
        <v>85</v>
      </c>
      <c r="G39" s="386">
        <v>601.57268033499997</v>
      </c>
      <c r="H39" s="386" t="s">
        <v>85</v>
      </c>
      <c r="I39" s="387" t="s">
        <v>85</v>
      </c>
      <c r="J39" s="387">
        <v>601.57268033499997</v>
      </c>
      <c r="K39" s="372">
        <v>601.57268033499997</v>
      </c>
      <c r="L39" s="12"/>
      <c r="M39" s="385" t="s">
        <v>692</v>
      </c>
      <c r="N39" s="386" t="s">
        <v>85</v>
      </c>
      <c r="O39" s="386" t="s">
        <v>85</v>
      </c>
      <c r="P39" s="386" t="s">
        <v>85</v>
      </c>
      <c r="Q39" s="386" t="s">
        <v>85</v>
      </c>
      <c r="R39" s="386">
        <v>552.74500212600003</v>
      </c>
      <c r="S39" s="386" t="s">
        <v>85</v>
      </c>
      <c r="T39" s="387" t="s">
        <v>85</v>
      </c>
      <c r="U39" s="387">
        <v>552.74500212600003</v>
      </c>
      <c r="V39" s="372">
        <v>552.74500212600003</v>
      </c>
    </row>
    <row r="40" spans="2:22" ht="16.5" customHeight="1">
      <c r="B40" s="381" t="s">
        <v>693</v>
      </c>
      <c r="C40" s="382" t="s">
        <v>85</v>
      </c>
      <c r="D40" s="382" t="s">
        <v>85</v>
      </c>
      <c r="E40" s="382">
        <v>152.94035751199999</v>
      </c>
      <c r="F40" s="382">
        <v>67.924898537000004</v>
      </c>
      <c r="G40" s="382" t="s">
        <v>85</v>
      </c>
      <c r="H40" s="382" t="s">
        <v>85</v>
      </c>
      <c r="I40" s="383">
        <v>87.969396184999994</v>
      </c>
      <c r="J40" s="383" t="s">
        <v>85</v>
      </c>
      <c r="K40" s="384">
        <v>87.969396184999994</v>
      </c>
      <c r="L40" s="12"/>
      <c r="M40" s="381" t="s">
        <v>693</v>
      </c>
      <c r="N40" s="382" t="s">
        <v>85</v>
      </c>
      <c r="O40" s="382" t="s">
        <v>85</v>
      </c>
      <c r="P40" s="382">
        <v>152.94035751199999</v>
      </c>
      <c r="Q40" s="382">
        <v>67.924898537000004</v>
      </c>
      <c r="R40" s="382" t="s">
        <v>85</v>
      </c>
      <c r="S40" s="382" t="s">
        <v>85</v>
      </c>
      <c r="T40" s="383">
        <v>87.969396184999994</v>
      </c>
      <c r="U40" s="383" t="s">
        <v>85</v>
      </c>
      <c r="V40" s="384">
        <v>87.969396184999994</v>
      </c>
    </row>
    <row r="41" spans="2:22" ht="16.5" customHeight="1">
      <c r="B41" s="723" t="s">
        <v>696</v>
      </c>
      <c r="C41" s="724"/>
      <c r="D41" s="724"/>
      <c r="E41" s="724"/>
      <c r="F41" s="724"/>
      <c r="G41" s="724"/>
      <c r="H41" s="724"/>
      <c r="I41" s="587"/>
      <c r="J41" s="587"/>
      <c r="K41" s="725"/>
      <c r="L41" s="12"/>
      <c r="M41" s="723" t="s">
        <v>696</v>
      </c>
      <c r="N41" s="724"/>
      <c r="O41" s="724"/>
      <c r="P41" s="724"/>
      <c r="Q41" s="724"/>
      <c r="R41" s="724"/>
      <c r="S41" s="724"/>
      <c r="T41" s="587"/>
      <c r="U41" s="587"/>
      <c r="V41" s="725"/>
    </row>
    <row r="42" spans="2:22" ht="16.5" customHeight="1">
      <c r="B42" s="729" t="s">
        <v>551</v>
      </c>
      <c r="C42" s="730" t="s">
        <v>85</v>
      </c>
      <c r="D42" s="730" t="s">
        <v>85</v>
      </c>
      <c r="E42" s="730" t="s">
        <v>85</v>
      </c>
      <c r="F42" s="730">
        <v>829.20455923999998</v>
      </c>
      <c r="G42" s="730">
        <v>846.12198563100003</v>
      </c>
      <c r="H42" s="730">
        <v>712.30168720799998</v>
      </c>
      <c r="I42" s="731">
        <v>829.20455923999998</v>
      </c>
      <c r="J42" s="731">
        <v>731.51564472099994</v>
      </c>
      <c r="K42" s="732">
        <v>732.21947639099994</v>
      </c>
      <c r="L42" s="12"/>
      <c r="M42" s="729" t="s">
        <v>551</v>
      </c>
      <c r="N42" s="730" t="s">
        <v>85</v>
      </c>
      <c r="O42" s="730" t="s">
        <v>85</v>
      </c>
      <c r="P42" s="730" t="s">
        <v>85</v>
      </c>
      <c r="Q42" s="730">
        <v>790.68536331300004</v>
      </c>
      <c r="R42" s="730">
        <v>775.46979754300003</v>
      </c>
      <c r="S42" s="730">
        <v>653.35174228400001</v>
      </c>
      <c r="T42" s="731">
        <v>790.68536331300004</v>
      </c>
      <c r="U42" s="731">
        <v>670.88548830800005</v>
      </c>
      <c r="V42" s="732">
        <v>671.74862560899999</v>
      </c>
    </row>
    <row r="43" spans="2:22" ht="16.5" customHeight="1">
      <c r="B43" s="389" t="s">
        <v>320</v>
      </c>
      <c r="C43" s="386" t="s">
        <v>85</v>
      </c>
      <c r="D43" s="386" t="s">
        <v>85</v>
      </c>
      <c r="E43" s="386">
        <v>675.19476857300003</v>
      </c>
      <c r="F43" s="386">
        <v>500.797889011</v>
      </c>
      <c r="G43" s="386">
        <v>521.90376747100004</v>
      </c>
      <c r="H43" s="386">
        <v>449.23107321999998</v>
      </c>
      <c r="I43" s="387">
        <v>517.31027575799999</v>
      </c>
      <c r="J43" s="387">
        <v>513.70954916300002</v>
      </c>
      <c r="K43" s="372">
        <v>515.05267570599995</v>
      </c>
      <c r="L43" s="12"/>
      <c r="M43" s="389" t="s">
        <v>320</v>
      </c>
      <c r="N43" s="386" t="s">
        <v>85</v>
      </c>
      <c r="O43" s="386" t="s">
        <v>85</v>
      </c>
      <c r="P43" s="386">
        <v>634.90857931599999</v>
      </c>
      <c r="Q43" s="386">
        <v>477.39800246599998</v>
      </c>
      <c r="R43" s="386">
        <v>486.71543878699998</v>
      </c>
      <c r="S43" s="386">
        <v>406.34522673100003</v>
      </c>
      <c r="T43" s="387">
        <v>492.311546609</v>
      </c>
      <c r="U43" s="387">
        <v>477.65328593999999</v>
      </c>
      <c r="V43" s="372">
        <v>483.121043198</v>
      </c>
    </row>
    <row r="44" spans="2:22" ht="16.5" customHeight="1">
      <c r="B44" s="733" t="s">
        <v>80</v>
      </c>
      <c r="C44" s="730">
        <v>504.00326833399998</v>
      </c>
      <c r="D44" s="730">
        <v>411.24129465800002</v>
      </c>
      <c r="E44" s="730">
        <v>386.29776360099999</v>
      </c>
      <c r="F44" s="730">
        <v>376.090521814</v>
      </c>
      <c r="G44" s="730">
        <v>464.12625082300002</v>
      </c>
      <c r="H44" s="730" t="s">
        <v>85</v>
      </c>
      <c r="I44" s="731">
        <v>409.43254399699998</v>
      </c>
      <c r="J44" s="731">
        <v>464.12625082300002</v>
      </c>
      <c r="K44" s="732">
        <v>410.02275094999999</v>
      </c>
      <c r="L44" s="12"/>
      <c r="M44" s="733" t="s">
        <v>80</v>
      </c>
      <c r="N44" s="730">
        <v>476.23661742899998</v>
      </c>
      <c r="O44" s="730">
        <v>390.79505596299998</v>
      </c>
      <c r="P44" s="730">
        <v>369.257422787</v>
      </c>
      <c r="Q44" s="730">
        <v>360.86107594200001</v>
      </c>
      <c r="R44" s="730">
        <v>453.68337654800001</v>
      </c>
      <c r="S44" s="730" t="s">
        <v>85</v>
      </c>
      <c r="T44" s="731">
        <v>389.92259946799999</v>
      </c>
      <c r="U44" s="731">
        <v>453.68337654800001</v>
      </c>
      <c r="V44" s="732">
        <v>390.61065036399998</v>
      </c>
    </row>
    <row r="45" spans="2:22" ht="16.5" customHeight="1">
      <c r="B45" s="726" t="s">
        <v>79</v>
      </c>
      <c r="C45" s="727">
        <v>456.31536235099998</v>
      </c>
      <c r="D45" s="727">
        <v>376.59716376300003</v>
      </c>
      <c r="E45" s="727">
        <v>275.05565011800002</v>
      </c>
      <c r="F45" s="727">
        <v>251.87962426799999</v>
      </c>
      <c r="G45" s="727" t="s">
        <v>85</v>
      </c>
      <c r="H45" s="727" t="s">
        <v>85</v>
      </c>
      <c r="I45" s="579">
        <v>377.10144597200002</v>
      </c>
      <c r="J45" s="579" t="s">
        <v>85</v>
      </c>
      <c r="K45" s="728">
        <v>377.10144597200002</v>
      </c>
      <c r="L45" s="12"/>
      <c r="M45" s="726" t="s">
        <v>79</v>
      </c>
      <c r="N45" s="727">
        <v>431.84277277000001</v>
      </c>
      <c r="O45" s="727">
        <v>360.78303782699999</v>
      </c>
      <c r="P45" s="727">
        <v>264.39613628000001</v>
      </c>
      <c r="Q45" s="727">
        <v>249.74184352899999</v>
      </c>
      <c r="R45" s="727" t="s">
        <v>85</v>
      </c>
      <c r="S45" s="727" t="s">
        <v>85</v>
      </c>
      <c r="T45" s="579">
        <v>360.19526078899997</v>
      </c>
      <c r="U45" s="579" t="s">
        <v>85</v>
      </c>
      <c r="V45" s="728">
        <v>360.19526078899997</v>
      </c>
    </row>
    <row r="46" spans="2:22" s="244" customFormat="1">
      <c r="B46" s="22" t="s">
        <v>298</v>
      </c>
      <c r="C46" s="245"/>
      <c r="D46" s="245"/>
      <c r="E46" s="245"/>
      <c r="F46" s="245"/>
      <c r="G46" s="245"/>
      <c r="H46" s="245"/>
      <c r="I46" s="245"/>
      <c r="J46" s="245"/>
      <c r="K46" s="246"/>
      <c r="M46" s="22" t="s">
        <v>298</v>
      </c>
      <c r="N46" s="245"/>
      <c r="O46" s="245"/>
      <c r="P46" s="245"/>
      <c r="Q46" s="245"/>
      <c r="R46" s="245"/>
      <c r="S46" s="245"/>
      <c r="T46" s="245"/>
      <c r="U46" s="245"/>
      <c r="V46" s="246"/>
    </row>
    <row r="47" spans="2:22" s="244" customFormat="1">
      <c r="B47" s="22" t="s">
        <v>552</v>
      </c>
      <c r="C47" s="245"/>
      <c r="D47" s="245"/>
      <c r="E47" s="245"/>
      <c r="F47" s="245"/>
      <c r="G47" s="245"/>
      <c r="H47" s="245"/>
      <c r="I47" s="245"/>
      <c r="J47" s="245"/>
      <c r="K47" s="246"/>
      <c r="M47" s="22" t="s">
        <v>552</v>
      </c>
      <c r="N47" s="245"/>
      <c r="O47" s="245"/>
      <c r="P47" s="245"/>
      <c r="Q47" s="245"/>
      <c r="R47" s="245"/>
      <c r="S47" s="245"/>
      <c r="T47" s="245"/>
      <c r="U47" s="245"/>
      <c r="V47" s="246"/>
    </row>
    <row r="48" spans="2:22" s="244" customFormat="1">
      <c r="B48" s="47" t="s">
        <v>533</v>
      </c>
      <c r="C48" s="247"/>
      <c r="D48" s="247"/>
      <c r="E48" s="247"/>
      <c r="F48" s="247"/>
      <c r="G48" s="247"/>
      <c r="H48" s="247"/>
      <c r="I48" s="247"/>
      <c r="J48" s="247"/>
      <c r="K48" s="248"/>
      <c r="M48" s="47" t="s">
        <v>533</v>
      </c>
      <c r="N48" s="247"/>
      <c r="O48" s="247"/>
      <c r="P48" s="247"/>
      <c r="Q48" s="247"/>
      <c r="R48" s="247"/>
      <c r="S48" s="247"/>
      <c r="T48" s="247"/>
      <c r="U48" s="247"/>
      <c r="V48" s="248"/>
    </row>
    <row r="49" spans="1:22" s="244" customFormat="1">
      <c r="A49" s="249"/>
      <c r="B49" s="390" t="s">
        <v>697</v>
      </c>
      <c r="C49" s="250"/>
      <c r="D49" s="250"/>
      <c r="E49" s="250"/>
      <c r="F49" s="250"/>
      <c r="G49" s="250"/>
      <c r="H49" s="250"/>
      <c r="I49" s="250"/>
      <c r="J49" s="250"/>
      <c r="K49" s="251"/>
      <c r="L49" s="249"/>
      <c r="M49" s="390" t="s">
        <v>697</v>
      </c>
      <c r="N49" s="250"/>
      <c r="O49" s="250"/>
      <c r="P49" s="250"/>
      <c r="Q49" s="250"/>
      <c r="R49" s="250"/>
      <c r="S49" s="250"/>
      <c r="T49" s="250"/>
      <c r="U49" s="250"/>
      <c r="V49" s="251"/>
    </row>
  </sheetData>
  <phoneticPr fontId="3" type="noConversion"/>
  <pageMargins left="0.78740157480314965" right="0.78740157480314965" top="0.78740157480314965" bottom="0.78740157480314965" header="0.39370078740157483" footer="0.39370078740157483"/>
  <pageSetup paperSize="9" scale="67" firstPageNumber="26" fitToWidth="0" fitToHeight="0" orientation="landscape" useFirstPageNumber="1" r:id="rId1"/>
  <headerFooter differentFirst="1">
    <oddHeader>&amp;R&amp;12Les finances des groupements à fiscalité propre en 2018</oddHeader>
    <oddFooter>&amp;LDirection Générale des Collectivités Locales / DESL&amp;C&amp;P&amp;RMise en ligne : juillet 2020</oddFooter>
    <firstFooter>&amp;LDirection Générale des Collectivités Locales / DESL&amp;C&amp;P&amp;RMise en ligne : mai 2018</first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sheetPr codeName="Feuil2">
    <tabColor rgb="FF00B050"/>
    <pageSetUpPr fitToPage="1"/>
  </sheetPr>
  <dimension ref="A2:K54"/>
  <sheetViews>
    <sheetView tabSelected="1" zoomScale="70" zoomScaleNormal="70" zoomScalePageLayoutView="70" workbookViewId="0">
      <selection activeCell="C4" sqref="C4"/>
    </sheetView>
  </sheetViews>
  <sheetFormatPr baseColWidth="10" defaultColWidth="11.44140625" defaultRowHeight="22.8"/>
  <cols>
    <col min="1" max="1" width="6.109375" style="155" customWidth="1"/>
    <col min="2" max="2" width="4.33203125" style="156" customWidth="1"/>
    <col min="3" max="3" width="15" style="310" customWidth="1"/>
    <col min="4" max="4" width="2" style="311" bestFit="1" customWidth="1"/>
    <col min="5" max="5" width="6.6640625" style="300" customWidth="1"/>
    <col min="6" max="6" width="156.88671875" style="300" customWidth="1"/>
    <col min="7" max="7" width="11.44140625" style="420"/>
    <col min="8" max="8" width="6.109375" style="155" customWidth="1"/>
    <col min="9" max="16384" width="11.44140625" style="155"/>
  </cols>
  <sheetData>
    <row r="2" spans="1:11" ht="25.8">
      <c r="A2" s="322" t="s">
        <v>573</v>
      </c>
      <c r="B2" s="315"/>
      <c r="C2" s="315"/>
      <c r="D2" s="315"/>
      <c r="E2" s="316"/>
      <c r="F2" s="316"/>
    </row>
    <row r="3" spans="1:11" ht="23.4">
      <c r="A3" s="321"/>
      <c r="B3" s="318"/>
      <c r="C3" s="425" t="s">
        <v>810</v>
      </c>
      <c r="D3" s="320"/>
      <c r="E3" s="320"/>
      <c r="F3" s="320"/>
    </row>
    <row r="4" spans="1:11" ht="23.4">
      <c r="A4" s="317"/>
      <c r="B4" s="318"/>
      <c r="C4" s="319"/>
      <c r="D4" s="784"/>
      <c r="E4" s="784"/>
      <c r="F4" s="784"/>
    </row>
    <row r="5" spans="1:11" ht="23.4">
      <c r="A5" s="317"/>
      <c r="B5" s="318"/>
      <c r="C5" s="319"/>
      <c r="D5" s="320"/>
      <c r="E5" s="320"/>
      <c r="F5" s="320"/>
    </row>
    <row r="6" spans="1:11" ht="23.4">
      <c r="A6" s="317"/>
      <c r="B6" s="785" t="s">
        <v>86</v>
      </c>
      <c r="C6" s="785"/>
      <c r="D6" s="785"/>
      <c r="E6" s="785"/>
      <c r="F6" s="785"/>
    </row>
    <row r="7" spans="1:11" ht="23.4">
      <c r="A7" s="317"/>
      <c r="B7" s="785" t="s">
        <v>534</v>
      </c>
      <c r="C7" s="785"/>
      <c r="D7" s="785"/>
      <c r="E7" s="785"/>
      <c r="F7" s="785"/>
    </row>
    <row r="8" spans="1:11" ht="25.5" customHeight="1">
      <c r="B8" s="155"/>
      <c r="C8" s="303"/>
      <c r="D8" s="303"/>
      <c r="E8" s="297"/>
      <c r="F8" s="298"/>
    </row>
    <row r="9" spans="1:11" ht="46.5" customHeight="1">
      <c r="B9" s="157" t="s">
        <v>87</v>
      </c>
      <c r="C9" s="304" t="s">
        <v>67</v>
      </c>
      <c r="D9" s="305" t="s">
        <v>88</v>
      </c>
      <c r="E9" s="786" t="s">
        <v>574</v>
      </c>
      <c r="F9" s="787"/>
      <c r="G9" s="421">
        <v>2</v>
      </c>
    </row>
    <row r="10" spans="1:11" ht="46.5" customHeight="1">
      <c r="B10" s="158" t="s">
        <v>87</v>
      </c>
      <c r="C10" s="306" t="s">
        <v>68</v>
      </c>
      <c r="D10" s="307" t="s">
        <v>88</v>
      </c>
      <c r="E10" s="783" t="s">
        <v>575</v>
      </c>
      <c r="F10" s="783"/>
      <c r="G10" s="422">
        <v>3</v>
      </c>
    </row>
    <row r="11" spans="1:11" ht="46.5" customHeight="1">
      <c r="B11" s="158" t="s">
        <v>87</v>
      </c>
      <c r="C11" s="306" t="s">
        <v>69</v>
      </c>
      <c r="D11" s="307" t="s">
        <v>88</v>
      </c>
      <c r="E11" s="783" t="s">
        <v>576</v>
      </c>
      <c r="F11" s="783"/>
      <c r="G11" s="422">
        <v>6</v>
      </c>
    </row>
    <row r="12" spans="1:11" ht="46.5" customHeight="1">
      <c r="B12" s="158" t="s">
        <v>87</v>
      </c>
      <c r="C12" s="306" t="s">
        <v>22</v>
      </c>
      <c r="D12" s="307" t="s">
        <v>88</v>
      </c>
      <c r="E12" s="783" t="s">
        <v>577</v>
      </c>
      <c r="F12" s="783"/>
      <c r="G12" s="422">
        <v>7</v>
      </c>
    </row>
    <row r="13" spans="1:11" ht="46.5" customHeight="1">
      <c r="B13" s="158" t="s">
        <v>87</v>
      </c>
      <c r="C13" s="306" t="s">
        <v>23</v>
      </c>
      <c r="D13" s="307" t="s">
        <v>88</v>
      </c>
      <c r="E13" s="783" t="s">
        <v>578</v>
      </c>
      <c r="F13" s="783"/>
      <c r="G13" s="422">
        <v>9</v>
      </c>
    </row>
    <row r="14" spans="1:11" ht="46.5" customHeight="1">
      <c r="B14" s="158" t="s">
        <v>87</v>
      </c>
      <c r="C14" s="306" t="s">
        <v>24</v>
      </c>
      <c r="D14" s="307" t="s">
        <v>88</v>
      </c>
      <c r="E14" s="783" t="s">
        <v>595</v>
      </c>
      <c r="F14" s="783"/>
      <c r="G14" s="422">
        <v>10</v>
      </c>
      <c r="K14" s="159"/>
    </row>
    <row r="15" spans="1:11" ht="46.5" customHeight="1">
      <c r="B15" s="158" t="s">
        <v>87</v>
      </c>
      <c r="C15" s="306" t="s">
        <v>469</v>
      </c>
      <c r="D15" s="307" t="s">
        <v>88</v>
      </c>
      <c r="E15" s="783" t="s">
        <v>579</v>
      </c>
      <c r="F15" s="783"/>
      <c r="G15" s="422">
        <v>11</v>
      </c>
      <c r="K15" s="159"/>
    </row>
    <row r="16" spans="1:11" ht="46.5" customHeight="1">
      <c r="B16" s="158" t="s">
        <v>87</v>
      </c>
      <c r="C16" s="306" t="s">
        <v>470</v>
      </c>
      <c r="D16" s="307" t="s">
        <v>88</v>
      </c>
      <c r="E16" s="783" t="s">
        <v>580</v>
      </c>
      <c r="F16" s="783"/>
      <c r="G16" s="422">
        <v>13</v>
      </c>
    </row>
    <row r="17" spans="2:11" ht="46.5" customHeight="1">
      <c r="B17" s="158" t="s">
        <v>87</v>
      </c>
      <c r="C17" s="306" t="s">
        <v>471</v>
      </c>
      <c r="D17" s="307" t="s">
        <v>88</v>
      </c>
      <c r="E17" s="783" t="s">
        <v>581</v>
      </c>
      <c r="F17" s="783"/>
      <c r="G17" s="422">
        <v>14</v>
      </c>
      <c r="K17" s="159"/>
    </row>
    <row r="18" spans="2:11" ht="46.5" customHeight="1">
      <c r="B18" s="158" t="s">
        <v>87</v>
      </c>
      <c r="C18" s="306" t="s">
        <v>472</v>
      </c>
      <c r="D18" s="307" t="s">
        <v>88</v>
      </c>
      <c r="E18" s="783" t="s">
        <v>582</v>
      </c>
      <c r="F18" s="783"/>
      <c r="G18" s="422">
        <v>16</v>
      </c>
    </row>
    <row r="19" spans="2:11" ht="46.5" customHeight="1">
      <c r="B19" s="158" t="s">
        <v>87</v>
      </c>
      <c r="C19" s="306" t="s">
        <v>473</v>
      </c>
      <c r="D19" s="307" t="s">
        <v>88</v>
      </c>
      <c r="E19" s="783" t="s">
        <v>583</v>
      </c>
      <c r="F19" s="783"/>
      <c r="G19" s="422">
        <v>17</v>
      </c>
      <c r="K19" s="159"/>
    </row>
    <row r="20" spans="2:11" ht="46.5" customHeight="1">
      <c r="B20" s="158" t="s">
        <v>87</v>
      </c>
      <c r="C20" s="306" t="s">
        <v>474</v>
      </c>
      <c r="D20" s="307" t="s">
        <v>88</v>
      </c>
      <c r="E20" s="783" t="s">
        <v>584</v>
      </c>
      <c r="F20" s="783"/>
      <c r="G20" s="422">
        <v>19</v>
      </c>
    </row>
    <row r="21" spans="2:11" ht="46.5" customHeight="1">
      <c r="B21" s="158" t="s">
        <v>87</v>
      </c>
      <c r="C21" s="306" t="s">
        <v>475</v>
      </c>
      <c r="D21" s="307" t="s">
        <v>88</v>
      </c>
      <c r="E21" s="783" t="s">
        <v>585</v>
      </c>
      <c r="F21" s="783"/>
      <c r="G21" s="422">
        <v>20</v>
      </c>
      <c r="K21" s="159"/>
    </row>
    <row r="22" spans="2:11" ht="46.5" customHeight="1">
      <c r="B22" s="158" t="s">
        <v>87</v>
      </c>
      <c r="C22" s="306" t="s">
        <v>475</v>
      </c>
      <c r="D22" s="307" t="s">
        <v>88</v>
      </c>
      <c r="E22" s="783" t="s">
        <v>586</v>
      </c>
      <c r="F22" s="783"/>
      <c r="G22" s="422">
        <v>22</v>
      </c>
    </row>
    <row r="23" spans="2:11" ht="46.5" customHeight="1">
      <c r="B23" s="158" t="s">
        <v>87</v>
      </c>
      <c r="C23" s="306" t="s">
        <v>476</v>
      </c>
      <c r="D23" s="307" t="s">
        <v>88</v>
      </c>
      <c r="E23" s="783" t="s">
        <v>587</v>
      </c>
      <c r="F23" s="783"/>
      <c r="G23" s="422">
        <v>23</v>
      </c>
      <c r="K23" s="159"/>
    </row>
    <row r="24" spans="2:11" ht="57.75" customHeight="1">
      <c r="B24" s="158" t="s">
        <v>87</v>
      </c>
      <c r="C24" s="306" t="s">
        <v>476</v>
      </c>
      <c r="D24" s="307" t="s">
        <v>88</v>
      </c>
      <c r="E24" s="783" t="s">
        <v>588</v>
      </c>
      <c r="F24" s="783"/>
      <c r="G24" s="422">
        <v>25</v>
      </c>
    </row>
    <row r="25" spans="2:11" ht="54.75" customHeight="1">
      <c r="B25" s="158" t="s">
        <v>87</v>
      </c>
      <c r="C25" s="306" t="s">
        <v>26</v>
      </c>
      <c r="D25" s="307" t="s">
        <v>88</v>
      </c>
      <c r="E25" s="783" t="s">
        <v>589</v>
      </c>
      <c r="F25" s="783"/>
      <c r="G25" s="422">
        <v>26</v>
      </c>
    </row>
    <row r="26" spans="2:11" ht="46.5" customHeight="1">
      <c r="B26" s="158" t="s">
        <v>87</v>
      </c>
      <c r="C26" s="306" t="s">
        <v>27</v>
      </c>
      <c r="D26" s="307" t="s">
        <v>88</v>
      </c>
      <c r="E26" s="783" t="s">
        <v>590</v>
      </c>
      <c r="F26" s="783"/>
      <c r="G26" s="422">
        <v>28</v>
      </c>
    </row>
    <row r="27" spans="2:11" ht="63" customHeight="1">
      <c r="B27" s="158" t="s">
        <v>87</v>
      </c>
      <c r="C27" s="306" t="s">
        <v>28</v>
      </c>
      <c r="D27" s="307" t="s">
        <v>88</v>
      </c>
      <c r="E27" s="783" t="s">
        <v>591</v>
      </c>
      <c r="F27" s="783"/>
      <c r="G27" s="422">
        <v>36</v>
      </c>
      <c r="K27" s="159"/>
    </row>
    <row r="28" spans="2:11" ht="46.5" customHeight="1">
      <c r="B28" s="158" t="s">
        <v>87</v>
      </c>
      <c r="C28" s="306" t="s">
        <v>29</v>
      </c>
      <c r="D28" s="307" t="s">
        <v>88</v>
      </c>
      <c r="E28" s="783" t="s">
        <v>592</v>
      </c>
      <c r="F28" s="783"/>
      <c r="G28" s="422">
        <v>43</v>
      </c>
      <c r="K28" s="159"/>
    </row>
    <row r="29" spans="2:11" ht="46.5" customHeight="1">
      <c r="B29" s="158" t="s">
        <v>87</v>
      </c>
      <c r="C29" s="306" t="s">
        <v>30</v>
      </c>
      <c r="D29" s="307" t="s">
        <v>88</v>
      </c>
      <c r="E29" s="783" t="s">
        <v>593</v>
      </c>
      <c r="F29" s="783"/>
      <c r="G29" s="422">
        <v>50</v>
      </c>
      <c r="K29" s="159"/>
    </row>
    <row r="30" spans="2:11" ht="54.75" customHeight="1">
      <c r="B30" s="158" t="s">
        <v>87</v>
      </c>
      <c r="C30" s="306" t="s">
        <v>31</v>
      </c>
      <c r="D30" s="307" t="s">
        <v>88</v>
      </c>
      <c r="E30" s="783" t="s">
        <v>594</v>
      </c>
      <c r="F30" s="783"/>
      <c r="G30" s="422">
        <v>55</v>
      </c>
      <c r="K30" s="159"/>
    </row>
    <row r="31" spans="2:11" ht="58.5" customHeight="1">
      <c r="B31" s="158" t="s">
        <v>87</v>
      </c>
      <c r="C31" s="306" t="s">
        <v>2</v>
      </c>
      <c r="D31" s="307" t="s">
        <v>88</v>
      </c>
      <c r="E31" s="783" t="s">
        <v>478</v>
      </c>
      <c r="F31" s="783"/>
      <c r="G31" s="422">
        <v>61</v>
      </c>
    </row>
    <row r="32" spans="2:11" ht="58.5" customHeight="1">
      <c r="B32" s="158" t="s">
        <v>87</v>
      </c>
      <c r="C32" s="306" t="s">
        <v>3</v>
      </c>
      <c r="D32" s="307" t="s">
        <v>88</v>
      </c>
      <c r="E32" s="783" t="s">
        <v>477</v>
      </c>
      <c r="F32" s="783"/>
      <c r="G32" s="422">
        <v>64</v>
      </c>
      <c r="K32" s="159"/>
    </row>
    <row r="33" spans="2:11" ht="58.5" customHeight="1">
      <c r="B33" s="158" t="s">
        <v>87</v>
      </c>
      <c r="C33" s="306" t="s">
        <v>4</v>
      </c>
      <c r="D33" s="307" t="s">
        <v>88</v>
      </c>
      <c r="E33" s="783" t="s">
        <v>479</v>
      </c>
      <c r="F33" s="783"/>
      <c r="G33" s="422">
        <v>67</v>
      </c>
      <c r="K33" s="159"/>
    </row>
    <row r="34" spans="2:11" ht="58.5" customHeight="1">
      <c r="B34" s="158" t="s">
        <v>87</v>
      </c>
      <c r="C34" s="306" t="s">
        <v>5</v>
      </c>
      <c r="D34" s="307" t="s">
        <v>88</v>
      </c>
      <c r="E34" s="783" t="s">
        <v>480</v>
      </c>
      <c r="F34" s="783"/>
      <c r="G34" s="422">
        <v>70</v>
      </c>
    </row>
    <row r="35" spans="2:11" ht="58.5" customHeight="1">
      <c r="B35" s="158" t="s">
        <v>87</v>
      </c>
      <c r="C35" s="306" t="s">
        <v>7</v>
      </c>
      <c r="D35" s="307" t="s">
        <v>88</v>
      </c>
      <c r="E35" s="783" t="s">
        <v>481</v>
      </c>
      <c r="F35" s="783"/>
      <c r="G35" s="422">
        <v>73</v>
      </c>
    </row>
    <row r="36" spans="2:11" ht="58.5" customHeight="1">
      <c r="B36" s="158" t="s">
        <v>87</v>
      </c>
      <c r="C36" s="306" t="s">
        <v>185</v>
      </c>
      <c r="D36" s="307" t="s">
        <v>88</v>
      </c>
      <c r="E36" s="783" t="s">
        <v>482</v>
      </c>
      <c r="F36" s="783"/>
      <c r="G36" s="422">
        <v>76</v>
      </c>
    </row>
    <row r="37" spans="2:11" ht="58.5" customHeight="1">
      <c r="B37" s="158" t="s">
        <v>87</v>
      </c>
      <c r="C37" s="306" t="s">
        <v>491</v>
      </c>
      <c r="D37" s="307" t="s">
        <v>88</v>
      </c>
      <c r="E37" s="783" t="s">
        <v>483</v>
      </c>
      <c r="F37" s="783"/>
      <c r="G37" s="422">
        <v>79</v>
      </c>
    </row>
    <row r="38" spans="2:11" ht="58.5" customHeight="1">
      <c r="B38" s="158" t="s">
        <v>87</v>
      </c>
      <c r="C38" s="306" t="s">
        <v>492</v>
      </c>
      <c r="D38" s="307" t="s">
        <v>88</v>
      </c>
      <c r="E38" s="783" t="s">
        <v>484</v>
      </c>
      <c r="F38" s="783"/>
      <c r="G38" s="422">
        <v>82</v>
      </c>
    </row>
    <row r="39" spans="2:11" ht="58.5" customHeight="1">
      <c r="B39" s="158" t="s">
        <v>87</v>
      </c>
      <c r="C39" s="306" t="s">
        <v>493</v>
      </c>
      <c r="D39" s="307" t="s">
        <v>88</v>
      </c>
      <c r="E39" s="783" t="s">
        <v>485</v>
      </c>
      <c r="F39" s="783"/>
      <c r="G39" s="422">
        <v>85</v>
      </c>
    </row>
    <row r="40" spans="2:11" ht="46.5" customHeight="1">
      <c r="B40" s="158" t="s">
        <v>87</v>
      </c>
      <c r="C40" s="306" t="s">
        <v>249</v>
      </c>
      <c r="D40" s="307" t="s">
        <v>88</v>
      </c>
      <c r="E40" s="783" t="s">
        <v>12</v>
      </c>
      <c r="F40" s="783"/>
      <c r="G40" s="422">
        <v>88</v>
      </c>
    </row>
    <row r="41" spans="2:11" ht="46.5" customHeight="1">
      <c r="B41" s="158" t="s">
        <v>87</v>
      </c>
      <c r="C41" s="306" t="s">
        <v>250</v>
      </c>
      <c r="D41" s="307" t="s">
        <v>88</v>
      </c>
      <c r="E41" s="783" t="s">
        <v>253</v>
      </c>
      <c r="F41" s="783"/>
      <c r="G41" s="422">
        <v>90</v>
      </c>
    </row>
    <row r="42" spans="2:11" ht="46.5" customHeight="1">
      <c r="B42" s="160" t="s">
        <v>87</v>
      </c>
      <c r="C42" s="308" t="s">
        <v>251</v>
      </c>
      <c r="D42" s="309" t="s">
        <v>88</v>
      </c>
      <c r="E42" s="782" t="s">
        <v>252</v>
      </c>
      <c r="F42" s="782"/>
      <c r="G42" s="423">
        <v>91</v>
      </c>
    </row>
    <row r="43" spans="2:11">
      <c r="E43" s="299"/>
    </row>
    <row r="44" spans="2:11" ht="18.75" customHeight="1">
      <c r="B44" s="161"/>
      <c r="C44" s="312" t="s">
        <v>89</v>
      </c>
      <c r="D44" s="313"/>
      <c r="E44" s="781" t="s">
        <v>90</v>
      </c>
      <c r="F44" s="781"/>
    </row>
    <row r="45" spans="2:11">
      <c r="B45" s="161"/>
      <c r="D45" s="314"/>
      <c r="E45" s="780" t="s">
        <v>91</v>
      </c>
      <c r="F45" s="780"/>
    </row>
    <row r="46" spans="2:11">
      <c r="B46" s="161"/>
      <c r="D46" s="314"/>
      <c r="E46" s="780" t="s">
        <v>92</v>
      </c>
      <c r="F46" s="780"/>
    </row>
    <row r="47" spans="2:11">
      <c r="B47" s="161"/>
      <c r="C47" s="312" t="s">
        <v>182</v>
      </c>
      <c r="D47" s="314"/>
      <c r="E47" s="301" t="s">
        <v>181</v>
      </c>
      <c r="F47" s="302"/>
    </row>
    <row r="48" spans="2:11">
      <c r="B48" s="161"/>
      <c r="D48" s="314"/>
      <c r="E48" s="302"/>
      <c r="F48" s="302"/>
    </row>
    <row r="49" spans="2:6">
      <c r="B49" s="161"/>
      <c r="D49" s="314"/>
      <c r="E49" s="302"/>
      <c r="F49" s="302"/>
    </row>
    <row r="50" spans="2:6">
      <c r="B50" s="161"/>
      <c r="D50" s="314"/>
      <c r="E50" s="302"/>
      <c r="F50" s="302"/>
    </row>
    <row r="51" spans="2:6">
      <c r="B51" s="161"/>
      <c r="D51" s="314"/>
      <c r="E51" s="302"/>
      <c r="F51" s="302"/>
    </row>
    <row r="52" spans="2:6">
      <c r="B52" s="161"/>
      <c r="D52" s="314"/>
      <c r="E52" s="302"/>
      <c r="F52" s="302"/>
    </row>
    <row r="53" spans="2:6">
      <c r="B53" s="161"/>
      <c r="D53" s="314"/>
      <c r="E53" s="302"/>
      <c r="F53" s="302"/>
    </row>
    <row r="54" spans="2:6">
      <c r="B54" s="161"/>
      <c r="D54" s="314"/>
      <c r="E54" s="302"/>
      <c r="F54" s="302"/>
    </row>
  </sheetData>
  <mergeCells count="40">
    <mergeCell ref="E39:F39"/>
    <mergeCell ref="E20:F20"/>
    <mergeCell ref="E21:F21"/>
    <mergeCell ref="E22:F22"/>
    <mergeCell ref="E23:F23"/>
    <mergeCell ref="E24:F24"/>
    <mergeCell ref="E29:F29"/>
    <mergeCell ref="D4:F4"/>
    <mergeCell ref="B6:F6"/>
    <mergeCell ref="E10:F10"/>
    <mergeCell ref="E9:F9"/>
    <mergeCell ref="B7:F7"/>
    <mergeCell ref="E11:F11"/>
    <mergeCell ref="E33:F33"/>
    <mergeCell ref="E34:F34"/>
    <mergeCell ref="E25:F25"/>
    <mergeCell ref="E15:F15"/>
    <mergeCell ref="E12:F12"/>
    <mergeCell ref="E13:F13"/>
    <mergeCell ref="E14:F14"/>
    <mergeCell ref="E16:F16"/>
    <mergeCell ref="E17:F17"/>
    <mergeCell ref="E18:F18"/>
    <mergeCell ref="E19:F19"/>
    <mergeCell ref="E46:F46"/>
    <mergeCell ref="E45:F45"/>
    <mergeCell ref="E44:F44"/>
    <mergeCell ref="E42:F42"/>
    <mergeCell ref="E26:F26"/>
    <mergeCell ref="E27:F27"/>
    <mergeCell ref="E30:F30"/>
    <mergeCell ref="E28:F28"/>
    <mergeCell ref="E41:F41"/>
    <mergeCell ref="E31:F31"/>
    <mergeCell ref="E35:F35"/>
    <mergeCell ref="E32:F32"/>
    <mergeCell ref="E40:F40"/>
    <mergeCell ref="E36:F36"/>
    <mergeCell ref="E37:F37"/>
    <mergeCell ref="E38:F38"/>
  </mergeCells>
  <phoneticPr fontId="3" type="noConversion"/>
  <hyperlinks>
    <hyperlink ref="C9" location="'T 1.1'!A1" display="T 1.1"/>
    <hyperlink ref="C10" location="'T 1.2'!A1" display="T 1.2"/>
    <hyperlink ref="C11" location="'T 1.3'!A1" display="T 1.3"/>
    <hyperlink ref="C25" location="'T 4.1'!A1" display="T 4.1"/>
    <hyperlink ref="C42" location="'Annexe 3'!A1" display="Annexe 3"/>
    <hyperlink ref="C15" location="'T 2.4'!A1" display="T 2.3"/>
    <hyperlink ref="B7" r:id="rId1"/>
    <hyperlink ref="C26" location="'T 4.2'!A1" display="T 4.2"/>
    <hyperlink ref="C27" location="'T 4.3'!A1" display="T 4.3"/>
    <hyperlink ref="C30" location="'T 4.6'!A1" display="T 4.6"/>
    <hyperlink ref="C34" location="'T 5.4'!A1" display="T 5.4"/>
    <hyperlink ref="C41" location="'Annexe 2'!A1" display="Annexe 2"/>
    <hyperlink ref="C31" location="'T 5.1'!A1" display="T 5.1"/>
    <hyperlink ref="C32" location="'T 5.2'!A1" display="T 5.2"/>
    <hyperlink ref="C33" location="'T 5.3'!A1" display="T 5.3"/>
    <hyperlink ref="C28" location="'T 4.4'!A1" display="T 4.4"/>
    <hyperlink ref="C29" location="'T 4.5'!A1" display="T 4.5"/>
    <hyperlink ref="C35" location="'T 5.5'!A1" display="T 5.4"/>
    <hyperlink ref="C36" location="'T 5.6'!A1" display="T 5.6"/>
    <hyperlink ref="C40" location="'Annexe 1'!A1" display="Annexe 1"/>
    <hyperlink ref="C12" location="'T 2.1'!A1" display="T 2.1"/>
    <hyperlink ref="C13" location="'T 2.2'!A1" display="T 2.2"/>
    <hyperlink ref="C14" location="'T 2.3'!A1" display="T 2.3"/>
    <hyperlink ref="C16" location="'T 2.5'!A1" display="T 2.5"/>
    <hyperlink ref="C17" location="'T 2.6'!A1" display="T 2.6"/>
    <hyperlink ref="C18" location="'T 2.7'!A1" display="T 2.7"/>
    <hyperlink ref="C19" location="'T 2.8'!A1" display="T 2.8"/>
    <hyperlink ref="C20" location="'T 2.9'!A1" display="T 2.9"/>
    <hyperlink ref="C21" location="'T 3.1'!A1" display="T 3.1"/>
    <hyperlink ref="C22" location="'T 3.1.c'!A1" display="T 3.1"/>
    <hyperlink ref="C23" location="'T 3.2'!A1" display="T 3.2"/>
    <hyperlink ref="C24" location="'T 3.2.c'!A1" display="T 3.2"/>
    <hyperlink ref="C37" location="'T 5.7'!A1" display="T 5.7"/>
    <hyperlink ref="C38" location="'T 5.8'!A1" display="T 5.8"/>
    <hyperlink ref="C39" location="'T 5.9'!A1" display="T 5.9"/>
  </hyperlinks>
  <printOptions horizontalCentered="1" verticalCentered="1"/>
  <pageMargins left="0.59055118110236227" right="0.59055118110236227" top="0.59055118110236227" bottom="0.59055118110236227" header="0.23622047244094491" footer="0.35433070866141736"/>
  <pageSetup paperSize="9" scale="38" orientation="portrait" useFirstPageNumber="1" r:id="rId2"/>
  <headerFooter alignWithMargins="0"/>
  <colBreaks count="1" manualBreakCount="1">
    <brk id="8" max="1048575" man="1"/>
  </colBreaks>
</worksheet>
</file>

<file path=xl/worksheets/sheet20.xml><?xml version="1.0" encoding="utf-8"?>
<worksheet xmlns="http://schemas.openxmlformats.org/spreadsheetml/2006/main" xmlns:r="http://schemas.openxmlformats.org/officeDocument/2006/relationships">
  <sheetPr>
    <tabColor rgb="FF00B050"/>
  </sheetPr>
  <dimension ref="A1:BY55"/>
  <sheetViews>
    <sheetView zoomScaleNormal="100" zoomScalePageLayoutView="85" workbookViewId="0"/>
  </sheetViews>
  <sheetFormatPr baseColWidth="10" defaultRowHeight="13.2"/>
  <cols>
    <col min="1" max="1" width="5.33203125" customWidth="1"/>
    <col min="2" max="2" width="33.44140625" customWidth="1"/>
    <col min="3" max="10" width="15.6640625" customWidth="1"/>
    <col min="11" max="11" width="15.6640625" style="74" customWidth="1"/>
    <col min="12" max="12" width="8.5546875" customWidth="1"/>
    <col min="13" max="13" width="35.44140625" customWidth="1"/>
    <col min="14" max="22" width="15.6640625" customWidth="1"/>
    <col min="23" max="23" width="6.44140625" customWidth="1"/>
    <col min="24" max="24" width="32.6640625" customWidth="1"/>
    <col min="25" max="32" width="15.6640625" customWidth="1"/>
    <col min="33" max="33" width="15.6640625" style="74" customWidth="1"/>
    <col min="34" max="34" width="5.88671875" customWidth="1"/>
    <col min="35" max="35" width="34.33203125" customWidth="1"/>
    <col min="36" max="43" width="15.6640625" customWidth="1"/>
    <col min="44" max="44" width="15.6640625" style="74" customWidth="1"/>
    <col min="45" max="45" width="5.88671875" customWidth="1"/>
    <col min="46" max="46" width="33.109375" customWidth="1"/>
    <col min="47" max="54" width="15.6640625" customWidth="1"/>
    <col min="55" max="55" width="15.6640625" style="74" customWidth="1"/>
    <col min="56" max="56" width="4.88671875" customWidth="1"/>
    <col min="57" max="57" width="33.5546875" customWidth="1"/>
    <col min="58" max="65" width="15.6640625" customWidth="1"/>
    <col min="66" max="66" width="15.6640625" style="74" customWidth="1"/>
    <col min="67" max="67" width="6.6640625" customWidth="1"/>
    <col min="68" max="68" width="30.88671875" customWidth="1"/>
    <col min="69" max="76" width="15.6640625" customWidth="1"/>
    <col min="77" max="77" width="15.6640625" style="74" customWidth="1"/>
  </cols>
  <sheetData>
    <row r="1" spans="1:77" s="12" customFormat="1" ht="21">
      <c r="A1" s="9" t="s">
        <v>698</v>
      </c>
      <c r="B1" s="29"/>
      <c r="C1" s="49"/>
      <c r="D1" s="49"/>
      <c r="E1" s="49"/>
      <c r="F1" s="49"/>
      <c r="G1" s="49"/>
      <c r="H1" s="49"/>
      <c r="I1" s="49"/>
      <c r="J1" s="49"/>
      <c r="K1" s="69"/>
      <c r="L1" s="28"/>
      <c r="M1" s="29"/>
      <c r="N1" s="164"/>
      <c r="O1" s="164"/>
      <c r="P1" s="164"/>
      <c r="Q1" s="164"/>
      <c r="R1" s="164"/>
      <c r="S1" s="164"/>
      <c r="T1" s="164"/>
      <c r="U1" s="164"/>
      <c r="V1" s="165"/>
      <c r="W1" s="48"/>
      <c r="X1" s="57"/>
      <c r="Y1" s="46"/>
      <c r="Z1" s="46"/>
      <c r="AA1" s="46"/>
      <c r="AB1" s="46"/>
      <c r="AC1" s="46"/>
      <c r="AD1" s="46"/>
      <c r="AE1" s="46"/>
      <c r="AF1" s="46"/>
      <c r="AG1" s="69"/>
      <c r="AH1" s="48"/>
      <c r="AI1" s="57"/>
      <c r="AJ1" s="46"/>
      <c r="AK1" s="46"/>
      <c r="AL1" s="46"/>
      <c r="AM1" s="46"/>
      <c r="AN1" s="46"/>
      <c r="AO1" s="46"/>
      <c r="AP1" s="46"/>
      <c r="AQ1" s="46"/>
      <c r="AR1" s="69"/>
      <c r="AS1" s="48"/>
      <c r="AT1" s="58"/>
      <c r="AU1" s="59"/>
      <c r="AV1" s="59"/>
      <c r="AW1" s="59"/>
      <c r="AX1" s="59"/>
      <c r="AY1" s="46"/>
      <c r="AZ1" s="46"/>
      <c r="BA1" s="46"/>
      <c r="BB1" s="46"/>
      <c r="BC1" s="69"/>
      <c r="BD1" s="48"/>
      <c r="BE1" s="56"/>
      <c r="BF1" s="59"/>
      <c r="BG1" s="59"/>
      <c r="BH1" s="59"/>
      <c r="BI1" s="59"/>
      <c r="BJ1" s="59"/>
      <c r="BK1" s="59"/>
      <c r="BL1" s="59"/>
      <c r="BM1" s="59"/>
      <c r="BN1" s="78"/>
      <c r="BO1" s="48"/>
      <c r="BP1" s="56"/>
      <c r="BQ1" s="59"/>
      <c r="BR1" s="59"/>
      <c r="BS1" s="59"/>
      <c r="BT1" s="59"/>
      <c r="BU1" s="59"/>
      <c r="BV1" s="59"/>
      <c r="BW1" s="59"/>
      <c r="BX1" s="59"/>
      <c r="BY1" s="78"/>
    </row>
    <row r="2" spans="1:77" s="12" customFormat="1" ht="12.75" customHeight="1">
      <c r="A2" s="8"/>
      <c r="B2" s="29"/>
      <c r="C2" s="49"/>
      <c r="D2" s="49"/>
      <c r="E2" s="49"/>
      <c r="F2" s="49"/>
      <c r="G2" s="49"/>
      <c r="H2" s="49"/>
      <c r="I2" s="49"/>
      <c r="J2" s="49"/>
      <c r="K2" s="69"/>
      <c r="M2" s="20"/>
      <c r="N2" s="31"/>
      <c r="O2" s="31"/>
      <c r="P2" s="31"/>
      <c r="Q2" s="31"/>
      <c r="R2" s="31"/>
      <c r="S2" s="31"/>
      <c r="T2" s="31"/>
      <c r="U2" s="31"/>
      <c r="V2" s="32"/>
      <c r="W2" s="48"/>
      <c r="X2" s="57"/>
      <c r="Y2" s="46"/>
      <c r="Z2" s="46"/>
      <c r="AA2" s="46"/>
      <c r="AB2" s="46"/>
      <c r="AC2" s="46"/>
      <c r="AD2" s="46"/>
      <c r="AE2" s="46"/>
      <c r="AF2" s="46"/>
      <c r="AG2" s="69"/>
      <c r="AH2" s="48"/>
      <c r="AI2" s="57"/>
      <c r="AJ2" s="46"/>
      <c r="AK2" s="46"/>
      <c r="AL2" s="46"/>
      <c r="AM2" s="46"/>
      <c r="AN2" s="46"/>
      <c r="AO2" s="46"/>
      <c r="AP2" s="46"/>
      <c r="AQ2" s="46"/>
      <c r="AR2" s="69"/>
      <c r="AS2" s="48"/>
      <c r="AT2" s="58"/>
      <c r="AU2" s="59"/>
      <c r="AV2" s="59"/>
      <c r="AW2" s="59"/>
      <c r="AX2" s="59"/>
      <c r="AY2" s="46"/>
      <c r="AZ2" s="46"/>
      <c r="BA2" s="46"/>
      <c r="BB2" s="46"/>
      <c r="BC2" s="69"/>
      <c r="BD2" s="48"/>
      <c r="BE2" s="56"/>
      <c r="BF2" s="59"/>
      <c r="BG2" s="59"/>
      <c r="BH2" s="59"/>
      <c r="BI2" s="59"/>
      <c r="BJ2" s="59"/>
      <c r="BK2" s="59"/>
      <c r="BL2" s="59"/>
      <c r="BM2" s="59"/>
      <c r="BN2" s="78"/>
      <c r="BO2" s="48"/>
      <c r="BP2" s="56"/>
      <c r="BQ2" s="59"/>
      <c r="BR2" s="59"/>
      <c r="BS2" s="59"/>
      <c r="BT2" s="59"/>
      <c r="BU2" s="59"/>
      <c r="BV2" s="59"/>
      <c r="BW2" s="59"/>
      <c r="BX2" s="59"/>
      <c r="BY2" s="78"/>
    </row>
    <row r="3" spans="1:77">
      <c r="A3" s="12"/>
      <c r="B3" s="20"/>
      <c r="C3" s="31"/>
      <c r="D3" s="31"/>
      <c r="E3" s="31"/>
      <c r="F3" s="31"/>
      <c r="G3" s="31"/>
      <c r="H3" s="31"/>
      <c r="I3" s="31"/>
      <c r="J3" s="31"/>
      <c r="K3" s="70"/>
      <c r="W3" s="12"/>
      <c r="X3" s="12"/>
      <c r="Y3" s="51"/>
      <c r="Z3" s="51"/>
      <c r="AA3" s="51"/>
      <c r="AB3" s="51"/>
      <c r="AC3" s="51"/>
      <c r="AD3" s="51"/>
      <c r="AE3" s="51"/>
      <c r="AF3" s="51"/>
      <c r="AG3" s="75"/>
      <c r="AH3" s="12"/>
      <c r="AI3" s="12"/>
      <c r="AJ3" s="51"/>
      <c r="AK3" s="51"/>
      <c r="AL3" s="51"/>
      <c r="AM3" s="51"/>
      <c r="AN3" s="51"/>
      <c r="AO3" s="51"/>
      <c r="AP3" s="51"/>
      <c r="AQ3" s="51"/>
      <c r="AR3" s="75"/>
      <c r="AS3" s="12"/>
      <c r="AT3" s="26"/>
      <c r="AU3" s="51"/>
      <c r="AV3" s="51"/>
      <c r="AW3" s="51"/>
      <c r="AX3" s="51"/>
      <c r="AY3" s="51"/>
      <c r="AZ3" s="51"/>
      <c r="BA3" s="51"/>
      <c r="BB3" s="51"/>
      <c r="BC3" s="75"/>
      <c r="BD3" s="12"/>
      <c r="BE3" s="12"/>
      <c r="BF3" s="51"/>
      <c r="BG3" s="51"/>
      <c r="BH3" s="51"/>
      <c r="BI3" s="51"/>
      <c r="BJ3" s="51"/>
      <c r="BK3" s="51"/>
      <c r="BL3" s="51"/>
      <c r="BM3" s="51"/>
      <c r="BN3" s="75"/>
      <c r="BO3" s="12"/>
      <c r="BP3" s="12"/>
      <c r="BQ3" s="51"/>
      <c r="BR3" s="51"/>
      <c r="BS3" s="51"/>
      <c r="BT3" s="51"/>
      <c r="BU3" s="51"/>
      <c r="BV3" s="51"/>
      <c r="BW3" s="51"/>
      <c r="BX3" s="51"/>
      <c r="BY3" s="75"/>
    </row>
    <row r="4" spans="1:77" ht="16.8">
      <c r="A4" s="33" t="s">
        <v>321</v>
      </c>
      <c r="B4" s="34"/>
      <c r="C4" s="35"/>
      <c r="D4" s="35"/>
      <c r="E4" s="35"/>
      <c r="F4" s="35"/>
      <c r="G4" s="35"/>
      <c r="H4" s="35"/>
      <c r="I4" s="35"/>
      <c r="J4" s="35"/>
      <c r="K4" s="71"/>
      <c r="L4" s="33" t="s">
        <v>322</v>
      </c>
      <c r="M4" s="34"/>
      <c r="N4" s="35"/>
      <c r="O4" s="35"/>
      <c r="P4" s="35"/>
      <c r="Q4" s="35"/>
      <c r="R4" s="35"/>
      <c r="S4" s="35"/>
      <c r="T4" s="35"/>
      <c r="U4" s="35"/>
      <c r="V4" s="166"/>
      <c r="W4" s="33" t="s">
        <v>323</v>
      </c>
      <c r="X4" s="33"/>
      <c r="Y4" s="52"/>
      <c r="Z4" s="52"/>
      <c r="AA4" s="52"/>
      <c r="AB4" s="52"/>
      <c r="AC4" s="52"/>
      <c r="AD4" s="52"/>
      <c r="AE4" s="52"/>
      <c r="AF4" s="52"/>
      <c r="AG4" s="76"/>
      <c r="AH4" s="33" t="s">
        <v>324</v>
      </c>
      <c r="AI4" s="33"/>
      <c r="AJ4" s="52"/>
      <c r="AK4" s="52"/>
      <c r="AL4" s="52"/>
      <c r="AM4" s="52"/>
      <c r="AN4" s="52"/>
      <c r="AO4" s="52"/>
      <c r="AP4" s="52"/>
      <c r="AQ4" s="52"/>
      <c r="AR4" s="76"/>
      <c r="AS4" s="33" t="s">
        <v>325</v>
      </c>
      <c r="AT4" s="33"/>
      <c r="AU4" s="60"/>
      <c r="AV4" s="60"/>
      <c r="AW4" s="60"/>
      <c r="AX4" s="60"/>
      <c r="AY4" s="52"/>
      <c r="AZ4" s="52"/>
      <c r="BA4" s="52"/>
      <c r="BB4" s="52"/>
      <c r="BC4" s="76"/>
      <c r="BD4" s="33" t="s">
        <v>326</v>
      </c>
      <c r="BE4" s="33"/>
      <c r="BF4" s="60"/>
      <c r="BG4" s="60"/>
      <c r="BH4" s="60"/>
      <c r="BI4" s="60"/>
      <c r="BJ4" s="60"/>
      <c r="BK4" s="60"/>
      <c r="BL4" s="60"/>
      <c r="BM4" s="60"/>
      <c r="BN4" s="79"/>
      <c r="BO4" s="33" t="s">
        <v>327</v>
      </c>
      <c r="BP4" s="61"/>
      <c r="BQ4" s="60"/>
      <c r="BR4" s="60"/>
      <c r="BS4" s="60"/>
      <c r="BT4" s="60"/>
      <c r="BU4" s="60"/>
      <c r="BV4" s="60"/>
      <c r="BW4" s="60"/>
      <c r="BX4" s="60"/>
      <c r="BY4" s="79"/>
    </row>
    <row r="5" spans="1:77">
      <c r="A5" s="24"/>
      <c r="B5" s="20"/>
      <c r="C5" s="31"/>
      <c r="D5" s="31"/>
      <c r="E5" s="31"/>
      <c r="F5" s="31"/>
      <c r="G5" s="31"/>
      <c r="H5" s="31"/>
      <c r="I5" s="31"/>
      <c r="J5" s="31"/>
      <c r="K5" s="70"/>
      <c r="L5" s="24"/>
      <c r="M5" s="20"/>
      <c r="N5" s="31"/>
      <c r="O5" s="31"/>
      <c r="P5" s="31"/>
      <c r="Q5" s="31"/>
      <c r="R5" s="31"/>
      <c r="S5" s="31"/>
      <c r="T5" s="31"/>
      <c r="U5" s="31"/>
      <c r="V5" s="32"/>
      <c r="W5" s="24"/>
      <c r="X5" s="24"/>
      <c r="Y5" s="50"/>
      <c r="Z5" s="50"/>
      <c r="AA5" s="50"/>
      <c r="AB5" s="50"/>
      <c r="AC5" s="50"/>
      <c r="AD5" s="50"/>
      <c r="AE5" s="50"/>
      <c r="AF5" s="50"/>
      <c r="AG5" s="77"/>
      <c r="AH5" s="24"/>
      <c r="AI5" s="24"/>
      <c r="AJ5" s="50"/>
      <c r="AK5" s="50"/>
      <c r="AL5" s="50"/>
      <c r="AM5" s="50"/>
      <c r="AN5" s="50"/>
      <c r="AO5" s="50"/>
      <c r="AP5" s="50"/>
      <c r="AQ5" s="50"/>
      <c r="AR5" s="77"/>
      <c r="AS5" s="24"/>
      <c r="AT5" s="62"/>
      <c r="AU5" s="37"/>
      <c r="AV5" s="37"/>
      <c r="AW5" s="37"/>
      <c r="AX5" s="37"/>
      <c r="AY5" s="50"/>
      <c r="AZ5" s="50"/>
      <c r="BA5" s="50"/>
      <c r="BB5" s="50"/>
      <c r="BC5" s="77"/>
      <c r="BD5" s="24"/>
      <c r="BE5" s="63"/>
      <c r="BF5" s="37"/>
      <c r="BG5" s="37"/>
      <c r="BH5" s="37"/>
      <c r="BI5" s="37"/>
      <c r="BJ5" s="37"/>
      <c r="BK5" s="37"/>
      <c r="BL5" s="37"/>
      <c r="BM5" s="37"/>
      <c r="BN5" s="80"/>
      <c r="BO5" s="24"/>
      <c r="BP5" s="63"/>
      <c r="BQ5" s="37"/>
      <c r="BR5" s="37"/>
      <c r="BS5" s="37"/>
      <c r="BT5" s="37"/>
      <c r="BU5" s="37"/>
      <c r="BV5" s="37"/>
      <c r="BW5" s="37"/>
      <c r="BX5" s="37"/>
      <c r="BY5" s="80"/>
    </row>
    <row r="6" spans="1:77">
      <c r="A6" s="12"/>
      <c r="B6" s="734" t="s">
        <v>699</v>
      </c>
      <c r="C6" s="37"/>
      <c r="D6" s="37"/>
      <c r="E6" s="37"/>
      <c r="F6" s="37"/>
      <c r="G6" s="37"/>
      <c r="H6" s="37"/>
      <c r="I6" s="37"/>
      <c r="J6" s="37"/>
      <c r="K6" s="72"/>
      <c r="L6" s="734" t="s">
        <v>699</v>
      </c>
      <c r="M6" s="36"/>
      <c r="N6" s="37"/>
      <c r="O6" s="37"/>
      <c r="P6" s="37"/>
      <c r="Q6" s="37"/>
      <c r="R6" s="37"/>
      <c r="S6" s="37"/>
      <c r="T6" s="37"/>
      <c r="U6" s="37"/>
      <c r="V6" s="167"/>
      <c r="W6" s="47" t="s">
        <v>699</v>
      </c>
      <c r="X6" s="12"/>
      <c r="Y6" s="51"/>
      <c r="Z6" s="51"/>
      <c r="AA6" s="51"/>
      <c r="AB6" s="51"/>
      <c r="AC6" s="51"/>
      <c r="AD6" s="51"/>
      <c r="AE6" s="51"/>
      <c r="AF6" s="51"/>
      <c r="AG6" s="75"/>
      <c r="AH6" s="47" t="s">
        <v>699</v>
      </c>
      <c r="AI6" s="12"/>
      <c r="AJ6" s="51"/>
      <c r="AK6" s="51"/>
      <c r="AL6" s="51"/>
      <c r="AM6" s="51"/>
      <c r="AN6" s="51"/>
      <c r="AO6" s="51"/>
      <c r="AP6" s="51"/>
      <c r="AQ6" s="51"/>
      <c r="AR6" s="75"/>
      <c r="AS6" s="12"/>
      <c r="AT6" s="26"/>
      <c r="AU6" s="51"/>
      <c r="AV6" s="51"/>
      <c r="AW6" s="51"/>
      <c r="AX6" s="51"/>
      <c r="AY6" s="51"/>
      <c r="AZ6" s="51"/>
      <c r="BA6" s="51"/>
      <c r="BB6" s="51"/>
      <c r="BC6" s="75"/>
      <c r="BD6" s="47" t="s">
        <v>699</v>
      </c>
      <c r="BE6" s="12"/>
      <c r="BF6" s="51"/>
      <c r="BG6" s="51"/>
      <c r="BH6" s="51"/>
      <c r="BI6" s="51"/>
      <c r="BJ6" s="51"/>
      <c r="BK6" s="51"/>
      <c r="BL6" s="51"/>
      <c r="BM6" s="51"/>
      <c r="BN6" s="75"/>
      <c r="BO6" s="47" t="s">
        <v>202</v>
      </c>
      <c r="BP6" s="12"/>
      <c r="BQ6" s="51"/>
      <c r="BR6" s="51"/>
      <c r="BS6" s="51"/>
      <c r="BT6" s="51"/>
      <c r="BU6" s="51"/>
      <c r="BV6" s="51"/>
      <c r="BW6" s="51"/>
      <c r="BX6" s="51"/>
      <c r="BY6" s="75"/>
    </row>
    <row r="7" spans="1:77">
      <c r="A7" s="12"/>
      <c r="B7" s="226" t="s">
        <v>192</v>
      </c>
      <c r="C7" s="510" t="s">
        <v>193</v>
      </c>
      <c r="D7" s="51"/>
      <c r="E7" s="31"/>
      <c r="F7" s="31"/>
      <c r="G7" s="31"/>
      <c r="H7" s="31"/>
      <c r="I7" s="31"/>
      <c r="J7" s="31"/>
      <c r="K7" s="70"/>
      <c r="L7" s="226" t="s">
        <v>195</v>
      </c>
      <c r="M7" s="20"/>
      <c r="N7" s="31"/>
      <c r="O7" s="31"/>
      <c r="P7" s="31"/>
      <c r="Q7" s="31"/>
      <c r="R7" s="31"/>
      <c r="S7" s="31"/>
      <c r="T7" s="31"/>
      <c r="U7" s="31"/>
      <c r="V7" s="32"/>
      <c r="W7" s="47" t="s">
        <v>196</v>
      </c>
      <c r="X7" s="12"/>
      <c r="Y7" s="51"/>
      <c r="Z7" s="51"/>
      <c r="AA7" s="51"/>
      <c r="AB7" s="51"/>
      <c r="AC7" s="51"/>
      <c r="AD7" s="51"/>
      <c r="AE7" s="51"/>
      <c r="AF7" s="51"/>
      <c r="AG7" s="75"/>
      <c r="AH7" s="47" t="s">
        <v>238</v>
      </c>
      <c r="AI7" s="12"/>
      <c r="AJ7" s="51"/>
      <c r="AK7" s="51"/>
      <c r="AL7" s="51"/>
      <c r="AM7" s="51"/>
      <c r="AN7" s="51"/>
      <c r="AO7" s="51"/>
      <c r="AP7" s="51"/>
      <c r="AQ7" s="51"/>
      <c r="AR7" s="75"/>
      <c r="AS7" s="47" t="s">
        <v>353</v>
      </c>
      <c r="AT7" s="26"/>
      <c r="AU7" s="51"/>
      <c r="AV7" s="51"/>
      <c r="AW7" s="51"/>
      <c r="AX7" s="51"/>
      <c r="AY7" s="51"/>
      <c r="AZ7" s="51"/>
      <c r="BA7" s="51"/>
      <c r="BB7" s="51"/>
      <c r="BC7" s="75"/>
      <c r="BD7" s="47" t="s">
        <v>199</v>
      </c>
      <c r="BE7" s="47"/>
      <c r="BF7" s="51"/>
      <c r="BG7" s="51"/>
      <c r="BH7" s="51"/>
      <c r="BI7" s="51"/>
      <c r="BJ7" s="51"/>
      <c r="BK7" s="51"/>
      <c r="BL7" s="51"/>
      <c r="BM7" s="51"/>
      <c r="BN7" s="75"/>
      <c r="BO7" s="226" t="s">
        <v>700</v>
      </c>
      <c r="BP7" s="12"/>
      <c r="BQ7" s="51"/>
      <c r="BR7" s="51"/>
      <c r="BS7" s="51"/>
      <c r="BT7" s="51"/>
      <c r="BU7" s="51"/>
      <c r="BV7" s="51"/>
      <c r="BW7" s="51"/>
      <c r="BX7" s="51"/>
      <c r="BY7" s="75"/>
    </row>
    <row r="8" spans="1:77">
      <c r="A8" s="7"/>
      <c r="B8" s="218"/>
      <c r="C8" s="32"/>
      <c r="D8" s="32"/>
      <c r="E8" s="32"/>
      <c r="F8" s="32"/>
      <c r="G8" s="32"/>
      <c r="H8" s="32"/>
      <c r="I8" s="32"/>
      <c r="J8" s="32"/>
      <c r="K8" s="70"/>
      <c r="L8" s="47" t="s">
        <v>230</v>
      </c>
      <c r="M8" s="21"/>
      <c r="N8" s="32"/>
      <c r="O8" s="32"/>
      <c r="P8" s="32"/>
      <c r="Q8" s="32"/>
      <c r="R8" s="32"/>
      <c r="S8" s="32"/>
      <c r="T8" s="32"/>
      <c r="U8" s="32"/>
      <c r="V8" s="32"/>
      <c r="W8" s="226" t="s">
        <v>195</v>
      </c>
      <c r="X8" s="12"/>
      <c r="Y8" s="51"/>
      <c r="Z8" s="51"/>
      <c r="AA8" s="51"/>
      <c r="AB8" s="51"/>
      <c r="AC8" s="51"/>
      <c r="AD8" s="51"/>
      <c r="AE8" s="51"/>
      <c r="AF8" s="51"/>
      <c r="AG8" s="75"/>
      <c r="AH8" s="226" t="s">
        <v>195</v>
      </c>
      <c r="AI8" s="12"/>
      <c r="AJ8" s="51"/>
      <c r="AK8" s="51"/>
      <c r="AL8" s="51"/>
      <c r="AM8" s="51"/>
      <c r="AN8" s="51"/>
      <c r="AO8" s="51"/>
      <c r="AP8" s="51"/>
      <c r="AQ8" s="51"/>
      <c r="AR8" s="75"/>
      <c r="AS8" s="226" t="s">
        <v>700</v>
      </c>
      <c r="AT8" s="26"/>
      <c r="AU8" s="51"/>
      <c r="AV8" s="51"/>
      <c r="AW8" s="51"/>
      <c r="AX8" s="51"/>
      <c r="AY8" s="51"/>
      <c r="AZ8" s="51"/>
      <c r="BA8" s="51"/>
      <c r="BB8" s="51"/>
      <c r="BC8" s="75"/>
      <c r="BD8" s="226" t="s">
        <v>195</v>
      </c>
      <c r="BE8" s="47"/>
      <c r="BF8" s="51"/>
      <c r="BG8" s="51"/>
      <c r="BH8" s="51"/>
      <c r="BI8" s="51"/>
      <c r="BJ8" s="51"/>
      <c r="BK8" s="51"/>
      <c r="BL8" s="51"/>
      <c r="BM8" s="51"/>
      <c r="BN8" s="75"/>
      <c r="BP8" s="12"/>
      <c r="BQ8" s="51"/>
      <c r="BR8" s="51"/>
      <c r="BS8" s="51"/>
      <c r="BT8" s="51"/>
      <c r="BU8" s="51"/>
      <c r="BV8" s="51"/>
      <c r="BW8" s="51"/>
      <c r="BX8" s="51"/>
      <c r="BY8" s="75"/>
    </row>
    <row r="9" spans="1:77">
      <c r="A9" s="7"/>
      <c r="C9" s="32"/>
      <c r="D9" s="32"/>
      <c r="E9" s="32"/>
      <c r="F9" s="32"/>
      <c r="G9" s="32"/>
      <c r="H9" s="32"/>
      <c r="I9" s="32"/>
      <c r="J9" s="32"/>
      <c r="K9" s="70"/>
      <c r="L9" s="218"/>
      <c r="M9" s="21"/>
      <c r="N9" s="32"/>
      <c r="O9" s="32"/>
      <c r="P9" s="32"/>
      <c r="Q9" s="32"/>
      <c r="R9" s="32"/>
      <c r="S9" s="32"/>
      <c r="T9" s="32"/>
      <c r="U9" s="32"/>
      <c r="V9" s="32"/>
      <c r="W9" s="12"/>
      <c r="X9" s="7"/>
      <c r="Y9" s="64"/>
      <c r="Z9" s="64"/>
      <c r="AA9" s="64"/>
      <c r="AB9" s="64"/>
      <c r="AC9" s="64"/>
      <c r="AD9" s="64"/>
      <c r="AE9" s="64"/>
      <c r="AF9" s="64"/>
      <c r="AG9" s="69"/>
      <c r="AH9" s="12"/>
      <c r="AI9" s="7"/>
      <c r="AJ9" s="64"/>
      <c r="AK9" s="64"/>
      <c r="AL9" s="64"/>
      <c r="AM9" s="64"/>
      <c r="AN9" s="64"/>
      <c r="AO9" s="64"/>
      <c r="AP9" s="64"/>
      <c r="AQ9" s="64"/>
      <c r="AR9" s="69"/>
      <c r="AS9" s="12"/>
      <c r="AT9" s="26"/>
      <c r="AU9" s="64"/>
      <c r="AV9" s="64"/>
      <c r="AW9" s="64"/>
      <c r="AX9" s="64"/>
      <c r="AY9" s="64"/>
      <c r="AZ9" s="64"/>
      <c r="BA9" s="64"/>
      <c r="BB9" s="64"/>
      <c r="BC9" s="69"/>
      <c r="BE9" s="7"/>
      <c r="BF9" s="64"/>
      <c r="BG9" s="64"/>
      <c r="BH9" s="64"/>
      <c r="BI9" s="64"/>
      <c r="BJ9" s="64"/>
      <c r="BK9" s="64"/>
      <c r="BL9" s="64"/>
      <c r="BM9" s="64"/>
      <c r="BN9" s="69"/>
      <c r="BP9" s="7"/>
      <c r="BQ9" s="64"/>
      <c r="BR9" s="64"/>
      <c r="BS9" s="64"/>
      <c r="BT9" s="64"/>
      <c r="BU9" s="64"/>
      <c r="BV9" s="64"/>
      <c r="BW9" s="64"/>
      <c r="BX9" s="64"/>
      <c r="BY9" s="69"/>
    </row>
    <row r="10" spans="1:77">
      <c r="B10" s="21"/>
      <c r="C10" s="32"/>
      <c r="D10" s="32"/>
      <c r="E10" s="32"/>
      <c r="F10" s="32"/>
      <c r="G10" s="32"/>
      <c r="H10" s="32"/>
      <c r="I10" s="32"/>
      <c r="J10" s="32"/>
      <c r="K10" s="70"/>
      <c r="M10" s="21"/>
      <c r="N10" s="32"/>
      <c r="O10" s="32"/>
      <c r="P10" s="32"/>
      <c r="Q10" s="32"/>
      <c r="R10" s="32"/>
      <c r="S10" s="32"/>
      <c r="T10" s="32"/>
      <c r="U10" s="32"/>
      <c r="V10" s="32"/>
      <c r="W10" s="12"/>
      <c r="X10" s="12"/>
      <c r="Y10" s="51"/>
      <c r="Z10" s="51"/>
      <c r="AA10" s="51"/>
      <c r="AB10" s="51"/>
      <c r="AC10" s="51"/>
      <c r="AD10" s="51"/>
      <c r="AE10" s="51"/>
      <c r="AF10" s="51"/>
      <c r="AG10" s="75"/>
      <c r="AH10" s="12"/>
      <c r="AI10" s="12"/>
      <c r="AJ10" s="51"/>
      <c r="AK10" s="51"/>
      <c r="AL10" s="51"/>
      <c r="AM10" s="51"/>
      <c r="AN10" s="51"/>
      <c r="AO10" s="51"/>
      <c r="AP10" s="51"/>
      <c r="AQ10" s="51"/>
      <c r="AR10" s="75"/>
      <c r="AS10" s="12"/>
      <c r="AT10" s="26"/>
      <c r="AU10" s="51"/>
      <c r="AV10" s="51"/>
      <c r="AW10" s="51"/>
      <c r="AX10" s="51"/>
      <c r="AY10" s="51"/>
      <c r="AZ10" s="51"/>
      <c r="BA10" s="51"/>
      <c r="BB10" s="51"/>
      <c r="BC10" s="75"/>
      <c r="BD10" s="12"/>
      <c r="BE10" s="12"/>
      <c r="BF10" s="51"/>
      <c r="BG10" s="51"/>
      <c r="BH10" s="51"/>
      <c r="BI10" s="51"/>
      <c r="BJ10" s="51"/>
      <c r="BK10" s="51"/>
      <c r="BL10" s="51"/>
      <c r="BM10" s="51"/>
      <c r="BN10" s="75"/>
      <c r="BO10" s="12"/>
      <c r="BP10" s="12"/>
      <c r="BQ10" s="51"/>
      <c r="BR10" s="51"/>
      <c r="BS10" s="51"/>
      <c r="BT10" s="51"/>
      <c r="BU10" s="51"/>
      <c r="BV10" s="51"/>
      <c r="BW10" s="51"/>
      <c r="BX10" s="51"/>
      <c r="BY10" s="75"/>
    </row>
    <row r="11" spans="1:77" s="38" customFormat="1">
      <c r="B11" s="38" t="s">
        <v>257</v>
      </c>
      <c r="C11" s="232"/>
      <c r="D11" s="232"/>
      <c r="E11" s="232"/>
      <c r="F11" s="232"/>
      <c r="G11" s="232"/>
      <c r="H11" s="232"/>
      <c r="I11" s="232"/>
      <c r="J11" s="232"/>
      <c r="K11" s="233"/>
      <c r="L11" s="38" t="s">
        <v>265</v>
      </c>
      <c r="M11" s="234"/>
      <c r="N11" s="232"/>
      <c r="O11" s="232"/>
      <c r="P11" s="232"/>
      <c r="Q11" s="232"/>
      <c r="R11" s="232"/>
      <c r="S11" s="232"/>
      <c r="T11" s="232"/>
      <c r="U11" s="232"/>
      <c r="V11" s="232"/>
      <c r="W11" s="38" t="s">
        <v>258</v>
      </c>
      <c r="Y11" s="232"/>
      <c r="Z11" s="232"/>
      <c r="AA11" s="232"/>
      <c r="AB11" s="232"/>
      <c r="AC11" s="232"/>
      <c r="AD11" s="232"/>
      <c r="AE11" s="232"/>
      <c r="AF11" s="232"/>
      <c r="AG11" s="233"/>
      <c r="AH11" s="38" t="s">
        <v>32</v>
      </c>
      <c r="AJ11" s="232"/>
      <c r="AK11" s="232"/>
      <c r="AL11" s="232"/>
      <c r="AM11" s="232"/>
      <c r="AN11" s="232"/>
      <c r="AO11" s="232"/>
      <c r="AP11" s="232"/>
      <c r="AQ11" s="232"/>
      <c r="AR11" s="233"/>
      <c r="AS11" s="38" t="s">
        <v>266</v>
      </c>
      <c r="AT11" s="235"/>
      <c r="AU11" s="232"/>
      <c r="AV11" s="232"/>
      <c r="AW11" s="232"/>
      <c r="AX11" s="232"/>
      <c r="AY11" s="232"/>
      <c r="AZ11" s="232"/>
      <c r="BA11" s="232"/>
      <c r="BB11" s="232"/>
      <c r="BC11" s="233"/>
      <c r="BD11" s="38" t="s">
        <v>231</v>
      </c>
      <c r="BF11" s="232"/>
      <c r="BG11" s="232"/>
      <c r="BH11" s="232"/>
      <c r="BI11" s="232"/>
      <c r="BJ11" s="232"/>
      <c r="BK11" s="232"/>
      <c r="BL11" s="232"/>
      <c r="BM11" s="232"/>
      <c r="BN11" s="233"/>
      <c r="BO11" s="38" t="s">
        <v>210</v>
      </c>
      <c r="BQ11" s="232"/>
      <c r="BR11" s="232"/>
      <c r="BS11" s="232"/>
      <c r="BT11" s="232"/>
      <c r="BU11" s="232"/>
      <c r="BV11" s="232"/>
      <c r="BW11" s="232"/>
      <c r="BX11" s="232"/>
      <c r="BY11" s="233"/>
    </row>
    <row r="12" spans="1:77">
      <c r="B12" s="21"/>
      <c r="C12" s="32"/>
      <c r="D12" s="32"/>
      <c r="E12" s="32"/>
      <c r="F12" s="32"/>
      <c r="G12" s="32"/>
      <c r="H12" s="32"/>
      <c r="I12" s="32"/>
      <c r="J12" s="32"/>
      <c r="K12" s="70"/>
      <c r="M12" s="21"/>
      <c r="N12" s="32"/>
      <c r="O12" s="32"/>
      <c r="P12" s="32"/>
      <c r="Q12" s="32"/>
      <c r="R12" s="32"/>
      <c r="S12" s="32"/>
      <c r="T12" s="32"/>
      <c r="U12" s="32"/>
      <c r="V12" s="32"/>
      <c r="W12" s="12"/>
      <c r="X12" s="12"/>
      <c r="Y12" s="51"/>
      <c r="Z12" s="51"/>
      <c r="AA12" s="51"/>
      <c r="AB12" s="51"/>
      <c r="AC12" s="51"/>
      <c r="AD12" s="51"/>
      <c r="AE12" s="51"/>
      <c r="AF12" s="51"/>
      <c r="AG12" s="75"/>
      <c r="AH12" s="12"/>
      <c r="AI12" s="12"/>
      <c r="AJ12" s="51"/>
      <c r="AK12" s="51"/>
      <c r="AL12" s="51"/>
      <c r="AM12" s="51"/>
      <c r="AN12" s="51"/>
      <c r="AO12" s="51"/>
      <c r="AP12" s="51"/>
      <c r="AQ12" s="51"/>
      <c r="AR12" s="75"/>
      <c r="AT12" s="12"/>
      <c r="AU12" s="51"/>
      <c r="AV12" s="51"/>
      <c r="AW12" s="51"/>
      <c r="AX12" s="51"/>
      <c r="AY12" s="51"/>
      <c r="AZ12" s="51"/>
      <c r="BA12" s="51"/>
      <c r="BB12" s="51"/>
      <c r="BC12" s="75"/>
      <c r="BD12" s="12"/>
      <c r="BE12" s="12"/>
      <c r="BF12" s="51"/>
      <c r="BG12" s="51"/>
      <c r="BH12" s="51"/>
      <c r="BI12" s="51"/>
      <c r="BJ12" s="51"/>
      <c r="BK12" s="51"/>
      <c r="BL12" s="51"/>
      <c r="BM12" s="51"/>
      <c r="BN12" s="75"/>
      <c r="BO12" s="12"/>
      <c r="BP12" s="12"/>
      <c r="BQ12" s="51"/>
      <c r="BR12" s="51"/>
      <c r="BS12" s="51"/>
      <c r="BT12" s="51"/>
      <c r="BU12" s="51"/>
      <c r="BV12" s="51"/>
      <c r="BW12" s="51"/>
      <c r="BX12" s="51"/>
      <c r="BY12" s="75"/>
    </row>
    <row r="13" spans="1:77">
      <c r="B13" s="21"/>
      <c r="C13" s="32"/>
      <c r="D13" s="32"/>
      <c r="E13" s="32"/>
      <c r="F13" s="32"/>
      <c r="G13" s="32"/>
      <c r="H13" s="32"/>
      <c r="I13" s="32"/>
      <c r="J13" s="32"/>
      <c r="K13" s="70"/>
      <c r="L13" s="7" t="s">
        <v>197</v>
      </c>
      <c r="M13" s="21"/>
      <c r="N13" s="32"/>
      <c r="O13" s="32"/>
      <c r="P13" s="32"/>
      <c r="Q13" s="32"/>
      <c r="R13" s="32"/>
      <c r="S13" s="32"/>
      <c r="T13" s="32"/>
      <c r="U13" s="32"/>
      <c r="V13" s="32"/>
      <c r="W13" s="12"/>
      <c r="X13" s="12"/>
      <c r="Y13" s="51"/>
      <c r="Z13" s="51"/>
      <c r="AA13" s="51"/>
      <c r="AB13" s="51"/>
      <c r="AC13" s="65"/>
      <c r="AD13" s="51"/>
      <c r="AE13" s="51"/>
      <c r="AF13" s="51"/>
      <c r="AG13" s="75"/>
      <c r="AH13" s="7" t="s">
        <v>198</v>
      </c>
      <c r="AI13" s="12"/>
      <c r="AJ13" s="51"/>
      <c r="AK13" s="51"/>
      <c r="AL13" s="51"/>
      <c r="AM13" s="51"/>
      <c r="AN13" s="51"/>
      <c r="AO13" s="51"/>
      <c r="AP13" s="51"/>
      <c r="AQ13" s="51"/>
      <c r="AR13" s="75"/>
      <c r="AS13" s="66"/>
      <c r="AT13" s="12"/>
      <c r="AU13" s="51"/>
      <c r="AV13" s="51"/>
      <c r="AW13" s="51"/>
      <c r="AX13" s="51"/>
      <c r="AY13" s="51"/>
      <c r="AZ13" s="51"/>
      <c r="BA13" s="51"/>
      <c r="BB13" s="51"/>
      <c r="BC13" s="75"/>
      <c r="BD13" s="12"/>
      <c r="BE13" s="12"/>
      <c r="BF13" s="51"/>
      <c r="BG13" s="51"/>
      <c r="BH13" s="51"/>
      <c r="BI13" s="51"/>
      <c r="BJ13" s="51"/>
      <c r="BK13" s="51"/>
      <c r="BL13" s="51"/>
      <c r="BM13" s="51"/>
      <c r="BN13" s="75"/>
      <c r="BO13" s="12"/>
      <c r="BP13" s="12"/>
      <c r="BQ13" s="51"/>
      <c r="BR13" s="51"/>
      <c r="BS13" s="51"/>
      <c r="BT13" s="51"/>
      <c r="BU13" s="51"/>
      <c r="BV13" s="51"/>
      <c r="BW13" s="51"/>
      <c r="BX13" s="51"/>
      <c r="BY13" s="75"/>
    </row>
    <row r="14" spans="1:77">
      <c r="B14" s="39"/>
      <c r="C14" s="10"/>
      <c r="D14" s="10"/>
      <c r="E14" s="10"/>
      <c r="F14" s="10"/>
      <c r="G14" s="10"/>
      <c r="H14" s="10"/>
      <c r="I14" s="10"/>
      <c r="J14" s="10"/>
      <c r="K14" s="40"/>
      <c r="M14" s="39"/>
      <c r="N14" s="10"/>
      <c r="O14" s="10"/>
      <c r="P14" s="10"/>
      <c r="Q14" s="10"/>
      <c r="R14" s="10"/>
      <c r="S14" s="10"/>
      <c r="T14" s="10"/>
      <c r="U14" s="10"/>
      <c r="V14" s="40"/>
      <c r="W14" s="12"/>
      <c r="X14" s="12"/>
      <c r="Y14" s="51"/>
      <c r="Z14" s="51"/>
      <c r="AA14" s="51"/>
      <c r="AB14" s="51"/>
      <c r="AC14" s="51"/>
      <c r="AD14" s="51"/>
      <c r="AE14" s="51"/>
      <c r="AF14" s="51"/>
      <c r="AG14" s="75"/>
      <c r="AH14" s="12"/>
      <c r="AI14" s="12"/>
      <c r="AJ14" s="51"/>
      <c r="AK14" s="51"/>
      <c r="AL14" s="51"/>
      <c r="AM14" s="51"/>
      <c r="AN14" s="51"/>
      <c r="AO14" s="51"/>
      <c r="AP14" s="51"/>
      <c r="AQ14" s="51"/>
      <c r="AR14" s="75"/>
      <c r="AS14" s="66"/>
      <c r="AT14" s="12"/>
      <c r="AU14" s="51"/>
      <c r="AV14" s="51"/>
      <c r="AW14" s="51"/>
      <c r="AX14" s="51"/>
      <c r="AY14" s="51"/>
      <c r="AZ14" s="51"/>
      <c r="BA14" s="51"/>
      <c r="BB14" s="51"/>
      <c r="BC14" s="75"/>
      <c r="BD14" s="12"/>
      <c r="BE14" s="12"/>
      <c r="BF14" s="51"/>
      <c r="BG14" s="51"/>
      <c r="BH14" s="51"/>
      <c r="BI14" s="51"/>
      <c r="BJ14" s="51"/>
      <c r="BK14" s="51"/>
      <c r="BL14" s="51"/>
      <c r="BM14" s="51"/>
      <c r="BN14" s="75"/>
      <c r="BO14" s="12"/>
      <c r="BP14" s="12"/>
      <c r="BQ14" s="51"/>
      <c r="BR14" s="51"/>
      <c r="BS14" s="51"/>
      <c r="BT14" s="51"/>
      <c r="BU14" s="51"/>
      <c r="BV14" s="51"/>
      <c r="BW14" s="51"/>
      <c r="BX14" s="51"/>
      <c r="BY14" s="75"/>
    </row>
    <row r="15" spans="1:77">
      <c r="B15" s="39"/>
      <c r="C15" s="10"/>
      <c r="D15" s="10"/>
      <c r="E15" s="10"/>
      <c r="F15" s="10"/>
      <c r="G15" s="10"/>
      <c r="H15" s="10"/>
      <c r="I15" s="10"/>
      <c r="J15" s="10"/>
      <c r="K15" s="40" t="s">
        <v>81</v>
      </c>
      <c r="M15" s="39"/>
      <c r="N15" s="10"/>
      <c r="O15" s="10"/>
      <c r="P15" s="10"/>
      <c r="Q15" s="10"/>
      <c r="R15" s="10"/>
      <c r="S15" s="10"/>
      <c r="T15" s="10"/>
      <c r="U15" s="10"/>
      <c r="V15" s="40" t="s">
        <v>81</v>
      </c>
      <c r="W15" s="6"/>
      <c r="X15" s="67"/>
      <c r="Y15" s="42"/>
      <c r="Z15" s="42"/>
      <c r="AA15" s="42"/>
      <c r="AB15" s="42"/>
      <c r="AC15" s="42"/>
      <c r="AD15" s="42"/>
      <c r="AE15" s="42"/>
      <c r="AF15" s="42"/>
      <c r="AG15" s="40" t="s">
        <v>82</v>
      </c>
      <c r="AH15" s="6"/>
      <c r="AI15" s="67"/>
      <c r="AJ15" s="42"/>
      <c r="AK15" s="42"/>
      <c r="AL15" s="42"/>
      <c r="AM15" s="42"/>
      <c r="AN15" s="42"/>
      <c r="AO15" s="42"/>
      <c r="AP15" s="42"/>
      <c r="AQ15" s="42"/>
      <c r="AR15" s="40" t="s">
        <v>82</v>
      </c>
      <c r="AS15" s="6"/>
      <c r="AT15" s="67"/>
      <c r="AU15" s="42"/>
      <c r="AV15" s="42"/>
      <c r="AW15" s="42"/>
      <c r="AX15" s="42"/>
      <c r="AY15" s="42"/>
      <c r="AZ15" s="42"/>
      <c r="BA15" s="42"/>
      <c r="BB15" s="42"/>
      <c r="BC15" s="40" t="s">
        <v>82</v>
      </c>
      <c r="BD15" s="6"/>
      <c r="BE15" s="67"/>
      <c r="BF15" s="42"/>
      <c r="BG15" s="42"/>
      <c r="BH15" s="42"/>
      <c r="BI15" s="42"/>
      <c r="BJ15" s="42"/>
      <c r="BK15" s="42"/>
      <c r="BL15" s="42"/>
      <c r="BM15" s="42"/>
      <c r="BN15" s="40" t="s">
        <v>82</v>
      </c>
      <c r="BO15" s="6"/>
      <c r="BP15" s="67"/>
      <c r="BQ15" s="42"/>
      <c r="BR15" s="42"/>
      <c r="BS15" s="42"/>
      <c r="BT15" s="42"/>
      <c r="BU15" s="42"/>
      <c r="BV15" s="42"/>
      <c r="BW15" s="42"/>
      <c r="BX15" s="42"/>
      <c r="BY15" s="40" t="s">
        <v>82</v>
      </c>
    </row>
    <row r="16" spans="1:77">
      <c r="A16" s="6"/>
      <c r="B16" s="6"/>
      <c r="C16" s="6"/>
      <c r="D16" s="42"/>
      <c r="E16" s="42"/>
      <c r="F16" s="42"/>
      <c r="G16" s="42"/>
      <c r="H16" s="42"/>
      <c r="I16" s="42"/>
      <c r="J16" s="42"/>
      <c r="K16" s="73"/>
      <c r="L16" s="6"/>
      <c r="M16" s="6"/>
      <c r="N16" s="6"/>
      <c r="O16" s="6"/>
      <c r="P16" s="6"/>
      <c r="Q16" s="42"/>
      <c r="R16" s="42"/>
      <c r="S16" s="42"/>
      <c r="T16" s="42"/>
      <c r="U16" s="42"/>
      <c r="V16" s="31"/>
      <c r="W16" s="6"/>
      <c r="X16" s="67"/>
      <c r="Y16" s="42"/>
      <c r="Z16" s="42"/>
      <c r="AA16" s="42"/>
      <c r="AB16" s="42"/>
      <c r="AC16" s="42"/>
      <c r="AD16" s="42"/>
      <c r="AE16" s="42"/>
      <c r="AF16" s="42"/>
      <c r="AG16" s="41"/>
      <c r="AH16" s="6"/>
      <c r="AI16" s="67"/>
      <c r="AJ16" s="42"/>
      <c r="AK16" s="42"/>
      <c r="AL16" s="42"/>
      <c r="AM16" s="42"/>
      <c r="AN16" s="42"/>
      <c r="AO16" s="42"/>
      <c r="AP16" s="42"/>
      <c r="AQ16" s="42"/>
      <c r="AR16" s="41"/>
      <c r="AS16" s="6"/>
      <c r="AT16" s="67"/>
      <c r="AU16" s="42"/>
      <c r="AV16" s="42"/>
      <c r="AW16" s="42"/>
      <c r="AX16" s="42"/>
      <c r="AY16" s="42"/>
      <c r="AZ16" s="42"/>
      <c r="BA16" s="42"/>
      <c r="BB16" s="42"/>
      <c r="BC16" s="41"/>
      <c r="BD16" s="6"/>
      <c r="BE16" s="67"/>
      <c r="BF16" s="42"/>
      <c r="BG16" s="42"/>
      <c r="BH16" s="42"/>
      <c r="BI16" s="42"/>
      <c r="BJ16" s="42"/>
      <c r="BK16" s="42"/>
      <c r="BL16" s="42"/>
      <c r="BM16" s="42"/>
      <c r="BN16" s="41"/>
      <c r="BO16" s="6"/>
      <c r="BP16" s="67"/>
      <c r="BQ16" s="42"/>
      <c r="BR16" s="42"/>
      <c r="BS16" s="42"/>
      <c r="BT16" s="42"/>
      <c r="BU16" s="42"/>
      <c r="BV16" s="42"/>
      <c r="BW16" s="42"/>
      <c r="BX16" s="42"/>
      <c r="BY16" s="41"/>
    </row>
    <row r="17" spans="2:77">
      <c r="B17" s="43" t="s">
        <v>319</v>
      </c>
      <c r="C17" s="220" t="s">
        <v>35</v>
      </c>
      <c r="D17" s="220" t="s">
        <v>612</v>
      </c>
      <c r="E17" s="220" t="s">
        <v>614</v>
      </c>
      <c r="F17" s="220" t="s">
        <v>98</v>
      </c>
      <c r="G17" s="220" t="s">
        <v>299</v>
      </c>
      <c r="H17" s="221">
        <v>300000</v>
      </c>
      <c r="I17" s="222" t="s">
        <v>315</v>
      </c>
      <c r="J17" s="222" t="s">
        <v>315</v>
      </c>
      <c r="K17" s="222" t="s">
        <v>62</v>
      </c>
      <c r="M17" s="43" t="s">
        <v>319</v>
      </c>
      <c r="N17" s="220" t="s">
        <v>35</v>
      </c>
      <c r="O17" s="220" t="s">
        <v>612</v>
      </c>
      <c r="P17" s="220" t="s">
        <v>614</v>
      </c>
      <c r="Q17" s="220" t="s">
        <v>98</v>
      </c>
      <c r="R17" s="220" t="s">
        <v>299</v>
      </c>
      <c r="S17" s="221">
        <v>300000</v>
      </c>
      <c r="T17" s="222" t="s">
        <v>315</v>
      </c>
      <c r="U17" s="222" t="s">
        <v>315</v>
      </c>
      <c r="V17" s="222" t="s">
        <v>62</v>
      </c>
      <c r="X17" s="43" t="s">
        <v>319</v>
      </c>
      <c r="Y17" s="220" t="s">
        <v>35</v>
      </c>
      <c r="Z17" s="220" t="s">
        <v>612</v>
      </c>
      <c r="AA17" s="220" t="s">
        <v>614</v>
      </c>
      <c r="AB17" s="220" t="s">
        <v>98</v>
      </c>
      <c r="AC17" s="220" t="s">
        <v>299</v>
      </c>
      <c r="AD17" s="221">
        <v>300000</v>
      </c>
      <c r="AE17" s="222" t="s">
        <v>315</v>
      </c>
      <c r="AF17" s="222" t="s">
        <v>315</v>
      </c>
      <c r="AG17" s="222" t="s">
        <v>62</v>
      </c>
      <c r="AI17" s="43" t="s">
        <v>319</v>
      </c>
      <c r="AJ17" s="220" t="s">
        <v>35</v>
      </c>
      <c r="AK17" s="220" t="s">
        <v>612</v>
      </c>
      <c r="AL17" s="220" t="s">
        <v>614</v>
      </c>
      <c r="AM17" s="220" t="s">
        <v>98</v>
      </c>
      <c r="AN17" s="220" t="s">
        <v>299</v>
      </c>
      <c r="AO17" s="221">
        <v>300000</v>
      </c>
      <c r="AP17" s="222" t="s">
        <v>315</v>
      </c>
      <c r="AQ17" s="222" t="s">
        <v>315</v>
      </c>
      <c r="AR17" s="222" t="s">
        <v>62</v>
      </c>
      <c r="AT17" s="43" t="s">
        <v>319</v>
      </c>
      <c r="AU17" s="220" t="s">
        <v>35</v>
      </c>
      <c r="AV17" s="220" t="s">
        <v>612</v>
      </c>
      <c r="AW17" s="220" t="s">
        <v>614</v>
      </c>
      <c r="AX17" s="220" t="s">
        <v>98</v>
      </c>
      <c r="AY17" s="220" t="s">
        <v>299</v>
      </c>
      <c r="AZ17" s="221">
        <v>300000</v>
      </c>
      <c r="BA17" s="222" t="s">
        <v>315</v>
      </c>
      <c r="BB17" s="222" t="s">
        <v>315</v>
      </c>
      <c r="BC17" s="222" t="s">
        <v>62</v>
      </c>
      <c r="BE17" s="43" t="s">
        <v>319</v>
      </c>
      <c r="BF17" s="220" t="s">
        <v>35</v>
      </c>
      <c r="BG17" s="220" t="s">
        <v>612</v>
      </c>
      <c r="BH17" s="220" t="s">
        <v>614</v>
      </c>
      <c r="BI17" s="220" t="s">
        <v>98</v>
      </c>
      <c r="BJ17" s="220" t="s">
        <v>299</v>
      </c>
      <c r="BK17" s="221">
        <v>300000</v>
      </c>
      <c r="BL17" s="222" t="s">
        <v>315</v>
      </c>
      <c r="BM17" s="222" t="s">
        <v>315</v>
      </c>
      <c r="BN17" s="222" t="s">
        <v>62</v>
      </c>
      <c r="BP17" s="43" t="s">
        <v>319</v>
      </c>
      <c r="BQ17" s="220" t="s">
        <v>35</v>
      </c>
      <c r="BR17" s="220" t="s">
        <v>612</v>
      </c>
      <c r="BS17" s="220" t="s">
        <v>614</v>
      </c>
      <c r="BT17" s="220" t="s">
        <v>98</v>
      </c>
      <c r="BU17" s="220" t="s">
        <v>299</v>
      </c>
      <c r="BV17" s="221">
        <v>300000</v>
      </c>
      <c r="BW17" s="222" t="s">
        <v>315</v>
      </c>
      <c r="BX17" s="222" t="s">
        <v>315</v>
      </c>
      <c r="BY17" s="222" t="s">
        <v>62</v>
      </c>
    </row>
    <row r="18" spans="2:77">
      <c r="B18" s="44"/>
      <c r="C18" s="219" t="s">
        <v>611</v>
      </c>
      <c r="D18" s="219" t="s">
        <v>36</v>
      </c>
      <c r="E18" s="219" t="s">
        <v>36</v>
      </c>
      <c r="F18" s="219" t="s">
        <v>36</v>
      </c>
      <c r="G18" s="219" t="s">
        <v>36</v>
      </c>
      <c r="H18" s="219" t="s">
        <v>37</v>
      </c>
      <c r="I18" s="11" t="s">
        <v>313</v>
      </c>
      <c r="J18" s="11" t="s">
        <v>314</v>
      </c>
      <c r="K18" s="11" t="s">
        <v>112</v>
      </c>
      <c r="M18" s="44"/>
      <c r="N18" s="219" t="s">
        <v>611</v>
      </c>
      <c r="O18" s="219" t="s">
        <v>36</v>
      </c>
      <c r="P18" s="219" t="s">
        <v>36</v>
      </c>
      <c r="Q18" s="219" t="s">
        <v>36</v>
      </c>
      <c r="R18" s="219" t="s">
        <v>36</v>
      </c>
      <c r="S18" s="219" t="s">
        <v>37</v>
      </c>
      <c r="T18" s="11" t="s">
        <v>313</v>
      </c>
      <c r="U18" s="11" t="s">
        <v>314</v>
      </c>
      <c r="V18" s="11" t="s">
        <v>112</v>
      </c>
      <c r="X18" s="44"/>
      <c r="Y18" s="219" t="s">
        <v>611</v>
      </c>
      <c r="Z18" s="219" t="s">
        <v>36</v>
      </c>
      <c r="AA18" s="219" t="s">
        <v>36</v>
      </c>
      <c r="AB18" s="219" t="s">
        <v>36</v>
      </c>
      <c r="AC18" s="219" t="s">
        <v>36</v>
      </c>
      <c r="AD18" s="219" t="s">
        <v>37</v>
      </c>
      <c r="AE18" s="11" t="s">
        <v>313</v>
      </c>
      <c r="AF18" s="11" t="s">
        <v>314</v>
      </c>
      <c r="AG18" s="11" t="s">
        <v>112</v>
      </c>
      <c r="AI18" s="44"/>
      <c r="AJ18" s="219" t="s">
        <v>611</v>
      </c>
      <c r="AK18" s="219" t="s">
        <v>36</v>
      </c>
      <c r="AL18" s="219" t="s">
        <v>36</v>
      </c>
      <c r="AM18" s="219" t="s">
        <v>36</v>
      </c>
      <c r="AN18" s="219" t="s">
        <v>36</v>
      </c>
      <c r="AO18" s="219" t="s">
        <v>37</v>
      </c>
      <c r="AP18" s="11" t="s">
        <v>313</v>
      </c>
      <c r="AQ18" s="11" t="s">
        <v>314</v>
      </c>
      <c r="AR18" s="11" t="s">
        <v>112</v>
      </c>
      <c r="AT18" s="44"/>
      <c r="AU18" s="219" t="s">
        <v>611</v>
      </c>
      <c r="AV18" s="219" t="s">
        <v>36</v>
      </c>
      <c r="AW18" s="219" t="s">
        <v>36</v>
      </c>
      <c r="AX18" s="219" t="s">
        <v>36</v>
      </c>
      <c r="AY18" s="219" t="s">
        <v>36</v>
      </c>
      <c r="AZ18" s="219" t="s">
        <v>37</v>
      </c>
      <c r="BA18" s="11" t="s">
        <v>313</v>
      </c>
      <c r="BB18" s="11" t="s">
        <v>314</v>
      </c>
      <c r="BC18" s="11" t="s">
        <v>112</v>
      </c>
      <c r="BE18" s="44"/>
      <c r="BF18" s="219" t="s">
        <v>611</v>
      </c>
      <c r="BG18" s="219" t="s">
        <v>36</v>
      </c>
      <c r="BH18" s="219" t="s">
        <v>36</v>
      </c>
      <c r="BI18" s="219" t="s">
        <v>36</v>
      </c>
      <c r="BJ18" s="219" t="s">
        <v>36</v>
      </c>
      <c r="BK18" s="219" t="s">
        <v>37</v>
      </c>
      <c r="BL18" s="11" t="s">
        <v>313</v>
      </c>
      <c r="BM18" s="11" t="s">
        <v>314</v>
      </c>
      <c r="BN18" s="11" t="s">
        <v>112</v>
      </c>
      <c r="BP18" s="44"/>
      <c r="BQ18" s="219" t="s">
        <v>611</v>
      </c>
      <c r="BR18" s="219" t="s">
        <v>36</v>
      </c>
      <c r="BS18" s="219" t="s">
        <v>36</v>
      </c>
      <c r="BT18" s="219" t="s">
        <v>36</v>
      </c>
      <c r="BU18" s="219" t="s">
        <v>36</v>
      </c>
      <c r="BV18" s="219" t="s">
        <v>37</v>
      </c>
      <c r="BW18" s="11" t="s">
        <v>313</v>
      </c>
      <c r="BX18" s="11" t="s">
        <v>314</v>
      </c>
      <c r="BY18" s="11" t="s">
        <v>112</v>
      </c>
    </row>
    <row r="19" spans="2:77">
      <c r="B19" s="45"/>
      <c r="C19" s="223" t="s">
        <v>37</v>
      </c>
      <c r="D19" s="223" t="s">
        <v>613</v>
      </c>
      <c r="E19" s="223" t="s">
        <v>100</v>
      </c>
      <c r="F19" s="223" t="s">
        <v>101</v>
      </c>
      <c r="G19" s="223" t="s">
        <v>300</v>
      </c>
      <c r="H19" s="223" t="s">
        <v>102</v>
      </c>
      <c r="I19" s="224" t="s">
        <v>101</v>
      </c>
      <c r="J19" s="224" t="s">
        <v>102</v>
      </c>
      <c r="K19" s="224" t="s">
        <v>297</v>
      </c>
      <c r="M19" s="45"/>
      <c r="N19" s="223" t="s">
        <v>37</v>
      </c>
      <c r="O19" s="223" t="s">
        <v>613</v>
      </c>
      <c r="P19" s="223" t="s">
        <v>100</v>
      </c>
      <c r="Q19" s="223" t="s">
        <v>101</v>
      </c>
      <c r="R19" s="223" t="s">
        <v>300</v>
      </c>
      <c r="S19" s="223" t="s">
        <v>102</v>
      </c>
      <c r="T19" s="224" t="s">
        <v>101</v>
      </c>
      <c r="U19" s="224" t="s">
        <v>102</v>
      </c>
      <c r="V19" s="224" t="s">
        <v>297</v>
      </c>
      <c r="X19" s="45"/>
      <c r="Y19" s="223" t="s">
        <v>37</v>
      </c>
      <c r="Z19" s="223" t="s">
        <v>613</v>
      </c>
      <c r="AA19" s="223" t="s">
        <v>100</v>
      </c>
      <c r="AB19" s="223" t="s">
        <v>101</v>
      </c>
      <c r="AC19" s="223" t="s">
        <v>300</v>
      </c>
      <c r="AD19" s="223" t="s">
        <v>102</v>
      </c>
      <c r="AE19" s="224" t="s">
        <v>101</v>
      </c>
      <c r="AF19" s="224" t="s">
        <v>102</v>
      </c>
      <c r="AG19" s="224" t="s">
        <v>297</v>
      </c>
      <c r="AI19" s="45"/>
      <c r="AJ19" s="223" t="s">
        <v>37</v>
      </c>
      <c r="AK19" s="223" t="s">
        <v>613</v>
      </c>
      <c r="AL19" s="223" t="s">
        <v>100</v>
      </c>
      <c r="AM19" s="223" t="s">
        <v>101</v>
      </c>
      <c r="AN19" s="223" t="s">
        <v>300</v>
      </c>
      <c r="AO19" s="223" t="s">
        <v>102</v>
      </c>
      <c r="AP19" s="224" t="s">
        <v>101</v>
      </c>
      <c r="AQ19" s="224" t="s">
        <v>102</v>
      </c>
      <c r="AR19" s="224" t="s">
        <v>297</v>
      </c>
      <c r="AT19" s="45"/>
      <c r="AU19" s="223" t="s">
        <v>37</v>
      </c>
      <c r="AV19" s="223" t="s">
        <v>613</v>
      </c>
      <c r="AW19" s="223" t="s">
        <v>100</v>
      </c>
      <c r="AX19" s="223" t="s">
        <v>101</v>
      </c>
      <c r="AY19" s="223" t="s">
        <v>300</v>
      </c>
      <c r="AZ19" s="223" t="s">
        <v>102</v>
      </c>
      <c r="BA19" s="224" t="s">
        <v>101</v>
      </c>
      <c r="BB19" s="224" t="s">
        <v>102</v>
      </c>
      <c r="BC19" s="224" t="s">
        <v>297</v>
      </c>
      <c r="BE19" s="45"/>
      <c r="BF19" s="223" t="s">
        <v>37</v>
      </c>
      <c r="BG19" s="223" t="s">
        <v>613</v>
      </c>
      <c r="BH19" s="223" t="s">
        <v>100</v>
      </c>
      <c r="BI19" s="223" t="s">
        <v>101</v>
      </c>
      <c r="BJ19" s="223" t="s">
        <v>300</v>
      </c>
      <c r="BK19" s="223" t="s">
        <v>102</v>
      </c>
      <c r="BL19" s="224" t="s">
        <v>101</v>
      </c>
      <c r="BM19" s="224" t="s">
        <v>102</v>
      </c>
      <c r="BN19" s="224" t="s">
        <v>297</v>
      </c>
      <c r="BP19" s="45"/>
      <c r="BQ19" s="223" t="s">
        <v>37</v>
      </c>
      <c r="BR19" s="223" t="s">
        <v>613</v>
      </c>
      <c r="BS19" s="223" t="s">
        <v>100</v>
      </c>
      <c r="BT19" s="223" t="s">
        <v>101</v>
      </c>
      <c r="BU19" s="223" t="s">
        <v>300</v>
      </c>
      <c r="BV19" s="223" t="s">
        <v>102</v>
      </c>
      <c r="BW19" s="224" t="s">
        <v>101</v>
      </c>
      <c r="BX19" s="224" t="s">
        <v>102</v>
      </c>
      <c r="BY19" s="224" t="s">
        <v>297</v>
      </c>
    </row>
    <row r="20" spans="2:77" s="323" customFormat="1" ht="15.75" customHeight="1">
      <c r="B20" s="369" t="s">
        <v>73</v>
      </c>
      <c r="C20" s="370">
        <v>346.02513601700002</v>
      </c>
      <c r="D20" s="370">
        <v>289.603647432</v>
      </c>
      <c r="E20" s="370">
        <v>296.18104079</v>
      </c>
      <c r="F20" s="370">
        <v>343.73600146000001</v>
      </c>
      <c r="G20" s="370">
        <v>400.08383515000003</v>
      </c>
      <c r="H20" s="370">
        <v>443.09755603799999</v>
      </c>
      <c r="I20" s="371">
        <v>315.58265004600003</v>
      </c>
      <c r="J20" s="371">
        <v>423.76231663900001</v>
      </c>
      <c r="K20" s="372">
        <v>373.99165702099998</v>
      </c>
      <c r="M20" s="369" t="s">
        <v>73</v>
      </c>
      <c r="N20" s="370">
        <v>346.02513601700002</v>
      </c>
      <c r="O20" s="370">
        <v>289.603647432</v>
      </c>
      <c r="P20" s="370">
        <v>296.18104079</v>
      </c>
      <c r="Q20" s="370">
        <v>343.73600146000001</v>
      </c>
      <c r="R20" s="370">
        <v>400.08383515000003</v>
      </c>
      <c r="S20" s="370">
        <v>443.09755603799999</v>
      </c>
      <c r="T20" s="371">
        <v>315.58265004600003</v>
      </c>
      <c r="U20" s="371">
        <v>423.76231663900001</v>
      </c>
      <c r="V20" s="372">
        <v>373.99165702099998</v>
      </c>
      <c r="W20" s="397"/>
      <c r="X20" s="369" t="s">
        <v>73</v>
      </c>
      <c r="Y20" s="411">
        <v>25.353601733000001</v>
      </c>
      <c r="Z20" s="411">
        <v>28.443797196999999</v>
      </c>
      <c r="AA20" s="411">
        <v>28.354010752000001</v>
      </c>
      <c r="AB20" s="411">
        <v>29.122422758999999</v>
      </c>
      <c r="AC20" s="411">
        <v>27.697510571999999</v>
      </c>
      <c r="AD20" s="411">
        <v>24.642217202000001</v>
      </c>
      <c r="AE20" s="412">
        <v>28.328486867999999</v>
      </c>
      <c r="AF20" s="412">
        <v>25.938871277000001</v>
      </c>
      <c r="AG20" s="405">
        <v>26.866570100000001</v>
      </c>
      <c r="AI20" s="369" t="s">
        <v>73</v>
      </c>
      <c r="AJ20" s="411">
        <v>38.147993389</v>
      </c>
      <c r="AK20" s="411">
        <v>38.442771530999998</v>
      </c>
      <c r="AL20" s="411">
        <v>41.440168816000003</v>
      </c>
      <c r="AM20" s="411">
        <v>40.1772013</v>
      </c>
      <c r="AN20" s="411">
        <v>38.909059253000002</v>
      </c>
      <c r="AO20" s="411">
        <v>33.165150732999997</v>
      </c>
      <c r="AP20" s="412">
        <v>39.759593006999999</v>
      </c>
      <c r="AQ20" s="412">
        <v>35.602842138</v>
      </c>
      <c r="AR20" s="405">
        <v>37.216579889000002</v>
      </c>
      <c r="AT20" s="369" t="s">
        <v>73</v>
      </c>
      <c r="AU20" s="411">
        <v>27.533642512</v>
      </c>
      <c r="AV20" s="411">
        <v>25.39500056</v>
      </c>
      <c r="AW20" s="411">
        <v>22.303419588000001</v>
      </c>
      <c r="AX20" s="411">
        <v>23.377612937999999</v>
      </c>
      <c r="AY20" s="411">
        <v>24.992131963999999</v>
      </c>
      <c r="AZ20" s="411">
        <v>35.899543895999997</v>
      </c>
      <c r="BA20" s="412">
        <v>24.157866758000001</v>
      </c>
      <c r="BB20" s="412">
        <v>31.270482652999998</v>
      </c>
      <c r="BC20" s="405">
        <v>28.509216188</v>
      </c>
      <c r="BE20" s="369" t="s">
        <v>73</v>
      </c>
      <c r="BF20" s="411">
        <v>1.9458487120000001</v>
      </c>
      <c r="BG20" s="411">
        <v>1.788015991</v>
      </c>
      <c r="BH20" s="411">
        <v>1.774808538</v>
      </c>
      <c r="BI20" s="411">
        <v>1.7994971049999999</v>
      </c>
      <c r="BJ20" s="411">
        <v>2.632700738</v>
      </c>
      <c r="BK20" s="411">
        <v>2.9778204189999999</v>
      </c>
      <c r="BL20" s="412">
        <v>1.8069559340000001</v>
      </c>
      <c r="BM20" s="412">
        <v>2.8313530299999998</v>
      </c>
      <c r="BN20" s="405">
        <v>2.433660621</v>
      </c>
      <c r="BP20" s="369" t="s">
        <v>73</v>
      </c>
      <c r="BQ20" s="411">
        <v>7.0189136540000003</v>
      </c>
      <c r="BR20" s="411">
        <v>5.9304147220000001</v>
      </c>
      <c r="BS20" s="411">
        <v>6.1275923060000004</v>
      </c>
      <c r="BT20" s="411">
        <v>5.523265898</v>
      </c>
      <c r="BU20" s="411">
        <v>5.7685974739999999</v>
      </c>
      <c r="BV20" s="411">
        <v>3.3152677499999998</v>
      </c>
      <c r="BW20" s="412">
        <v>5.9470974329999997</v>
      </c>
      <c r="BX20" s="412">
        <v>4.3564509019999997</v>
      </c>
      <c r="BY20" s="405">
        <v>4.9739732019999998</v>
      </c>
    </row>
    <row r="21" spans="2:77" s="323" customFormat="1" ht="15.75" customHeight="1">
      <c r="B21" s="373" t="s">
        <v>188</v>
      </c>
      <c r="C21" s="374">
        <v>345.99321068500001</v>
      </c>
      <c r="D21" s="374">
        <v>289.603647432</v>
      </c>
      <c r="E21" s="374">
        <v>297.74943819499998</v>
      </c>
      <c r="F21" s="374">
        <v>352.30017253800003</v>
      </c>
      <c r="G21" s="374">
        <v>397.253399441</v>
      </c>
      <c r="H21" s="374">
        <v>443.09755603799999</v>
      </c>
      <c r="I21" s="375">
        <v>318.31911819499999</v>
      </c>
      <c r="J21" s="375">
        <v>423.55620084100002</v>
      </c>
      <c r="K21" s="376">
        <v>374.64336296699997</v>
      </c>
      <c r="M21" s="373" t="s">
        <v>188</v>
      </c>
      <c r="N21" s="374">
        <v>345.99321068500001</v>
      </c>
      <c r="O21" s="374">
        <v>289.603647432</v>
      </c>
      <c r="P21" s="374">
        <v>297.74943819499998</v>
      </c>
      <c r="Q21" s="374">
        <v>352.30017253800003</v>
      </c>
      <c r="R21" s="374">
        <v>397.253399441</v>
      </c>
      <c r="S21" s="374">
        <v>443.09755603799999</v>
      </c>
      <c r="T21" s="375">
        <v>318.31911819499999</v>
      </c>
      <c r="U21" s="375">
        <v>423.55620084100002</v>
      </c>
      <c r="V21" s="376">
        <v>374.64336296699997</v>
      </c>
      <c r="W21" s="397"/>
      <c r="X21" s="373" t="s">
        <v>188</v>
      </c>
      <c r="Y21" s="398">
        <v>25.256385055999999</v>
      </c>
      <c r="Z21" s="398">
        <v>28.443797196999999</v>
      </c>
      <c r="AA21" s="398">
        <v>28.351320367</v>
      </c>
      <c r="AB21" s="398">
        <v>28.268663835000002</v>
      </c>
      <c r="AC21" s="398">
        <v>25.055544684000001</v>
      </c>
      <c r="AD21" s="398">
        <v>24.642217202000001</v>
      </c>
      <c r="AE21" s="407">
        <v>27.996380085999998</v>
      </c>
      <c r="AF21" s="407">
        <v>24.807459624</v>
      </c>
      <c r="AG21" s="399">
        <v>26.066797971</v>
      </c>
      <c r="AI21" s="373" t="s">
        <v>188</v>
      </c>
      <c r="AJ21" s="398">
        <v>38.180101149000002</v>
      </c>
      <c r="AK21" s="398">
        <v>38.442771530999998</v>
      </c>
      <c r="AL21" s="398">
        <v>41.527077503999998</v>
      </c>
      <c r="AM21" s="398">
        <v>40.591015835</v>
      </c>
      <c r="AN21" s="398">
        <v>40.725571160999998</v>
      </c>
      <c r="AO21" s="398">
        <v>33.165150732999997</v>
      </c>
      <c r="AP21" s="407">
        <v>39.929050609999997</v>
      </c>
      <c r="AQ21" s="407">
        <v>36.187698803000004</v>
      </c>
      <c r="AR21" s="399">
        <v>37.665198117999999</v>
      </c>
      <c r="AT21" s="373" t="s">
        <v>188</v>
      </c>
      <c r="AU21" s="398">
        <v>27.584329887999999</v>
      </c>
      <c r="AV21" s="398">
        <v>25.39500056</v>
      </c>
      <c r="AW21" s="398">
        <v>22.188814017999999</v>
      </c>
      <c r="AX21" s="398">
        <v>23.681117852</v>
      </c>
      <c r="AY21" s="398">
        <v>25.554532063</v>
      </c>
      <c r="AZ21" s="398">
        <v>35.899543895999997</v>
      </c>
      <c r="BA21" s="407">
        <v>24.257688796</v>
      </c>
      <c r="BB21" s="407">
        <v>31.763755966000002</v>
      </c>
      <c r="BC21" s="399">
        <v>28.799530821000001</v>
      </c>
      <c r="BE21" s="373" t="s">
        <v>188</v>
      </c>
      <c r="BF21" s="398">
        <v>1.947485873</v>
      </c>
      <c r="BG21" s="398">
        <v>1.788015991</v>
      </c>
      <c r="BH21" s="398">
        <v>1.7858601000000001</v>
      </c>
      <c r="BI21" s="398">
        <v>1.840211343</v>
      </c>
      <c r="BJ21" s="398">
        <v>2.7602749110000002</v>
      </c>
      <c r="BK21" s="398">
        <v>2.9778204189999999</v>
      </c>
      <c r="BL21" s="407">
        <v>1.8247304129999999</v>
      </c>
      <c r="BM21" s="407">
        <v>2.8908488330000002</v>
      </c>
      <c r="BN21" s="399">
        <v>2.4698274169999999</v>
      </c>
      <c r="BP21" s="373" t="s">
        <v>188</v>
      </c>
      <c r="BQ21" s="398">
        <v>7.0316980339999997</v>
      </c>
      <c r="BR21" s="398">
        <v>5.9304147220000001</v>
      </c>
      <c r="BS21" s="398">
        <v>6.1469280099999999</v>
      </c>
      <c r="BT21" s="398">
        <v>5.6189911349999999</v>
      </c>
      <c r="BU21" s="398">
        <v>5.9040771799999998</v>
      </c>
      <c r="BV21" s="398">
        <v>3.3152677499999998</v>
      </c>
      <c r="BW21" s="407">
        <v>5.9921500959999996</v>
      </c>
      <c r="BX21" s="407">
        <v>4.3502367729999998</v>
      </c>
      <c r="BY21" s="399">
        <v>4.9986456730000004</v>
      </c>
    </row>
    <row r="22" spans="2:77" s="323" customFormat="1" ht="15.75" customHeight="1">
      <c r="B22" s="377" t="s">
        <v>490</v>
      </c>
      <c r="C22" s="378"/>
      <c r="D22" s="378"/>
      <c r="E22" s="378"/>
      <c r="F22" s="378"/>
      <c r="G22" s="378"/>
      <c r="H22" s="378"/>
      <c r="I22" s="379"/>
      <c r="J22" s="379"/>
      <c r="K22" s="380"/>
      <c r="M22" s="377" t="s">
        <v>490</v>
      </c>
      <c r="N22" s="378"/>
      <c r="O22" s="378"/>
      <c r="P22" s="378"/>
      <c r="Q22" s="378"/>
      <c r="R22" s="378"/>
      <c r="S22" s="378"/>
      <c r="T22" s="379"/>
      <c r="U22" s="379"/>
      <c r="V22" s="380"/>
      <c r="W22" s="397"/>
      <c r="X22" s="377" t="s">
        <v>490</v>
      </c>
      <c r="Y22" s="400"/>
      <c r="Z22" s="400"/>
      <c r="AA22" s="400"/>
      <c r="AB22" s="400"/>
      <c r="AC22" s="400"/>
      <c r="AD22" s="400"/>
      <c r="AE22" s="408"/>
      <c r="AF22" s="408"/>
      <c r="AG22" s="401"/>
      <c r="AI22" s="377" t="s">
        <v>490</v>
      </c>
      <c r="AJ22" s="400"/>
      <c r="AK22" s="400"/>
      <c r="AL22" s="400"/>
      <c r="AM22" s="400"/>
      <c r="AN22" s="400"/>
      <c r="AO22" s="400"/>
      <c r="AP22" s="408"/>
      <c r="AQ22" s="408"/>
      <c r="AR22" s="401"/>
      <c r="AT22" s="377" t="s">
        <v>490</v>
      </c>
      <c r="AU22" s="400"/>
      <c r="AV22" s="400"/>
      <c r="AW22" s="400"/>
      <c r="AX22" s="400"/>
      <c r="AY22" s="400"/>
      <c r="AZ22" s="400"/>
      <c r="BA22" s="408"/>
      <c r="BB22" s="408"/>
      <c r="BC22" s="401"/>
      <c r="BE22" s="377" t="s">
        <v>490</v>
      </c>
      <c r="BF22" s="400"/>
      <c r="BG22" s="400"/>
      <c r="BH22" s="400"/>
      <c r="BI22" s="400"/>
      <c r="BJ22" s="400"/>
      <c r="BK22" s="400"/>
      <c r="BL22" s="408"/>
      <c r="BM22" s="408"/>
      <c r="BN22" s="401"/>
      <c r="BP22" s="377" t="s">
        <v>490</v>
      </c>
      <c r="BQ22" s="400"/>
      <c r="BR22" s="400"/>
      <c r="BS22" s="400"/>
      <c r="BT22" s="400"/>
      <c r="BU22" s="400"/>
      <c r="BV22" s="400"/>
      <c r="BW22" s="408"/>
      <c r="BX22" s="408"/>
      <c r="BY22" s="401"/>
    </row>
    <row r="23" spans="2:77" s="368" customFormat="1" ht="15.75" customHeight="1">
      <c r="B23" s="381" t="s">
        <v>103</v>
      </c>
      <c r="C23" s="382">
        <v>437.17448352600002</v>
      </c>
      <c r="D23" s="382">
        <v>289.48838179699999</v>
      </c>
      <c r="E23" s="382">
        <v>251.39207331899999</v>
      </c>
      <c r="F23" s="382">
        <v>347.69593607600001</v>
      </c>
      <c r="G23" s="382">
        <v>391.51304801700002</v>
      </c>
      <c r="H23" s="382">
        <v>1005.578800889</v>
      </c>
      <c r="I23" s="383">
        <v>321.594449908</v>
      </c>
      <c r="J23" s="383">
        <v>767.88626778800005</v>
      </c>
      <c r="K23" s="384">
        <v>525.19334281299996</v>
      </c>
      <c r="M23" s="381" t="s">
        <v>103</v>
      </c>
      <c r="N23" s="382">
        <v>437.17448352600002</v>
      </c>
      <c r="O23" s="382">
        <v>289.48838179699999</v>
      </c>
      <c r="P23" s="382">
        <v>251.39207331899999</v>
      </c>
      <c r="Q23" s="382">
        <v>347.69593607600001</v>
      </c>
      <c r="R23" s="382">
        <v>391.51304801700002</v>
      </c>
      <c r="S23" s="382">
        <v>1005.578800889</v>
      </c>
      <c r="T23" s="383">
        <v>321.594449908</v>
      </c>
      <c r="U23" s="383">
        <v>767.88626778800005</v>
      </c>
      <c r="V23" s="384">
        <v>525.19334281299996</v>
      </c>
      <c r="W23" s="397"/>
      <c r="X23" s="381" t="s">
        <v>103</v>
      </c>
      <c r="Y23" s="402">
        <v>26.918909739</v>
      </c>
      <c r="Z23" s="402">
        <v>28.887326597000001</v>
      </c>
      <c r="AA23" s="402">
        <v>31.943918513</v>
      </c>
      <c r="AB23" s="402">
        <v>29.976533</v>
      </c>
      <c r="AC23" s="402">
        <v>21.799215752999999</v>
      </c>
      <c r="AD23" s="402">
        <v>15.57650179</v>
      </c>
      <c r="AE23" s="409">
        <v>29.640353892</v>
      </c>
      <c r="AF23" s="409">
        <v>16.804590784999998</v>
      </c>
      <c r="AG23" s="403">
        <v>21.078735446</v>
      </c>
      <c r="AI23" s="381" t="s">
        <v>103</v>
      </c>
      <c r="AJ23" s="402">
        <v>33.704449963000002</v>
      </c>
      <c r="AK23" s="402">
        <v>34.606111593999998</v>
      </c>
      <c r="AL23" s="402">
        <v>33.970170023000001</v>
      </c>
      <c r="AM23" s="402">
        <v>37.309277520000002</v>
      </c>
      <c r="AN23" s="402">
        <v>45.127152385000002</v>
      </c>
      <c r="AO23" s="402">
        <v>21.886076151000001</v>
      </c>
      <c r="AP23" s="409">
        <v>35.574461905</v>
      </c>
      <c r="AQ23" s="409">
        <v>26.472838475</v>
      </c>
      <c r="AR23" s="403">
        <v>29.503562466000002</v>
      </c>
      <c r="AT23" s="381" t="s">
        <v>103</v>
      </c>
      <c r="AU23" s="402">
        <v>30.880537211</v>
      </c>
      <c r="AV23" s="402">
        <v>29.329582236</v>
      </c>
      <c r="AW23" s="402">
        <v>26.438804903000001</v>
      </c>
      <c r="AX23" s="402">
        <v>25.666953868</v>
      </c>
      <c r="AY23" s="402">
        <v>24.786633850000001</v>
      </c>
      <c r="AZ23" s="402">
        <v>58.135821919000001</v>
      </c>
      <c r="BA23" s="409">
        <v>27.377725824999999</v>
      </c>
      <c r="BB23" s="409">
        <v>51.554164604999997</v>
      </c>
      <c r="BC23" s="403">
        <v>43.503720244</v>
      </c>
      <c r="BE23" s="381" t="s">
        <v>103</v>
      </c>
      <c r="BF23" s="402">
        <v>2.647678188</v>
      </c>
      <c r="BG23" s="402">
        <v>2.1550768090000001</v>
      </c>
      <c r="BH23" s="402">
        <v>1.7736650190000001</v>
      </c>
      <c r="BI23" s="402">
        <v>1.633233079</v>
      </c>
      <c r="BJ23" s="402">
        <v>3.129880601</v>
      </c>
      <c r="BK23" s="402">
        <v>2.7929923209999998</v>
      </c>
      <c r="BL23" s="409">
        <v>1.9243285699999999</v>
      </c>
      <c r="BM23" s="409">
        <v>2.8594791929999999</v>
      </c>
      <c r="BN23" s="403">
        <v>2.5480860170000001</v>
      </c>
      <c r="BP23" s="381" t="s">
        <v>103</v>
      </c>
      <c r="BQ23" s="402">
        <v>5.8484248980000002</v>
      </c>
      <c r="BR23" s="402">
        <v>5.0219027650000001</v>
      </c>
      <c r="BS23" s="402">
        <v>5.8734415420000001</v>
      </c>
      <c r="BT23" s="402">
        <v>5.4140025319999996</v>
      </c>
      <c r="BU23" s="402">
        <v>5.1571174109999998</v>
      </c>
      <c r="BV23" s="402">
        <v>1.60860782</v>
      </c>
      <c r="BW23" s="409">
        <v>5.4831298080000002</v>
      </c>
      <c r="BX23" s="409">
        <v>2.3089269419999998</v>
      </c>
      <c r="BY23" s="403">
        <v>3.3658958280000002</v>
      </c>
    </row>
    <row r="24" spans="2:77" s="323" customFormat="1" ht="15.75" customHeight="1">
      <c r="B24" s="385" t="s">
        <v>104</v>
      </c>
      <c r="C24" s="386">
        <v>267.130637471</v>
      </c>
      <c r="D24" s="386">
        <v>241.63581878700001</v>
      </c>
      <c r="E24" s="386">
        <v>397.27959173099998</v>
      </c>
      <c r="F24" s="386">
        <v>368.95064681899999</v>
      </c>
      <c r="G24" s="386">
        <v>405.64517491100003</v>
      </c>
      <c r="H24" s="386" t="s">
        <v>85</v>
      </c>
      <c r="I24" s="387">
        <v>293.95084443399998</v>
      </c>
      <c r="J24" s="387">
        <v>405.64517491100003</v>
      </c>
      <c r="K24" s="372">
        <v>325.65772794700001</v>
      </c>
      <c r="M24" s="385" t="s">
        <v>104</v>
      </c>
      <c r="N24" s="386">
        <v>267.130637471</v>
      </c>
      <c r="O24" s="386">
        <v>241.63581878700001</v>
      </c>
      <c r="P24" s="386">
        <v>397.27959173099998</v>
      </c>
      <c r="Q24" s="386">
        <v>368.95064681899999</v>
      </c>
      <c r="R24" s="386">
        <v>405.64517491100003</v>
      </c>
      <c r="S24" s="386" t="s">
        <v>85</v>
      </c>
      <c r="T24" s="387">
        <v>293.95084443399998</v>
      </c>
      <c r="U24" s="387">
        <v>405.64517491100003</v>
      </c>
      <c r="V24" s="372">
        <v>325.65772794700001</v>
      </c>
      <c r="W24" s="397"/>
      <c r="X24" s="385" t="s">
        <v>104</v>
      </c>
      <c r="Y24" s="404">
        <v>21.457862199000001</v>
      </c>
      <c r="Z24" s="404">
        <v>23.967979063000001</v>
      </c>
      <c r="AA24" s="404">
        <v>22.306227292999999</v>
      </c>
      <c r="AB24" s="404">
        <v>36.156904934000003</v>
      </c>
      <c r="AC24" s="404">
        <v>24.808052972999999</v>
      </c>
      <c r="AD24" s="404" t="s">
        <v>85</v>
      </c>
      <c r="AE24" s="410">
        <v>26.759998336999999</v>
      </c>
      <c r="AF24" s="410">
        <v>24.808052972999999</v>
      </c>
      <c r="AG24" s="405">
        <v>26.069798248000001</v>
      </c>
      <c r="AI24" s="385" t="s">
        <v>104</v>
      </c>
      <c r="AJ24" s="404">
        <v>40.231969472000003</v>
      </c>
      <c r="AK24" s="404">
        <v>41.211249178999999</v>
      </c>
      <c r="AL24" s="404">
        <v>47.233725112000002</v>
      </c>
      <c r="AM24" s="404">
        <v>41.222650397000002</v>
      </c>
      <c r="AN24" s="404">
        <v>37.453066485999997</v>
      </c>
      <c r="AO24" s="404" t="s">
        <v>85</v>
      </c>
      <c r="AP24" s="410">
        <v>41.846973808999998</v>
      </c>
      <c r="AQ24" s="410">
        <v>37.453066485999997</v>
      </c>
      <c r="AR24" s="405">
        <v>40.293305717999999</v>
      </c>
      <c r="AT24" s="385" t="s">
        <v>104</v>
      </c>
      <c r="AU24" s="404">
        <v>26.948521991</v>
      </c>
      <c r="AV24" s="404">
        <v>26.183022274999999</v>
      </c>
      <c r="AW24" s="404">
        <v>21.814954734000001</v>
      </c>
      <c r="AX24" s="404">
        <v>17.81241451</v>
      </c>
      <c r="AY24" s="404">
        <v>29.330633630000001</v>
      </c>
      <c r="AZ24" s="404" t="s">
        <v>85</v>
      </c>
      <c r="BA24" s="410">
        <v>23.275160449000001</v>
      </c>
      <c r="BB24" s="410">
        <v>29.330633630000001</v>
      </c>
      <c r="BC24" s="405">
        <v>25.416351594999998</v>
      </c>
      <c r="BE24" s="385" t="s">
        <v>104</v>
      </c>
      <c r="BF24" s="404">
        <v>1.7928116860000001</v>
      </c>
      <c r="BG24" s="404">
        <v>1.9268915390000001</v>
      </c>
      <c r="BH24" s="404">
        <v>1.7489003670000001</v>
      </c>
      <c r="BI24" s="404">
        <v>1.8143056179999999</v>
      </c>
      <c r="BJ24" s="404">
        <v>2.0198155020000002</v>
      </c>
      <c r="BK24" s="404" t="s">
        <v>85</v>
      </c>
      <c r="BL24" s="410">
        <v>1.8388709379999999</v>
      </c>
      <c r="BM24" s="410">
        <v>2.0198155020000002</v>
      </c>
      <c r="BN24" s="405">
        <v>1.9028522139999999</v>
      </c>
      <c r="BP24" s="385" t="s">
        <v>104</v>
      </c>
      <c r="BQ24" s="404">
        <v>9.5688346509999995</v>
      </c>
      <c r="BR24" s="404">
        <v>6.7108579449999999</v>
      </c>
      <c r="BS24" s="404">
        <v>6.8961924940000001</v>
      </c>
      <c r="BT24" s="404">
        <v>2.9937245410000002</v>
      </c>
      <c r="BU24" s="404">
        <v>6.3884314089999998</v>
      </c>
      <c r="BV24" s="404" t="s">
        <v>85</v>
      </c>
      <c r="BW24" s="410">
        <v>6.2789964669999998</v>
      </c>
      <c r="BX24" s="410">
        <v>6.3884314089999998</v>
      </c>
      <c r="BY24" s="405">
        <v>6.3176922250000001</v>
      </c>
    </row>
    <row r="25" spans="2:77" s="368" customFormat="1" ht="15.75" customHeight="1">
      <c r="B25" s="381" t="s">
        <v>42</v>
      </c>
      <c r="C25" s="382">
        <v>436.28584996799998</v>
      </c>
      <c r="D25" s="382">
        <v>248.21139757399999</v>
      </c>
      <c r="E25" s="382">
        <v>252.38703384199999</v>
      </c>
      <c r="F25" s="382">
        <v>330.33206292699998</v>
      </c>
      <c r="G25" s="382">
        <v>478.86328326699999</v>
      </c>
      <c r="H25" s="382">
        <v>483.38751040199998</v>
      </c>
      <c r="I25" s="383">
        <v>285.910507284</v>
      </c>
      <c r="J25" s="383">
        <v>480.31083332399999</v>
      </c>
      <c r="K25" s="384">
        <v>366.27626948800003</v>
      </c>
      <c r="M25" s="381" t="s">
        <v>42</v>
      </c>
      <c r="N25" s="382">
        <v>436.28584996799998</v>
      </c>
      <c r="O25" s="382">
        <v>248.21139757399999</v>
      </c>
      <c r="P25" s="382">
        <v>252.38703384199999</v>
      </c>
      <c r="Q25" s="382">
        <v>330.33206292699998</v>
      </c>
      <c r="R25" s="382">
        <v>478.86328326699999</v>
      </c>
      <c r="S25" s="382">
        <v>483.38751040199998</v>
      </c>
      <c r="T25" s="383">
        <v>285.910507284</v>
      </c>
      <c r="U25" s="383">
        <v>480.31083332399999</v>
      </c>
      <c r="V25" s="384">
        <v>366.27626948800003</v>
      </c>
      <c r="W25" s="397"/>
      <c r="X25" s="381" t="s">
        <v>42</v>
      </c>
      <c r="Y25" s="402">
        <v>28.398194306000001</v>
      </c>
      <c r="Z25" s="402">
        <v>27.055421283000001</v>
      </c>
      <c r="AA25" s="402">
        <v>31.108835045999999</v>
      </c>
      <c r="AB25" s="402">
        <v>28.621533507999999</v>
      </c>
      <c r="AC25" s="402">
        <v>20.341566885999999</v>
      </c>
      <c r="AD25" s="402">
        <v>16.413561278</v>
      </c>
      <c r="AE25" s="409">
        <v>28.971384039</v>
      </c>
      <c r="AF25" s="409">
        <v>19.076730553000001</v>
      </c>
      <c r="AG25" s="403">
        <v>23.607390221999999</v>
      </c>
      <c r="AI25" s="381" t="s">
        <v>42</v>
      </c>
      <c r="AJ25" s="402">
        <v>45.767356745999997</v>
      </c>
      <c r="AK25" s="402">
        <v>39.489109716999998</v>
      </c>
      <c r="AL25" s="402">
        <v>42.840002237</v>
      </c>
      <c r="AM25" s="402">
        <v>40.976540079999999</v>
      </c>
      <c r="AN25" s="402">
        <v>49.867547178000002</v>
      </c>
      <c r="AO25" s="402">
        <v>34.037132303</v>
      </c>
      <c r="AP25" s="409">
        <v>41.223623791999998</v>
      </c>
      <c r="AQ25" s="409">
        <v>44.770078920000003</v>
      </c>
      <c r="AR25" s="403">
        <v>43.146193734000001</v>
      </c>
      <c r="AT25" s="381" t="s">
        <v>42</v>
      </c>
      <c r="AU25" s="402">
        <v>6.6905943670000001</v>
      </c>
      <c r="AV25" s="402">
        <v>24.985042014000001</v>
      </c>
      <c r="AW25" s="402">
        <v>15.681361132999999</v>
      </c>
      <c r="AX25" s="402">
        <v>20.831563662000001</v>
      </c>
      <c r="AY25" s="402">
        <v>23.020930110999998</v>
      </c>
      <c r="AZ25" s="402">
        <v>46.812963160999999</v>
      </c>
      <c r="BA25" s="409">
        <v>20.148255267</v>
      </c>
      <c r="BB25" s="409">
        <v>30.682076975000001</v>
      </c>
      <c r="BC25" s="403">
        <v>25.858748776999999</v>
      </c>
      <c r="BE25" s="381" t="s">
        <v>42</v>
      </c>
      <c r="BF25" s="402">
        <v>0.76337112799999995</v>
      </c>
      <c r="BG25" s="402">
        <v>1.4283102299999999</v>
      </c>
      <c r="BH25" s="402">
        <v>1.2059948309999999</v>
      </c>
      <c r="BI25" s="402">
        <v>1.2470938170000001</v>
      </c>
      <c r="BJ25" s="402">
        <v>1.4217479399999999</v>
      </c>
      <c r="BK25" s="402">
        <v>1.3789213410000001</v>
      </c>
      <c r="BL25" s="409">
        <v>1.2698570259999999</v>
      </c>
      <c r="BM25" s="409">
        <v>1.407957573</v>
      </c>
      <c r="BN25" s="403">
        <v>1.3447227589999999</v>
      </c>
      <c r="BP25" s="381" t="s">
        <v>42</v>
      </c>
      <c r="BQ25" s="402">
        <v>18.380483453</v>
      </c>
      <c r="BR25" s="402">
        <v>7.0421167550000003</v>
      </c>
      <c r="BS25" s="402">
        <v>9.1638067539999994</v>
      </c>
      <c r="BT25" s="402">
        <v>8.3232689319999995</v>
      </c>
      <c r="BU25" s="402">
        <v>5.3482078839999998</v>
      </c>
      <c r="BV25" s="402">
        <v>1.3574219160000001</v>
      </c>
      <c r="BW25" s="409">
        <v>8.3868798760000001</v>
      </c>
      <c r="BX25" s="409">
        <v>4.0631559790000003</v>
      </c>
      <c r="BY25" s="403">
        <v>6.0429445089999998</v>
      </c>
    </row>
    <row r="26" spans="2:77" s="323" customFormat="1" ht="15.75" customHeight="1">
      <c r="B26" s="385" t="s">
        <v>105</v>
      </c>
      <c r="C26" s="386">
        <v>228.86820332799999</v>
      </c>
      <c r="D26" s="386">
        <v>297.76975475500001</v>
      </c>
      <c r="E26" s="386">
        <v>245.128796002</v>
      </c>
      <c r="F26" s="386">
        <v>382.24289855900003</v>
      </c>
      <c r="G26" s="386">
        <v>388.67648440599999</v>
      </c>
      <c r="H26" s="386" t="s">
        <v>85</v>
      </c>
      <c r="I26" s="387">
        <v>289.61083084900002</v>
      </c>
      <c r="J26" s="387">
        <v>388.67648440599999</v>
      </c>
      <c r="K26" s="372">
        <v>329.018835814</v>
      </c>
      <c r="M26" s="385" t="s">
        <v>105</v>
      </c>
      <c r="N26" s="386">
        <v>228.86820332799999</v>
      </c>
      <c r="O26" s="386">
        <v>297.76975475500001</v>
      </c>
      <c r="P26" s="386">
        <v>245.128796002</v>
      </c>
      <c r="Q26" s="386">
        <v>382.24289855900003</v>
      </c>
      <c r="R26" s="386">
        <v>388.67648440599999</v>
      </c>
      <c r="S26" s="386" t="s">
        <v>85</v>
      </c>
      <c r="T26" s="387">
        <v>289.61083084900002</v>
      </c>
      <c r="U26" s="387">
        <v>388.67648440599999</v>
      </c>
      <c r="V26" s="372">
        <v>329.018835814</v>
      </c>
      <c r="W26" s="397"/>
      <c r="X26" s="385" t="s">
        <v>105</v>
      </c>
      <c r="Y26" s="404">
        <v>30.934552791000002</v>
      </c>
      <c r="Z26" s="404">
        <v>22.665931740000001</v>
      </c>
      <c r="AA26" s="404">
        <v>33.698084762000001</v>
      </c>
      <c r="AB26" s="404">
        <v>20.565465677999999</v>
      </c>
      <c r="AC26" s="404">
        <v>30.223046500999999</v>
      </c>
      <c r="AD26" s="404" t="s">
        <v>85</v>
      </c>
      <c r="AE26" s="410">
        <v>25.532166203999999</v>
      </c>
      <c r="AF26" s="410">
        <v>30.223046500999999</v>
      </c>
      <c r="AG26" s="405">
        <v>27.736529622999999</v>
      </c>
      <c r="AI26" s="385" t="s">
        <v>105</v>
      </c>
      <c r="AJ26" s="404">
        <v>42.918004353000001</v>
      </c>
      <c r="AK26" s="404">
        <v>38.156138312000003</v>
      </c>
      <c r="AL26" s="404">
        <v>34.951099122999999</v>
      </c>
      <c r="AM26" s="404">
        <v>45.310030179999998</v>
      </c>
      <c r="AN26" s="404">
        <v>40.542165787000002</v>
      </c>
      <c r="AO26" s="404" t="s">
        <v>85</v>
      </c>
      <c r="AP26" s="410">
        <v>39.857414091999999</v>
      </c>
      <c r="AQ26" s="410">
        <v>40.542165787000002</v>
      </c>
      <c r="AR26" s="405">
        <v>40.179196249999997</v>
      </c>
      <c r="AT26" s="385" t="s">
        <v>105</v>
      </c>
      <c r="AU26" s="404">
        <v>15.824224872</v>
      </c>
      <c r="AV26" s="404">
        <v>29.208910057000001</v>
      </c>
      <c r="AW26" s="404">
        <v>24.881221077999999</v>
      </c>
      <c r="AX26" s="404">
        <v>18.832572561999999</v>
      </c>
      <c r="AY26" s="404">
        <v>20.094792677000001</v>
      </c>
      <c r="AZ26" s="404" t="s">
        <v>85</v>
      </c>
      <c r="BA26" s="410">
        <v>24.012245257</v>
      </c>
      <c r="BB26" s="410">
        <v>20.094792677000001</v>
      </c>
      <c r="BC26" s="405">
        <v>22.171335104000001</v>
      </c>
      <c r="BE26" s="385" t="s">
        <v>105</v>
      </c>
      <c r="BF26" s="404">
        <v>1.6704849150000001</v>
      </c>
      <c r="BG26" s="404">
        <v>1.7750858380000001</v>
      </c>
      <c r="BH26" s="404">
        <v>1.8507325910000001</v>
      </c>
      <c r="BI26" s="404">
        <v>2.0624636340000002</v>
      </c>
      <c r="BJ26" s="404">
        <v>2.6864900239999998</v>
      </c>
      <c r="BK26" s="404" t="s">
        <v>85</v>
      </c>
      <c r="BL26" s="410">
        <v>1.8501934040000001</v>
      </c>
      <c r="BM26" s="410">
        <v>2.6864900239999998</v>
      </c>
      <c r="BN26" s="405">
        <v>2.2431903599999998</v>
      </c>
      <c r="BP26" s="385" t="s">
        <v>105</v>
      </c>
      <c r="BQ26" s="404">
        <v>8.6527330689999999</v>
      </c>
      <c r="BR26" s="404">
        <v>8.1939340529999996</v>
      </c>
      <c r="BS26" s="404">
        <v>4.6188624459999996</v>
      </c>
      <c r="BT26" s="404">
        <v>13.229467947</v>
      </c>
      <c r="BU26" s="404">
        <v>6.4535050109999998</v>
      </c>
      <c r="BV26" s="404" t="s">
        <v>85</v>
      </c>
      <c r="BW26" s="410">
        <v>8.7479810429999993</v>
      </c>
      <c r="BX26" s="410">
        <v>6.4535050109999998</v>
      </c>
      <c r="BY26" s="405">
        <v>7.6697486619999999</v>
      </c>
    </row>
    <row r="27" spans="2:77" s="368" customFormat="1" ht="15.75" customHeight="1">
      <c r="B27" s="381" t="s">
        <v>45</v>
      </c>
      <c r="C27" s="382">
        <v>341.73225418499999</v>
      </c>
      <c r="D27" s="382">
        <v>448.18896882899998</v>
      </c>
      <c r="E27" s="382" t="s">
        <v>85</v>
      </c>
      <c r="F27" s="382">
        <v>340.76884059999998</v>
      </c>
      <c r="G27" s="382" t="s">
        <v>85</v>
      </c>
      <c r="H27" s="402" t="s">
        <v>85</v>
      </c>
      <c r="I27" s="383">
        <v>355.57173985600002</v>
      </c>
      <c r="J27" s="383" t="s">
        <v>85</v>
      </c>
      <c r="K27" s="384">
        <v>355.57173985600002</v>
      </c>
      <c r="M27" s="381" t="s">
        <v>45</v>
      </c>
      <c r="N27" s="382">
        <v>341.73225418499999</v>
      </c>
      <c r="O27" s="382">
        <v>448.18896882899998</v>
      </c>
      <c r="P27" s="382" t="s">
        <v>85</v>
      </c>
      <c r="Q27" s="382">
        <v>340.76884059999998</v>
      </c>
      <c r="R27" s="382" t="s">
        <v>85</v>
      </c>
      <c r="S27" s="402" t="s">
        <v>85</v>
      </c>
      <c r="T27" s="383">
        <v>355.57173985600002</v>
      </c>
      <c r="U27" s="383" t="s">
        <v>85</v>
      </c>
      <c r="V27" s="384">
        <v>355.57173985600002</v>
      </c>
      <c r="W27" s="397"/>
      <c r="X27" s="381" t="s">
        <v>45</v>
      </c>
      <c r="Y27" s="402">
        <v>36.871056361999997</v>
      </c>
      <c r="Z27" s="402">
        <v>35.146543131999998</v>
      </c>
      <c r="AA27" s="402" t="s">
        <v>85</v>
      </c>
      <c r="AB27" s="402">
        <v>18.093722340999999</v>
      </c>
      <c r="AC27" s="402" t="s">
        <v>85</v>
      </c>
      <c r="AD27" s="402" t="s">
        <v>85</v>
      </c>
      <c r="AE27" s="409">
        <v>28.770748959999999</v>
      </c>
      <c r="AF27" s="409" t="s">
        <v>85</v>
      </c>
      <c r="AG27" s="403">
        <v>28.770748959999999</v>
      </c>
      <c r="AI27" s="381" t="s">
        <v>45</v>
      </c>
      <c r="AJ27" s="402">
        <v>37.239165092999997</v>
      </c>
      <c r="AK27" s="402">
        <v>25.664815247</v>
      </c>
      <c r="AL27" s="402" t="s">
        <v>85</v>
      </c>
      <c r="AM27" s="402">
        <v>39.900874192000003</v>
      </c>
      <c r="AN27" s="402" t="s">
        <v>85</v>
      </c>
      <c r="AO27" s="402" t="s">
        <v>85</v>
      </c>
      <c r="AP27" s="409">
        <v>36.392225140999997</v>
      </c>
      <c r="AQ27" s="409" t="s">
        <v>85</v>
      </c>
      <c r="AR27" s="403">
        <v>36.392225140999997</v>
      </c>
      <c r="AT27" s="381" t="s">
        <v>45</v>
      </c>
      <c r="AU27" s="402">
        <v>19.984072123000001</v>
      </c>
      <c r="AV27" s="402">
        <v>32.387264213000002</v>
      </c>
      <c r="AW27" s="402" t="s">
        <v>85</v>
      </c>
      <c r="AX27" s="402">
        <v>33.162888645999999</v>
      </c>
      <c r="AY27" s="402" t="s">
        <v>85</v>
      </c>
      <c r="AZ27" s="402" t="s">
        <v>85</v>
      </c>
      <c r="BA27" s="409">
        <v>27.558747792999998</v>
      </c>
      <c r="BB27" s="409" t="s">
        <v>85</v>
      </c>
      <c r="BC27" s="403">
        <v>27.558747792999998</v>
      </c>
      <c r="BE27" s="381" t="s">
        <v>45</v>
      </c>
      <c r="BF27" s="402">
        <v>0.86199968599999999</v>
      </c>
      <c r="BG27" s="402">
        <v>1.0282471689999999</v>
      </c>
      <c r="BH27" s="402" t="s">
        <v>85</v>
      </c>
      <c r="BI27" s="402">
        <v>1.552015368</v>
      </c>
      <c r="BJ27" s="402" t="s">
        <v>85</v>
      </c>
      <c r="BK27" s="402" t="s">
        <v>85</v>
      </c>
      <c r="BL27" s="409">
        <v>1.177030703</v>
      </c>
      <c r="BM27" s="409" t="s">
        <v>85</v>
      </c>
      <c r="BN27" s="403">
        <v>1.177030703</v>
      </c>
      <c r="BP27" s="381" t="s">
        <v>45</v>
      </c>
      <c r="BQ27" s="402">
        <v>5.0437067349999998</v>
      </c>
      <c r="BR27" s="402">
        <v>5.7731302390000003</v>
      </c>
      <c r="BS27" s="402" t="s">
        <v>85</v>
      </c>
      <c r="BT27" s="402">
        <v>7.2904994529999998</v>
      </c>
      <c r="BU27" s="402" t="s">
        <v>85</v>
      </c>
      <c r="BV27" s="402" t="s">
        <v>85</v>
      </c>
      <c r="BW27" s="409">
        <v>6.1012474030000003</v>
      </c>
      <c r="BX27" s="409" t="s">
        <v>85</v>
      </c>
      <c r="BY27" s="403">
        <v>6.1012474030000003</v>
      </c>
    </row>
    <row r="28" spans="2:77" s="323" customFormat="1" ht="15.75" customHeight="1">
      <c r="B28" s="385" t="s">
        <v>106</v>
      </c>
      <c r="C28" s="386">
        <v>308.91235397100002</v>
      </c>
      <c r="D28" s="386">
        <v>251.91597870199999</v>
      </c>
      <c r="E28" s="386">
        <v>321.479893844</v>
      </c>
      <c r="F28" s="386">
        <v>320.458068615</v>
      </c>
      <c r="G28" s="386">
        <v>443.848579986</v>
      </c>
      <c r="H28" s="386">
        <v>843.97470265200002</v>
      </c>
      <c r="I28" s="387">
        <v>295.92796503199997</v>
      </c>
      <c r="J28" s="387">
        <v>595.62315801900002</v>
      </c>
      <c r="K28" s="372">
        <v>406.49126734499998</v>
      </c>
      <c r="M28" s="385" t="s">
        <v>106</v>
      </c>
      <c r="N28" s="386">
        <v>308.91235397100002</v>
      </c>
      <c r="O28" s="386">
        <v>251.91597870199999</v>
      </c>
      <c r="P28" s="386">
        <v>321.479893844</v>
      </c>
      <c r="Q28" s="386">
        <v>320.458068615</v>
      </c>
      <c r="R28" s="386">
        <v>443.848579986</v>
      </c>
      <c r="S28" s="386">
        <v>843.97470265200002</v>
      </c>
      <c r="T28" s="387">
        <v>295.92796503199997</v>
      </c>
      <c r="U28" s="387">
        <v>595.62315801900002</v>
      </c>
      <c r="V28" s="372">
        <v>406.49126734499998</v>
      </c>
      <c r="W28" s="397"/>
      <c r="X28" s="385" t="s">
        <v>106</v>
      </c>
      <c r="Y28" s="404">
        <v>30.495872158000001</v>
      </c>
      <c r="Z28" s="404">
        <v>33.467079134000002</v>
      </c>
      <c r="AA28" s="404">
        <v>27.795538799999999</v>
      </c>
      <c r="AB28" s="404">
        <v>25.345317472000001</v>
      </c>
      <c r="AC28" s="404">
        <v>24.268494378</v>
      </c>
      <c r="AD28" s="404">
        <v>15.296369809</v>
      </c>
      <c r="AE28" s="410">
        <v>29.049201501999999</v>
      </c>
      <c r="AF28" s="410">
        <v>19.446182690000001</v>
      </c>
      <c r="AG28" s="405">
        <v>23.858101931</v>
      </c>
      <c r="AI28" s="385" t="s">
        <v>106</v>
      </c>
      <c r="AJ28" s="404">
        <v>41.409727128</v>
      </c>
      <c r="AK28" s="404">
        <v>37.187939554000003</v>
      </c>
      <c r="AL28" s="404">
        <v>46.410925841999997</v>
      </c>
      <c r="AM28" s="404">
        <v>40.531879760999999</v>
      </c>
      <c r="AN28" s="404">
        <v>40.251755275000001</v>
      </c>
      <c r="AO28" s="404">
        <v>56.249181599000003</v>
      </c>
      <c r="AP28" s="410">
        <v>41.398616382999997</v>
      </c>
      <c r="AQ28" s="410">
        <v>48.850005930000002</v>
      </c>
      <c r="AR28" s="405">
        <v>45.426610687</v>
      </c>
      <c r="AT28" s="385" t="s">
        <v>106</v>
      </c>
      <c r="AU28" s="404">
        <v>20.702445179000001</v>
      </c>
      <c r="AV28" s="404">
        <v>19.97105062</v>
      </c>
      <c r="AW28" s="404">
        <v>18.385236856999999</v>
      </c>
      <c r="AX28" s="404">
        <v>26.803196579000002</v>
      </c>
      <c r="AY28" s="404">
        <v>29.603626001999999</v>
      </c>
      <c r="AZ28" s="404">
        <v>18.639771405000001</v>
      </c>
      <c r="BA28" s="410">
        <v>21.598166153000001</v>
      </c>
      <c r="BB28" s="410">
        <v>23.710804991</v>
      </c>
      <c r="BC28" s="405">
        <v>22.740194380999998</v>
      </c>
      <c r="BE28" s="385" t="s">
        <v>106</v>
      </c>
      <c r="BF28" s="404">
        <v>2.0749172480000002</v>
      </c>
      <c r="BG28" s="404">
        <v>1.5673759119999999</v>
      </c>
      <c r="BH28" s="404">
        <v>1.626332911</v>
      </c>
      <c r="BI28" s="404">
        <v>1.378642122</v>
      </c>
      <c r="BJ28" s="404">
        <v>2.9246442849999998</v>
      </c>
      <c r="BK28" s="404">
        <v>2.0511199370000002</v>
      </c>
      <c r="BL28" s="410">
        <v>1.5892548989999999</v>
      </c>
      <c r="BM28" s="410">
        <v>2.4551449330000001</v>
      </c>
      <c r="BN28" s="405">
        <v>2.057328686</v>
      </c>
      <c r="BP28" s="385" t="s">
        <v>106</v>
      </c>
      <c r="BQ28" s="404">
        <v>5.3170382859999998</v>
      </c>
      <c r="BR28" s="404">
        <v>7.8065547799999999</v>
      </c>
      <c r="BS28" s="404">
        <v>5.7819655900000004</v>
      </c>
      <c r="BT28" s="404">
        <v>5.9409640660000003</v>
      </c>
      <c r="BU28" s="404">
        <v>2.9514800600000002</v>
      </c>
      <c r="BV28" s="404">
        <v>7.7635572499999999</v>
      </c>
      <c r="BW28" s="410">
        <v>6.3647610630000004</v>
      </c>
      <c r="BX28" s="410">
        <v>5.537861457</v>
      </c>
      <c r="BY28" s="405">
        <v>5.9177643140000002</v>
      </c>
    </row>
    <row r="29" spans="2:77" s="368" customFormat="1" ht="15.75" customHeight="1">
      <c r="B29" s="381" t="s">
        <v>107</v>
      </c>
      <c r="C29" s="382">
        <v>214.17838543400001</v>
      </c>
      <c r="D29" s="382">
        <v>255.80327559</v>
      </c>
      <c r="E29" s="382">
        <v>288.05704556199998</v>
      </c>
      <c r="F29" s="382">
        <v>300.18403357300002</v>
      </c>
      <c r="G29" s="382">
        <v>435.64339470200002</v>
      </c>
      <c r="H29" s="382">
        <v>500.93351357900002</v>
      </c>
      <c r="I29" s="383">
        <v>281.878933131</v>
      </c>
      <c r="J29" s="383">
        <v>457.335821716</v>
      </c>
      <c r="K29" s="384">
        <v>381.96826940900002</v>
      </c>
      <c r="M29" s="381" t="s">
        <v>107</v>
      </c>
      <c r="N29" s="382">
        <v>214.17838543400001</v>
      </c>
      <c r="O29" s="382">
        <v>255.80327559</v>
      </c>
      <c r="P29" s="382">
        <v>288.05704556199998</v>
      </c>
      <c r="Q29" s="382">
        <v>300.18403357300002</v>
      </c>
      <c r="R29" s="382">
        <v>435.64339470200002</v>
      </c>
      <c r="S29" s="382">
        <v>500.93351357900002</v>
      </c>
      <c r="T29" s="383">
        <v>281.878933131</v>
      </c>
      <c r="U29" s="383">
        <v>457.335821716</v>
      </c>
      <c r="V29" s="384">
        <v>381.96826940900002</v>
      </c>
      <c r="W29" s="397"/>
      <c r="X29" s="381" t="s">
        <v>107</v>
      </c>
      <c r="Y29" s="402">
        <v>34.550800875</v>
      </c>
      <c r="Z29" s="402">
        <v>34.305537278999999</v>
      </c>
      <c r="AA29" s="402">
        <v>31.386606817000001</v>
      </c>
      <c r="AB29" s="402">
        <v>24.941143572000001</v>
      </c>
      <c r="AC29" s="402">
        <v>24.986887897999999</v>
      </c>
      <c r="AD29" s="402">
        <v>34.758238882000001</v>
      </c>
      <c r="AE29" s="409">
        <v>29.527467058999999</v>
      </c>
      <c r="AF29" s="409">
        <v>28.542874917999999</v>
      </c>
      <c r="AG29" s="403">
        <v>28.854983481000001</v>
      </c>
      <c r="AI29" s="381" t="s">
        <v>107</v>
      </c>
      <c r="AJ29" s="402">
        <v>37.214405812000003</v>
      </c>
      <c r="AK29" s="402">
        <v>36.467107353000003</v>
      </c>
      <c r="AL29" s="402">
        <v>37.844291462999998</v>
      </c>
      <c r="AM29" s="402">
        <v>34.599976089999998</v>
      </c>
      <c r="AN29" s="402">
        <v>37.486694835000002</v>
      </c>
      <c r="AO29" s="402">
        <v>21.041588695000002</v>
      </c>
      <c r="AP29" s="409">
        <v>36.083991443000002</v>
      </c>
      <c r="AQ29" s="409">
        <v>31.501996906999999</v>
      </c>
      <c r="AR29" s="403">
        <v>32.954455922000001</v>
      </c>
      <c r="AT29" s="381" t="s">
        <v>107</v>
      </c>
      <c r="AU29" s="402">
        <v>23.052175533</v>
      </c>
      <c r="AV29" s="402">
        <v>18.849580711000002</v>
      </c>
      <c r="AW29" s="402">
        <v>24.178151824</v>
      </c>
      <c r="AX29" s="402">
        <v>30.532549255999999</v>
      </c>
      <c r="AY29" s="402">
        <v>26.643282221</v>
      </c>
      <c r="AZ29" s="402">
        <v>36.213137519</v>
      </c>
      <c r="BA29" s="409">
        <v>25.339146988</v>
      </c>
      <c r="BB29" s="409">
        <v>30.125940994</v>
      </c>
      <c r="BC29" s="403">
        <v>28.608562033999998</v>
      </c>
      <c r="BE29" s="381" t="s">
        <v>107</v>
      </c>
      <c r="BF29" s="402">
        <v>1.2628402030000001</v>
      </c>
      <c r="BG29" s="402">
        <v>1.6868682079999999</v>
      </c>
      <c r="BH29" s="402">
        <v>1.3516763789999999</v>
      </c>
      <c r="BI29" s="402">
        <v>3.0216610830000001</v>
      </c>
      <c r="BJ29" s="402">
        <v>2.4474985629999999</v>
      </c>
      <c r="BK29" s="402">
        <v>4.3170435469999999</v>
      </c>
      <c r="BL29" s="409">
        <v>2.1483474849999999</v>
      </c>
      <c r="BM29" s="409">
        <v>3.1278627939999999</v>
      </c>
      <c r="BN29" s="403">
        <v>2.81736355</v>
      </c>
      <c r="BP29" s="381" t="s">
        <v>107</v>
      </c>
      <c r="BQ29" s="402">
        <v>3.9197775770000001</v>
      </c>
      <c r="BR29" s="402">
        <v>8.6909064479999998</v>
      </c>
      <c r="BS29" s="402">
        <v>5.2392735159999999</v>
      </c>
      <c r="BT29" s="402">
        <v>6.9046699990000002</v>
      </c>
      <c r="BU29" s="402">
        <v>8.4356364839999998</v>
      </c>
      <c r="BV29" s="402">
        <v>3.6699913569999998</v>
      </c>
      <c r="BW29" s="409">
        <v>6.9010470249999996</v>
      </c>
      <c r="BX29" s="409">
        <v>6.7013243869999997</v>
      </c>
      <c r="BY29" s="403">
        <v>6.7646350130000004</v>
      </c>
    </row>
    <row r="30" spans="2:77" s="323" customFormat="1" ht="15.75" customHeight="1">
      <c r="B30" s="385" t="s">
        <v>108</v>
      </c>
      <c r="C30" s="386">
        <v>423.082684126</v>
      </c>
      <c r="D30" s="386">
        <v>324.02867385500002</v>
      </c>
      <c r="E30" s="386">
        <v>267.12448577200001</v>
      </c>
      <c r="F30" s="386">
        <v>414.90330920100001</v>
      </c>
      <c r="G30" s="386">
        <v>461.82734461699999</v>
      </c>
      <c r="H30" s="386">
        <v>367.76352915500001</v>
      </c>
      <c r="I30" s="387">
        <v>351.06943767799999</v>
      </c>
      <c r="J30" s="387">
        <v>426.07581000599998</v>
      </c>
      <c r="K30" s="372">
        <v>379.65372114000002</v>
      </c>
      <c r="M30" s="385" t="s">
        <v>108</v>
      </c>
      <c r="N30" s="386">
        <v>423.082684126</v>
      </c>
      <c r="O30" s="386">
        <v>324.02867385500002</v>
      </c>
      <c r="P30" s="386">
        <v>267.12448577200001</v>
      </c>
      <c r="Q30" s="386">
        <v>414.90330920100001</v>
      </c>
      <c r="R30" s="386">
        <v>461.82734461699999</v>
      </c>
      <c r="S30" s="386">
        <v>367.76352915500001</v>
      </c>
      <c r="T30" s="387">
        <v>351.06943767799999</v>
      </c>
      <c r="U30" s="387">
        <v>426.07581000599998</v>
      </c>
      <c r="V30" s="372">
        <v>379.65372114000002</v>
      </c>
      <c r="W30" s="397"/>
      <c r="X30" s="385" t="s">
        <v>108</v>
      </c>
      <c r="Y30" s="404">
        <v>26.410299918</v>
      </c>
      <c r="Z30" s="404">
        <v>30.995368386999999</v>
      </c>
      <c r="AA30" s="404">
        <v>29.085699718000001</v>
      </c>
      <c r="AB30" s="404">
        <v>28.874140898</v>
      </c>
      <c r="AC30" s="404">
        <v>22.318049266999999</v>
      </c>
      <c r="AD30" s="404">
        <v>21.463450182999999</v>
      </c>
      <c r="AE30" s="410">
        <v>29.456569849000001</v>
      </c>
      <c r="AF30" s="410">
        <v>22.037689105999998</v>
      </c>
      <c r="AG30" s="405">
        <v>26.283594078</v>
      </c>
      <c r="AI30" s="385" t="s">
        <v>108</v>
      </c>
      <c r="AJ30" s="404">
        <v>39.917351502000002</v>
      </c>
      <c r="AK30" s="404">
        <v>40.597076266999998</v>
      </c>
      <c r="AL30" s="404">
        <v>40.155963362000001</v>
      </c>
      <c r="AM30" s="404">
        <v>43.003724490000003</v>
      </c>
      <c r="AN30" s="404">
        <v>45.406614171999998</v>
      </c>
      <c r="AO30" s="404">
        <v>32.338591672</v>
      </c>
      <c r="AP30" s="410">
        <v>41.576804205000002</v>
      </c>
      <c r="AQ30" s="410">
        <v>41.119512817</v>
      </c>
      <c r="AR30" s="405">
        <v>41.381225579999999</v>
      </c>
      <c r="AT30" s="385" t="s">
        <v>108</v>
      </c>
      <c r="AU30" s="404">
        <v>27.414348584999999</v>
      </c>
      <c r="AV30" s="404">
        <v>21.742576996</v>
      </c>
      <c r="AW30" s="404">
        <v>22.222287236</v>
      </c>
      <c r="AX30" s="404">
        <v>21.880170740000001</v>
      </c>
      <c r="AY30" s="404">
        <v>26.766605796</v>
      </c>
      <c r="AZ30" s="404">
        <v>41.375517143000003</v>
      </c>
      <c r="BA30" s="410">
        <v>22.204545021000001</v>
      </c>
      <c r="BB30" s="410">
        <v>31.559211841</v>
      </c>
      <c r="BC30" s="405">
        <v>26.205435747999999</v>
      </c>
      <c r="BE30" s="385" t="s">
        <v>108</v>
      </c>
      <c r="BF30" s="404">
        <v>1.8533234999999999</v>
      </c>
      <c r="BG30" s="404">
        <v>1.8162867309999999</v>
      </c>
      <c r="BH30" s="404">
        <v>1.563119798</v>
      </c>
      <c r="BI30" s="404">
        <v>1.5319420130000001</v>
      </c>
      <c r="BJ30" s="404">
        <v>2.251799337</v>
      </c>
      <c r="BK30" s="404">
        <v>2.6777764230000001</v>
      </c>
      <c r="BL30" s="410">
        <v>1.6472045479999999</v>
      </c>
      <c r="BM30" s="410">
        <v>2.3915455720000001</v>
      </c>
      <c r="BN30" s="405">
        <v>1.965551225</v>
      </c>
      <c r="BP30" s="385" t="s">
        <v>108</v>
      </c>
      <c r="BQ30" s="404">
        <v>4.4046764950000004</v>
      </c>
      <c r="BR30" s="404">
        <v>4.8486916180000001</v>
      </c>
      <c r="BS30" s="404">
        <v>6.9729298850000001</v>
      </c>
      <c r="BT30" s="404">
        <v>4.7100218590000003</v>
      </c>
      <c r="BU30" s="404">
        <v>3.256931427</v>
      </c>
      <c r="BV30" s="404">
        <v>2.1446645790000001</v>
      </c>
      <c r="BW30" s="410">
        <v>5.1148763779999999</v>
      </c>
      <c r="BX30" s="410">
        <v>2.892040663</v>
      </c>
      <c r="BY30" s="405">
        <v>4.1641933690000004</v>
      </c>
    </row>
    <row r="31" spans="2:77" s="368" customFormat="1" ht="15.75" customHeight="1">
      <c r="B31" s="381" t="s">
        <v>109</v>
      </c>
      <c r="C31" s="382">
        <v>305.81888148299998</v>
      </c>
      <c r="D31" s="382">
        <v>323.26860651800001</v>
      </c>
      <c r="E31" s="382">
        <v>308.25038300199998</v>
      </c>
      <c r="F31" s="382">
        <v>392.855765749</v>
      </c>
      <c r="G31" s="382">
        <v>396.767544337</v>
      </c>
      <c r="H31" s="382">
        <v>608.36030560799998</v>
      </c>
      <c r="I31" s="383">
        <v>341.32563160199999</v>
      </c>
      <c r="J31" s="383">
        <v>496.26788337900001</v>
      </c>
      <c r="K31" s="384">
        <v>400.97513587499998</v>
      </c>
      <c r="M31" s="381" t="s">
        <v>109</v>
      </c>
      <c r="N31" s="382">
        <v>305.81888148299998</v>
      </c>
      <c r="O31" s="382">
        <v>323.26860651800001</v>
      </c>
      <c r="P31" s="382">
        <v>308.25038300199998</v>
      </c>
      <c r="Q31" s="382">
        <v>392.855765749</v>
      </c>
      <c r="R31" s="382">
        <v>396.767544337</v>
      </c>
      <c r="S31" s="382">
        <v>608.36030560799998</v>
      </c>
      <c r="T31" s="383">
        <v>341.32563160199999</v>
      </c>
      <c r="U31" s="383">
        <v>496.26788337900001</v>
      </c>
      <c r="V31" s="384">
        <v>400.97513587499998</v>
      </c>
      <c r="W31" s="397"/>
      <c r="X31" s="381" t="s">
        <v>109</v>
      </c>
      <c r="Y31" s="402">
        <v>21.438483023</v>
      </c>
      <c r="Z31" s="402">
        <v>26.259981758999999</v>
      </c>
      <c r="AA31" s="402">
        <v>24.424989140000001</v>
      </c>
      <c r="AB31" s="402">
        <v>24.295294287000001</v>
      </c>
      <c r="AC31" s="402">
        <v>22.374918530999999</v>
      </c>
      <c r="AD31" s="402">
        <v>23.507385022000001</v>
      </c>
      <c r="AE31" s="409">
        <v>24.605604680999999</v>
      </c>
      <c r="AF31" s="409">
        <v>23.027739076</v>
      </c>
      <c r="AG31" s="403">
        <v>23.853798812000001</v>
      </c>
      <c r="AI31" s="381" t="s">
        <v>109</v>
      </c>
      <c r="AJ31" s="402">
        <v>36.850265682</v>
      </c>
      <c r="AK31" s="402">
        <v>36.232528502999997</v>
      </c>
      <c r="AL31" s="402">
        <v>46.529329138000001</v>
      </c>
      <c r="AM31" s="402">
        <v>47.752352971999997</v>
      </c>
      <c r="AN31" s="402">
        <v>45.701391297999997</v>
      </c>
      <c r="AO31" s="402">
        <v>43.194935493000003</v>
      </c>
      <c r="AP31" s="409">
        <v>42.614215282000004</v>
      </c>
      <c r="AQ31" s="409">
        <v>44.256522193000002</v>
      </c>
      <c r="AR31" s="403">
        <v>43.396725510000003</v>
      </c>
      <c r="AT31" s="381" t="s">
        <v>109</v>
      </c>
      <c r="AU31" s="402">
        <v>30.273751388000001</v>
      </c>
      <c r="AV31" s="402">
        <v>30.501016813</v>
      </c>
      <c r="AW31" s="402">
        <v>21.831217509999998</v>
      </c>
      <c r="AX31" s="402">
        <v>20.707751773999998</v>
      </c>
      <c r="AY31" s="402">
        <v>22.700517332</v>
      </c>
      <c r="AZ31" s="402">
        <v>24.763845146000001</v>
      </c>
      <c r="BA31" s="409">
        <v>25.125790897000002</v>
      </c>
      <c r="BB31" s="409">
        <v>23.889941302</v>
      </c>
      <c r="BC31" s="403">
        <v>24.536945449000001</v>
      </c>
      <c r="BE31" s="381" t="s">
        <v>109</v>
      </c>
      <c r="BF31" s="402">
        <v>1.839767361</v>
      </c>
      <c r="BG31" s="402">
        <v>1.7136545409999999</v>
      </c>
      <c r="BH31" s="402">
        <v>1.935554666</v>
      </c>
      <c r="BI31" s="402">
        <v>2.2546959769999999</v>
      </c>
      <c r="BJ31" s="402">
        <v>1.841193377</v>
      </c>
      <c r="BK31" s="402">
        <v>2.1291848830000002</v>
      </c>
      <c r="BL31" s="409">
        <v>1.977417395</v>
      </c>
      <c r="BM31" s="409">
        <v>2.0072086840000001</v>
      </c>
      <c r="BN31" s="403">
        <v>1.991612055</v>
      </c>
      <c r="BP31" s="381" t="s">
        <v>109</v>
      </c>
      <c r="BQ31" s="402">
        <v>9.5977325459999996</v>
      </c>
      <c r="BR31" s="402">
        <v>5.2928183830000002</v>
      </c>
      <c r="BS31" s="402">
        <v>5.2789095460000004</v>
      </c>
      <c r="BT31" s="402">
        <v>4.9899049900000003</v>
      </c>
      <c r="BU31" s="402">
        <v>7.3819794630000004</v>
      </c>
      <c r="BV31" s="402">
        <v>6.4046494559999996</v>
      </c>
      <c r="BW31" s="409">
        <v>5.6769717450000003</v>
      </c>
      <c r="BX31" s="409">
        <v>6.8185887459999996</v>
      </c>
      <c r="BY31" s="403">
        <v>6.2209181740000004</v>
      </c>
    </row>
    <row r="32" spans="2:77" s="323" customFormat="1" ht="15.75" customHeight="1">
      <c r="B32" s="385" t="s">
        <v>110</v>
      </c>
      <c r="C32" s="386">
        <v>390.99027695199999</v>
      </c>
      <c r="D32" s="386">
        <v>365.19886490099998</v>
      </c>
      <c r="E32" s="386">
        <v>380.04124087500003</v>
      </c>
      <c r="F32" s="386">
        <v>428.50383967099998</v>
      </c>
      <c r="G32" s="386">
        <v>366.656691911</v>
      </c>
      <c r="H32" s="386">
        <v>717.71017824800003</v>
      </c>
      <c r="I32" s="387">
        <v>387.40495701200001</v>
      </c>
      <c r="J32" s="387">
        <v>530.65200481399995</v>
      </c>
      <c r="K32" s="372">
        <v>451.852475685</v>
      </c>
      <c r="M32" s="385" t="s">
        <v>110</v>
      </c>
      <c r="N32" s="386">
        <v>390.99027695199999</v>
      </c>
      <c r="O32" s="386">
        <v>365.19886490099998</v>
      </c>
      <c r="P32" s="386">
        <v>380.04124087500003</v>
      </c>
      <c r="Q32" s="386">
        <v>428.50383967099998</v>
      </c>
      <c r="R32" s="386">
        <v>366.656691911</v>
      </c>
      <c r="S32" s="386">
        <v>717.71017824800003</v>
      </c>
      <c r="T32" s="387">
        <v>387.40495701200001</v>
      </c>
      <c r="U32" s="387">
        <v>530.65200481399995</v>
      </c>
      <c r="V32" s="372">
        <v>451.852475685</v>
      </c>
      <c r="W32" s="397"/>
      <c r="X32" s="385" t="s">
        <v>110</v>
      </c>
      <c r="Y32" s="404">
        <v>23.317006572</v>
      </c>
      <c r="Z32" s="404">
        <v>26.004275147000001</v>
      </c>
      <c r="AA32" s="404">
        <v>25.417955562</v>
      </c>
      <c r="AB32" s="404">
        <v>23.244679984000001</v>
      </c>
      <c r="AC32" s="404">
        <v>22.005883083000001</v>
      </c>
      <c r="AD32" s="404">
        <v>25.301948431</v>
      </c>
      <c r="AE32" s="410">
        <v>24.701441709000001</v>
      </c>
      <c r="AF32" s="410">
        <v>24.088422617999999</v>
      </c>
      <c r="AG32" s="405">
        <v>24.377544157999999</v>
      </c>
      <c r="AI32" s="385" t="s">
        <v>110</v>
      </c>
      <c r="AJ32" s="404">
        <v>40.713688539000003</v>
      </c>
      <c r="AK32" s="404">
        <v>45.161391596000001</v>
      </c>
      <c r="AL32" s="404">
        <v>44.018159941</v>
      </c>
      <c r="AM32" s="404">
        <v>48.702457176000003</v>
      </c>
      <c r="AN32" s="404">
        <v>41.960356894</v>
      </c>
      <c r="AO32" s="404">
        <v>35.789791102999999</v>
      </c>
      <c r="AP32" s="410">
        <v>44.796634324000003</v>
      </c>
      <c r="AQ32" s="410">
        <v>38.061633460000003</v>
      </c>
      <c r="AR32" s="405">
        <v>41.238098684999997</v>
      </c>
      <c r="AT32" s="385" t="s">
        <v>110</v>
      </c>
      <c r="AU32" s="404">
        <v>27.964638505</v>
      </c>
      <c r="AV32" s="404">
        <v>23.503269170999999</v>
      </c>
      <c r="AW32" s="404">
        <v>21.480199161000002</v>
      </c>
      <c r="AX32" s="404">
        <v>19.185243169</v>
      </c>
      <c r="AY32" s="404">
        <v>27.850862684999999</v>
      </c>
      <c r="AZ32" s="404">
        <v>30.227855888000001</v>
      </c>
      <c r="BA32" s="410">
        <v>22.773715033999999</v>
      </c>
      <c r="BB32" s="410">
        <v>29.352708612000001</v>
      </c>
      <c r="BC32" s="405">
        <v>26.249821956000002</v>
      </c>
      <c r="BE32" s="385" t="s">
        <v>110</v>
      </c>
      <c r="BF32" s="404">
        <v>1.8018057439999999</v>
      </c>
      <c r="BG32" s="404">
        <v>1.910352134</v>
      </c>
      <c r="BH32" s="404">
        <v>1.909016587</v>
      </c>
      <c r="BI32" s="404">
        <v>2.7090930580000001</v>
      </c>
      <c r="BJ32" s="404">
        <v>3.0554607979999999</v>
      </c>
      <c r="BK32" s="404">
        <v>2.8401657340000002</v>
      </c>
      <c r="BL32" s="410">
        <v>2.0709724079999998</v>
      </c>
      <c r="BM32" s="410">
        <v>2.9194317949999999</v>
      </c>
      <c r="BN32" s="405">
        <v>2.5192682629999998</v>
      </c>
      <c r="BP32" s="385" t="s">
        <v>110</v>
      </c>
      <c r="BQ32" s="404">
        <v>6.202860641</v>
      </c>
      <c r="BR32" s="404">
        <v>3.4207119509999999</v>
      </c>
      <c r="BS32" s="404">
        <v>7.1746687500000004</v>
      </c>
      <c r="BT32" s="404">
        <v>6.1585266130000003</v>
      </c>
      <c r="BU32" s="404">
        <v>5.1274365399999997</v>
      </c>
      <c r="BV32" s="404">
        <v>5.840238845</v>
      </c>
      <c r="BW32" s="410">
        <v>5.657236524</v>
      </c>
      <c r="BX32" s="410">
        <v>5.5778035150000003</v>
      </c>
      <c r="BY32" s="405">
        <v>5.6152669389999996</v>
      </c>
    </row>
    <row r="33" spans="2:77" s="368" customFormat="1" ht="15.75" customHeight="1">
      <c r="B33" s="381" t="s">
        <v>54</v>
      </c>
      <c r="C33" s="382">
        <v>471.23228185699998</v>
      </c>
      <c r="D33" s="382">
        <v>281.83466768400001</v>
      </c>
      <c r="E33" s="382">
        <v>271.30822695299997</v>
      </c>
      <c r="F33" s="382">
        <v>320.13455181500001</v>
      </c>
      <c r="G33" s="382">
        <v>379.97530084599998</v>
      </c>
      <c r="H33" s="382">
        <v>547.52594371099997</v>
      </c>
      <c r="I33" s="383">
        <v>290.74489589199999</v>
      </c>
      <c r="J33" s="383">
        <v>472.32985155</v>
      </c>
      <c r="K33" s="384">
        <v>373.078211662</v>
      </c>
      <c r="M33" s="381" t="s">
        <v>54</v>
      </c>
      <c r="N33" s="382">
        <v>471.23228185699998</v>
      </c>
      <c r="O33" s="382">
        <v>281.83466768400001</v>
      </c>
      <c r="P33" s="382">
        <v>271.30822695299997</v>
      </c>
      <c r="Q33" s="382">
        <v>320.13455181500001</v>
      </c>
      <c r="R33" s="382">
        <v>379.97530084599998</v>
      </c>
      <c r="S33" s="382">
        <v>547.52594371099997</v>
      </c>
      <c r="T33" s="383">
        <v>290.74489589199999</v>
      </c>
      <c r="U33" s="383">
        <v>472.32985155</v>
      </c>
      <c r="V33" s="384">
        <v>373.078211662</v>
      </c>
      <c r="W33" s="397"/>
      <c r="X33" s="381" t="s">
        <v>54</v>
      </c>
      <c r="Y33" s="402">
        <v>20.682759046000001</v>
      </c>
      <c r="Z33" s="402">
        <v>26.113948345000001</v>
      </c>
      <c r="AA33" s="402">
        <v>20.738259000999999</v>
      </c>
      <c r="AB33" s="402">
        <v>30.274722557</v>
      </c>
      <c r="AC33" s="402">
        <v>17.860504965000001</v>
      </c>
      <c r="AD33" s="402">
        <v>16.027153240000001</v>
      </c>
      <c r="AE33" s="409">
        <v>25.372614350999999</v>
      </c>
      <c r="AF33" s="409">
        <v>16.689072377999999</v>
      </c>
      <c r="AG33" s="403">
        <v>20.38792432</v>
      </c>
      <c r="AI33" s="381" t="s">
        <v>54</v>
      </c>
      <c r="AJ33" s="402">
        <v>37.741675092000001</v>
      </c>
      <c r="AK33" s="402">
        <v>43.744594880999998</v>
      </c>
      <c r="AL33" s="402">
        <v>50.102676600000002</v>
      </c>
      <c r="AM33" s="402">
        <v>41.049484947000003</v>
      </c>
      <c r="AN33" s="402">
        <v>46.288259498000002</v>
      </c>
      <c r="AO33" s="402">
        <v>33.832653033</v>
      </c>
      <c r="AP33" s="409">
        <v>45.076825055</v>
      </c>
      <c r="AQ33" s="409">
        <v>38.329664807</v>
      </c>
      <c r="AR33" s="403">
        <v>41.203693268999999</v>
      </c>
      <c r="AT33" s="381" t="s">
        <v>54</v>
      </c>
      <c r="AU33" s="402">
        <v>35.754086460000003</v>
      </c>
      <c r="AV33" s="402">
        <v>20.210761510000001</v>
      </c>
      <c r="AW33" s="402">
        <v>20.008951792000001</v>
      </c>
      <c r="AX33" s="402">
        <v>20.334810759</v>
      </c>
      <c r="AY33" s="402">
        <v>28.280106081</v>
      </c>
      <c r="AZ33" s="402">
        <v>44.079484809999997</v>
      </c>
      <c r="BA33" s="409">
        <v>20.468483214999999</v>
      </c>
      <c r="BB33" s="409">
        <v>38.375226863000002</v>
      </c>
      <c r="BC33" s="403">
        <v>30.747648886</v>
      </c>
      <c r="BE33" s="381" t="s">
        <v>54</v>
      </c>
      <c r="BF33" s="402">
        <v>1.5922782280000001</v>
      </c>
      <c r="BG33" s="402">
        <v>2.2474558060000001</v>
      </c>
      <c r="BH33" s="402">
        <v>1.4668237470000001</v>
      </c>
      <c r="BI33" s="402">
        <v>1.461703143</v>
      </c>
      <c r="BJ33" s="402">
        <v>2.1063874079999998</v>
      </c>
      <c r="BK33" s="402">
        <v>2.3557758870000001</v>
      </c>
      <c r="BL33" s="409">
        <v>1.712334644</v>
      </c>
      <c r="BM33" s="409">
        <v>2.2657358780000001</v>
      </c>
      <c r="BN33" s="403">
        <v>2.0300084250000001</v>
      </c>
      <c r="BP33" s="381" t="s">
        <v>54</v>
      </c>
      <c r="BQ33" s="402">
        <v>4.229201174</v>
      </c>
      <c r="BR33" s="402">
        <v>7.6832394580000001</v>
      </c>
      <c r="BS33" s="402">
        <v>7.6832888600000002</v>
      </c>
      <c r="BT33" s="402">
        <v>6.8792785939999996</v>
      </c>
      <c r="BU33" s="402">
        <v>5.4647420479999997</v>
      </c>
      <c r="BV33" s="402">
        <v>3.7049330290000002</v>
      </c>
      <c r="BW33" s="409">
        <v>7.369742735</v>
      </c>
      <c r="BX33" s="409">
        <v>4.340300074</v>
      </c>
      <c r="BY33" s="403">
        <v>5.6307250990000002</v>
      </c>
    </row>
    <row r="34" spans="2:77" s="323" customFormat="1" ht="15.75" customHeight="1">
      <c r="B34" s="385" t="s">
        <v>76</v>
      </c>
      <c r="C34" s="386">
        <v>561.25735023499999</v>
      </c>
      <c r="D34" s="386">
        <v>300.38376889599999</v>
      </c>
      <c r="E34" s="386">
        <v>355.62855921900001</v>
      </c>
      <c r="F34" s="386">
        <v>360.16896819999999</v>
      </c>
      <c r="G34" s="386">
        <v>382.732547813</v>
      </c>
      <c r="H34" s="386">
        <v>421.60817690900001</v>
      </c>
      <c r="I34" s="387">
        <v>363.994767964</v>
      </c>
      <c r="J34" s="387">
        <v>412.63222332399999</v>
      </c>
      <c r="K34" s="372">
        <v>399.36667973499999</v>
      </c>
      <c r="M34" s="385" t="s">
        <v>76</v>
      </c>
      <c r="N34" s="386">
        <v>561.25735023499999</v>
      </c>
      <c r="O34" s="386">
        <v>300.38376889599999</v>
      </c>
      <c r="P34" s="386">
        <v>355.62855921900001</v>
      </c>
      <c r="Q34" s="386">
        <v>360.16896819999999</v>
      </c>
      <c r="R34" s="386">
        <v>382.732547813</v>
      </c>
      <c r="S34" s="386">
        <v>421.60817690900001</v>
      </c>
      <c r="T34" s="387">
        <v>363.994767964</v>
      </c>
      <c r="U34" s="387">
        <v>412.63222332399999</v>
      </c>
      <c r="V34" s="372">
        <v>399.36667973499999</v>
      </c>
      <c r="W34" s="397"/>
      <c r="X34" s="385" t="s">
        <v>76</v>
      </c>
      <c r="Y34" s="404">
        <v>18.314875960999998</v>
      </c>
      <c r="Z34" s="404">
        <v>35.412806066000002</v>
      </c>
      <c r="AA34" s="404">
        <v>39.933631619000003</v>
      </c>
      <c r="AB34" s="404">
        <v>39.789935788999998</v>
      </c>
      <c r="AC34" s="404">
        <v>31.975172921999999</v>
      </c>
      <c r="AD34" s="404">
        <v>15.746274596999999</v>
      </c>
      <c r="AE34" s="410">
        <v>36.340749508999998</v>
      </c>
      <c r="AF34" s="410">
        <v>19.221831986000002</v>
      </c>
      <c r="AG34" s="405">
        <v>23.477363576999998</v>
      </c>
      <c r="AI34" s="385" t="s">
        <v>76</v>
      </c>
      <c r="AJ34" s="404">
        <v>31.353504546</v>
      </c>
      <c r="AK34" s="404">
        <v>36.09842218</v>
      </c>
      <c r="AL34" s="404">
        <v>38.354344535000003</v>
      </c>
      <c r="AM34" s="404">
        <v>30.762063856000001</v>
      </c>
      <c r="AN34" s="404">
        <v>27.864452688</v>
      </c>
      <c r="AO34" s="404">
        <v>42.392867572999997</v>
      </c>
      <c r="AP34" s="410">
        <v>33.437408488000003</v>
      </c>
      <c r="AQ34" s="410">
        <v>39.281483256999998</v>
      </c>
      <c r="AR34" s="405">
        <v>37.828725233</v>
      </c>
      <c r="AT34" s="385" t="s">
        <v>76</v>
      </c>
      <c r="AU34" s="404">
        <v>40.881858065999999</v>
      </c>
      <c r="AV34" s="404">
        <v>23.747781767999999</v>
      </c>
      <c r="AW34" s="404">
        <v>15.662688888</v>
      </c>
      <c r="AX34" s="404">
        <v>26.546106518999999</v>
      </c>
      <c r="AY34" s="404">
        <v>26.548940850000001</v>
      </c>
      <c r="AZ34" s="404">
        <v>34.71504023</v>
      </c>
      <c r="BA34" s="410">
        <v>25.461261347000001</v>
      </c>
      <c r="BB34" s="410">
        <v>32.966200198999999</v>
      </c>
      <c r="BC34" s="405">
        <v>31.100573805</v>
      </c>
      <c r="BE34" s="385" t="s">
        <v>76</v>
      </c>
      <c r="BF34" s="404">
        <v>1.846409127</v>
      </c>
      <c r="BG34" s="404">
        <v>1.247205517</v>
      </c>
      <c r="BH34" s="404">
        <v>2.2223153089999998</v>
      </c>
      <c r="BI34" s="404">
        <v>1.1453985339999999</v>
      </c>
      <c r="BJ34" s="404">
        <v>3.3672647069999999</v>
      </c>
      <c r="BK34" s="404">
        <v>5.1455549439999997</v>
      </c>
      <c r="BL34" s="410">
        <v>1.496681454</v>
      </c>
      <c r="BM34" s="410">
        <v>4.7647188790000001</v>
      </c>
      <c r="BN34" s="405">
        <v>3.9523289319999999</v>
      </c>
      <c r="BP34" s="385" t="s">
        <v>76</v>
      </c>
      <c r="BQ34" s="404">
        <v>7.6033523000000001</v>
      </c>
      <c r="BR34" s="404">
        <v>3.4937844689999999</v>
      </c>
      <c r="BS34" s="404">
        <v>3.8270196479999998</v>
      </c>
      <c r="BT34" s="404">
        <v>1.756495302</v>
      </c>
      <c r="BU34" s="404">
        <v>10.244168833</v>
      </c>
      <c r="BV34" s="404">
        <v>2.0002626559999999</v>
      </c>
      <c r="BW34" s="410">
        <v>3.2638992020000002</v>
      </c>
      <c r="BX34" s="410">
        <v>3.7657656780000002</v>
      </c>
      <c r="BY34" s="405">
        <v>3.641008453</v>
      </c>
    </row>
    <row r="35" spans="2:77" s="368" customFormat="1" ht="15.75" customHeight="1">
      <c r="B35" s="381" t="s">
        <v>111</v>
      </c>
      <c r="C35" s="382" t="s">
        <v>85</v>
      </c>
      <c r="D35" s="382">
        <v>251.221251354</v>
      </c>
      <c r="E35" s="382">
        <v>273.42642965800002</v>
      </c>
      <c r="F35" s="382">
        <v>265.25348949900001</v>
      </c>
      <c r="G35" s="382">
        <v>297.31346739000003</v>
      </c>
      <c r="H35" s="382">
        <v>195.87806270600001</v>
      </c>
      <c r="I35" s="383">
        <v>263.032841819</v>
      </c>
      <c r="J35" s="383">
        <v>214.612549223</v>
      </c>
      <c r="K35" s="384">
        <v>220.01415647600001</v>
      </c>
      <c r="M35" s="381" t="s">
        <v>111</v>
      </c>
      <c r="N35" s="382" t="s">
        <v>85</v>
      </c>
      <c r="O35" s="382">
        <v>251.221251354</v>
      </c>
      <c r="P35" s="382">
        <v>273.42642965800002</v>
      </c>
      <c r="Q35" s="382">
        <v>265.25348949900001</v>
      </c>
      <c r="R35" s="382">
        <v>297.31346739000003</v>
      </c>
      <c r="S35" s="382">
        <v>195.87806270600001</v>
      </c>
      <c r="T35" s="383">
        <v>263.032841819</v>
      </c>
      <c r="U35" s="383">
        <v>214.612549223</v>
      </c>
      <c r="V35" s="384">
        <v>220.01415647600001</v>
      </c>
      <c r="W35" s="397"/>
      <c r="X35" s="381" t="s">
        <v>111</v>
      </c>
      <c r="Y35" s="402" t="s">
        <v>85</v>
      </c>
      <c r="Z35" s="402">
        <v>30.045233858</v>
      </c>
      <c r="AA35" s="402">
        <v>31.299996793999998</v>
      </c>
      <c r="AB35" s="402">
        <v>33.737618554000001</v>
      </c>
      <c r="AC35" s="402">
        <v>35.450162634999998</v>
      </c>
      <c r="AD35" s="402">
        <v>46.974757605999997</v>
      </c>
      <c r="AE35" s="409">
        <v>31.778475263000001</v>
      </c>
      <c r="AF35" s="409">
        <v>44.026011586000003</v>
      </c>
      <c r="AG35" s="403">
        <v>42.392569723000001</v>
      </c>
      <c r="AI35" s="381" t="s">
        <v>111</v>
      </c>
      <c r="AJ35" s="402" t="s">
        <v>85</v>
      </c>
      <c r="AK35" s="402">
        <v>26.502777006999999</v>
      </c>
      <c r="AL35" s="402">
        <v>22.073781624999999</v>
      </c>
      <c r="AM35" s="402">
        <v>32.220460334000002</v>
      </c>
      <c r="AN35" s="402">
        <v>33.781648040999997</v>
      </c>
      <c r="AO35" s="402">
        <v>31.127077624000002</v>
      </c>
      <c r="AP35" s="409">
        <v>27.163970852999999</v>
      </c>
      <c r="AQ35" s="409">
        <v>31.806290557000001</v>
      </c>
      <c r="AR35" s="403">
        <v>31.187148948000001</v>
      </c>
      <c r="AT35" s="381" t="s">
        <v>111</v>
      </c>
      <c r="AU35" s="402" t="s">
        <v>85</v>
      </c>
      <c r="AV35" s="402">
        <v>38.773250292</v>
      </c>
      <c r="AW35" s="402">
        <v>40.048134306999998</v>
      </c>
      <c r="AX35" s="402">
        <v>30.300409449</v>
      </c>
      <c r="AY35" s="402">
        <v>21.802325200999999</v>
      </c>
      <c r="AZ35" s="402">
        <v>17.069040301000001</v>
      </c>
      <c r="BA35" s="409">
        <v>36.114722444999998</v>
      </c>
      <c r="BB35" s="409">
        <v>18.280124513000001</v>
      </c>
      <c r="BC35" s="403">
        <v>20.658707282999998</v>
      </c>
      <c r="BE35" s="381" t="s">
        <v>111</v>
      </c>
      <c r="BF35" s="402" t="s">
        <v>85</v>
      </c>
      <c r="BG35" s="402">
        <v>1.3619776370000001</v>
      </c>
      <c r="BH35" s="402">
        <v>3.551081323</v>
      </c>
      <c r="BI35" s="402">
        <v>1.562294037</v>
      </c>
      <c r="BJ35" s="402">
        <v>5.0878801950000003</v>
      </c>
      <c r="BK35" s="402">
        <v>2.4312175219999999</v>
      </c>
      <c r="BL35" s="409">
        <v>2.129312729</v>
      </c>
      <c r="BM35" s="409">
        <v>3.1109657909999999</v>
      </c>
      <c r="BN35" s="403">
        <v>2.9800436889999999</v>
      </c>
      <c r="BP35" s="381" t="s">
        <v>111</v>
      </c>
      <c r="BQ35" s="402" t="s">
        <v>85</v>
      </c>
      <c r="BR35" s="402">
        <v>3.3167612059999998</v>
      </c>
      <c r="BS35" s="402">
        <v>3.027005951</v>
      </c>
      <c r="BT35" s="402">
        <v>2.1792176259999998</v>
      </c>
      <c r="BU35" s="402">
        <v>3.8779839279999999</v>
      </c>
      <c r="BV35" s="402">
        <v>2.3979069470000001</v>
      </c>
      <c r="BW35" s="409">
        <v>2.8135187099999999</v>
      </c>
      <c r="BX35" s="409">
        <v>2.7766075539999999</v>
      </c>
      <c r="BY35" s="403">
        <v>2.7815303579999999</v>
      </c>
    </row>
    <row r="36" spans="2:77" s="323" customFormat="1" ht="15.75" customHeight="1">
      <c r="B36" s="385" t="s">
        <v>694</v>
      </c>
      <c r="C36" s="388">
        <v>351.59445381799998</v>
      </c>
      <c r="D36" s="386" t="s">
        <v>85</v>
      </c>
      <c r="E36" s="386">
        <v>166.75965901699999</v>
      </c>
      <c r="F36" s="386">
        <v>194.49444396800001</v>
      </c>
      <c r="G36" s="386">
        <v>428.640996616</v>
      </c>
      <c r="H36" s="386" t="s">
        <v>85</v>
      </c>
      <c r="I36" s="387">
        <v>194.89589914499999</v>
      </c>
      <c r="J36" s="387">
        <v>428.640996616</v>
      </c>
      <c r="K36" s="372">
        <v>354.33262969700002</v>
      </c>
      <c r="M36" s="385" t="s">
        <v>694</v>
      </c>
      <c r="N36" s="388">
        <v>351.59445381799998</v>
      </c>
      <c r="O36" s="386" t="s">
        <v>85</v>
      </c>
      <c r="P36" s="386">
        <v>166.75965901699999</v>
      </c>
      <c r="Q36" s="386">
        <v>194.49444396800001</v>
      </c>
      <c r="R36" s="386">
        <v>428.640996616</v>
      </c>
      <c r="S36" s="386" t="s">
        <v>85</v>
      </c>
      <c r="T36" s="387">
        <v>194.89589914499999</v>
      </c>
      <c r="U36" s="387">
        <v>428.640996616</v>
      </c>
      <c r="V36" s="372">
        <v>354.33262969700002</v>
      </c>
      <c r="W36" s="397"/>
      <c r="X36" s="385" t="s">
        <v>694</v>
      </c>
      <c r="Y36" s="406">
        <v>42.042701162</v>
      </c>
      <c r="Z36" s="404" t="s">
        <v>85</v>
      </c>
      <c r="AA36" s="404">
        <v>28.750402108999999</v>
      </c>
      <c r="AB36" s="404">
        <v>56.071590084</v>
      </c>
      <c r="AC36" s="404">
        <v>52.401259490999998</v>
      </c>
      <c r="AD36" s="404" t="s">
        <v>85</v>
      </c>
      <c r="AE36" s="410">
        <v>52.251009025000002</v>
      </c>
      <c r="AF36" s="410">
        <v>52.401259490999998</v>
      </c>
      <c r="AG36" s="405">
        <v>52.374986919000001</v>
      </c>
      <c r="AI36" s="385" t="s">
        <v>694</v>
      </c>
      <c r="AJ36" s="406">
        <v>32.636083141</v>
      </c>
      <c r="AK36" s="404" t="s">
        <v>85</v>
      </c>
      <c r="AL36" s="404">
        <v>28.635361163999999</v>
      </c>
      <c r="AM36" s="404">
        <v>27.115016134000001</v>
      </c>
      <c r="AN36" s="404">
        <v>21.92373242</v>
      </c>
      <c r="AO36" s="404" t="s">
        <v>85</v>
      </c>
      <c r="AP36" s="410">
        <v>27.553117648000001</v>
      </c>
      <c r="AQ36" s="410">
        <v>21.92373242</v>
      </c>
      <c r="AR36" s="405">
        <v>22.908078302</v>
      </c>
      <c r="AT36" s="385" t="s">
        <v>694</v>
      </c>
      <c r="AU36" s="406">
        <v>18.832186323999998</v>
      </c>
      <c r="AV36" s="404" t="s">
        <v>85</v>
      </c>
      <c r="AW36" s="404">
        <v>39.188984447999999</v>
      </c>
      <c r="AX36" s="404">
        <v>13.797385468</v>
      </c>
      <c r="AY36" s="404">
        <v>19.733399851000001</v>
      </c>
      <c r="AZ36" s="404" t="s">
        <v>85</v>
      </c>
      <c r="BA36" s="410">
        <v>16.967423699000001</v>
      </c>
      <c r="BB36" s="410">
        <v>19.733399851000001</v>
      </c>
      <c r="BC36" s="405">
        <v>19.249745398000002</v>
      </c>
      <c r="BE36" s="385" t="s">
        <v>694</v>
      </c>
      <c r="BF36" s="406">
        <v>1.6647987550000001</v>
      </c>
      <c r="BG36" s="404" t="s">
        <v>85</v>
      </c>
      <c r="BH36" s="404">
        <v>0.14651186799999999</v>
      </c>
      <c r="BI36" s="404">
        <v>0.51433943400000004</v>
      </c>
      <c r="BJ36" s="404">
        <v>1.4398161620000001</v>
      </c>
      <c r="BK36" s="404" t="s">
        <v>85</v>
      </c>
      <c r="BL36" s="410">
        <v>0.52661360000000002</v>
      </c>
      <c r="BM36" s="410">
        <v>1.4398161620000001</v>
      </c>
      <c r="BN36" s="405">
        <v>1.2801349280000001</v>
      </c>
      <c r="BP36" s="385" t="s">
        <v>694</v>
      </c>
      <c r="BQ36" s="406">
        <v>4.8242306179999996</v>
      </c>
      <c r="BR36" s="404" t="s">
        <v>85</v>
      </c>
      <c r="BS36" s="404">
        <v>3.2787404109999998</v>
      </c>
      <c r="BT36" s="404">
        <v>2.5016688789999999</v>
      </c>
      <c r="BU36" s="404">
        <v>4.5017920760000001</v>
      </c>
      <c r="BV36" s="404" t="s">
        <v>85</v>
      </c>
      <c r="BW36" s="410">
        <v>2.7018360279999998</v>
      </c>
      <c r="BX36" s="410">
        <v>4.5017920760000001</v>
      </c>
      <c r="BY36" s="405">
        <v>4.187054453</v>
      </c>
    </row>
    <row r="37" spans="2:77" s="323" customFormat="1" ht="15.75" customHeight="1">
      <c r="B37" s="381" t="s">
        <v>689</v>
      </c>
      <c r="C37" s="382">
        <v>478.91037675199999</v>
      </c>
      <c r="D37" s="382" t="s">
        <v>85</v>
      </c>
      <c r="E37" s="382" t="s">
        <v>85</v>
      </c>
      <c r="F37" s="382">
        <v>320.32667507000002</v>
      </c>
      <c r="G37" s="382">
        <v>242.56458648500001</v>
      </c>
      <c r="H37" s="382" t="s">
        <v>85</v>
      </c>
      <c r="I37" s="383">
        <v>326.240525832</v>
      </c>
      <c r="J37" s="383">
        <v>242.56458648500001</v>
      </c>
      <c r="K37" s="384">
        <v>304.69181306299998</v>
      </c>
      <c r="M37" s="381" t="s">
        <v>689</v>
      </c>
      <c r="N37" s="382">
        <v>478.91037675199999</v>
      </c>
      <c r="O37" s="382" t="s">
        <v>85</v>
      </c>
      <c r="P37" s="382" t="s">
        <v>85</v>
      </c>
      <c r="Q37" s="382">
        <v>320.32667507000002</v>
      </c>
      <c r="R37" s="382">
        <v>242.56458648500001</v>
      </c>
      <c r="S37" s="382" t="s">
        <v>85</v>
      </c>
      <c r="T37" s="383">
        <v>326.240525832</v>
      </c>
      <c r="U37" s="383">
        <v>242.56458648500001</v>
      </c>
      <c r="V37" s="384">
        <v>304.69181306299998</v>
      </c>
      <c r="W37" s="397"/>
      <c r="X37" s="381" t="s">
        <v>689</v>
      </c>
      <c r="Y37" s="402">
        <v>39.444255163999998</v>
      </c>
      <c r="Z37" s="402" t="s">
        <v>85</v>
      </c>
      <c r="AA37" s="402" t="s">
        <v>85</v>
      </c>
      <c r="AB37" s="402">
        <v>61.32351508</v>
      </c>
      <c r="AC37" s="402">
        <v>26.461522521999999</v>
      </c>
      <c r="AD37" s="402" t="s">
        <v>85</v>
      </c>
      <c r="AE37" s="409">
        <v>60.125779983000001</v>
      </c>
      <c r="AF37" s="409">
        <v>26.461522521999999</v>
      </c>
      <c r="AG37" s="403">
        <v>53.224075079000002</v>
      </c>
      <c r="AI37" s="381" t="s">
        <v>689</v>
      </c>
      <c r="AJ37" s="402">
        <v>32.036951467999998</v>
      </c>
      <c r="AK37" s="402" t="s">
        <v>85</v>
      </c>
      <c r="AL37" s="402" t="s">
        <v>85</v>
      </c>
      <c r="AM37" s="402">
        <v>28.634048282999998</v>
      </c>
      <c r="AN37" s="402">
        <v>32.190563158000003</v>
      </c>
      <c r="AO37" s="402" t="s">
        <v>85</v>
      </c>
      <c r="AP37" s="409">
        <v>28.820333220999999</v>
      </c>
      <c r="AQ37" s="409">
        <v>32.190563158000003</v>
      </c>
      <c r="AR37" s="403">
        <v>29.511283631000001</v>
      </c>
      <c r="AT37" s="381" t="s">
        <v>689</v>
      </c>
      <c r="AU37" s="402">
        <v>22.400001135</v>
      </c>
      <c r="AV37" s="402" t="s">
        <v>85</v>
      </c>
      <c r="AW37" s="402" t="s">
        <v>85</v>
      </c>
      <c r="AX37" s="402">
        <v>7.7116036990000003</v>
      </c>
      <c r="AY37" s="402">
        <v>9.6058743579999994</v>
      </c>
      <c r="AZ37" s="402" t="s">
        <v>85</v>
      </c>
      <c r="BA37" s="409">
        <v>8.515689815</v>
      </c>
      <c r="BB37" s="409">
        <v>9.6058743579999994</v>
      </c>
      <c r="BC37" s="403">
        <v>8.7391948789999994</v>
      </c>
      <c r="BE37" s="381" t="s">
        <v>689</v>
      </c>
      <c r="BF37" s="402">
        <v>1.9050909490000001</v>
      </c>
      <c r="BG37" s="402" t="s">
        <v>85</v>
      </c>
      <c r="BH37" s="402" t="s">
        <v>85</v>
      </c>
      <c r="BI37" s="402">
        <v>0.58906004599999995</v>
      </c>
      <c r="BJ37" s="402">
        <v>2.4622108329999999</v>
      </c>
      <c r="BK37" s="402" t="s">
        <v>85</v>
      </c>
      <c r="BL37" s="409">
        <v>0.66110345199999998</v>
      </c>
      <c r="BM37" s="409">
        <v>2.4622108329999999</v>
      </c>
      <c r="BN37" s="403">
        <v>1.030358935</v>
      </c>
      <c r="BP37" s="381" t="s">
        <v>689</v>
      </c>
      <c r="BQ37" s="402">
        <v>4.2137012829999998</v>
      </c>
      <c r="BR37" s="402" t="s">
        <v>85</v>
      </c>
      <c r="BS37" s="402" t="s">
        <v>85</v>
      </c>
      <c r="BT37" s="402">
        <v>1.741772892</v>
      </c>
      <c r="BU37" s="402">
        <v>29.279829127999999</v>
      </c>
      <c r="BV37" s="402" t="s">
        <v>85</v>
      </c>
      <c r="BW37" s="409">
        <v>1.8770935289999999</v>
      </c>
      <c r="BX37" s="409">
        <v>29.279829127999999</v>
      </c>
      <c r="BY37" s="403">
        <v>7.4950874760000001</v>
      </c>
    </row>
    <row r="38" spans="2:77" s="323" customFormat="1" ht="15.75" customHeight="1">
      <c r="B38" s="385" t="s">
        <v>690</v>
      </c>
      <c r="C38" s="386" t="s">
        <v>85</v>
      </c>
      <c r="D38" s="386" t="s">
        <v>85</v>
      </c>
      <c r="E38" s="386" t="s">
        <v>85</v>
      </c>
      <c r="F38" s="386" t="s">
        <v>85</v>
      </c>
      <c r="G38" s="386">
        <v>437.23309945099999</v>
      </c>
      <c r="H38" s="386" t="s">
        <v>85</v>
      </c>
      <c r="I38" s="387" t="s">
        <v>85</v>
      </c>
      <c r="J38" s="387">
        <v>437.23309945099999</v>
      </c>
      <c r="K38" s="372">
        <v>437.23309945099999</v>
      </c>
      <c r="M38" s="385" t="s">
        <v>690</v>
      </c>
      <c r="N38" s="386" t="s">
        <v>85</v>
      </c>
      <c r="O38" s="386" t="s">
        <v>85</v>
      </c>
      <c r="P38" s="386" t="s">
        <v>85</v>
      </c>
      <c r="Q38" s="386" t="s">
        <v>85</v>
      </c>
      <c r="R38" s="386">
        <v>437.23309945099999</v>
      </c>
      <c r="S38" s="386" t="s">
        <v>85</v>
      </c>
      <c r="T38" s="387" t="s">
        <v>85</v>
      </c>
      <c r="U38" s="387">
        <v>437.23309945099999</v>
      </c>
      <c r="V38" s="372">
        <v>437.23309945099999</v>
      </c>
      <c r="W38" s="397"/>
      <c r="X38" s="385" t="s">
        <v>690</v>
      </c>
      <c r="Y38" s="404" t="s">
        <v>85</v>
      </c>
      <c r="Z38" s="404" t="s">
        <v>85</v>
      </c>
      <c r="AA38" s="404" t="s">
        <v>85</v>
      </c>
      <c r="AB38" s="404" t="s">
        <v>85</v>
      </c>
      <c r="AC38" s="404">
        <v>39.858524525</v>
      </c>
      <c r="AD38" s="404" t="s">
        <v>85</v>
      </c>
      <c r="AE38" s="410" t="s">
        <v>85</v>
      </c>
      <c r="AF38" s="410">
        <v>39.858524525</v>
      </c>
      <c r="AG38" s="405">
        <v>39.858524525</v>
      </c>
      <c r="AI38" s="385" t="s">
        <v>690</v>
      </c>
      <c r="AJ38" s="404" t="s">
        <v>85</v>
      </c>
      <c r="AK38" s="404" t="s">
        <v>85</v>
      </c>
      <c r="AL38" s="404" t="s">
        <v>85</v>
      </c>
      <c r="AM38" s="404" t="s">
        <v>85</v>
      </c>
      <c r="AN38" s="404">
        <v>26.263236783</v>
      </c>
      <c r="AO38" s="404" t="s">
        <v>85</v>
      </c>
      <c r="AP38" s="410" t="s">
        <v>85</v>
      </c>
      <c r="AQ38" s="410">
        <v>26.263236783</v>
      </c>
      <c r="AR38" s="405">
        <v>26.263236783</v>
      </c>
      <c r="AT38" s="385" t="s">
        <v>690</v>
      </c>
      <c r="AU38" s="404" t="s">
        <v>85</v>
      </c>
      <c r="AV38" s="404" t="s">
        <v>85</v>
      </c>
      <c r="AW38" s="404" t="s">
        <v>85</v>
      </c>
      <c r="AX38" s="404" t="s">
        <v>85</v>
      </c>
      <c r="AY38" s="404">
        <v>25.297981016000001</v>
      </c>
      <c r="AZ38" s="404" t="s">
        <v>85</v>
      </c>
      <c r="BA38" s="410" t="s">
        <v>85</v>
      </c>
      <c r="BB38" s="410">
        <v>25.297981016000001</v>
      </c>
      <c r="BC38" s="405">
        <v>25.297981016000001</v>
      </c>
      <c r="BE38" s="385" t="s">
        <v>690</v>
      </c>
      <c r="BF38" s="404" t="s">
        <v>85</v>
      </c>
      <c r="BG38" s="404" t="s">
        <v>85</v>
      </c>
      <c r="BH38" s="404" t="s">
        <v>85</v>
      </c>
      <c r="BI38" s="404" t="s">
        <v>85</v>
      </c>
      <c r="BJ38" s="404">
        <v>1.0963765809999999</v>
      </c>
      <c r="BK38" s="404" t="s">
        <v>85</v>
      </c>
      <c r="BL38" s="410" t="s">
        <v>85</v>
      </c>
      <c r="BM38" s="410">
        <v>1.0963765809999999</v>
      </c>
      <c r="BN38" s="405">
        <v>1.0963765809999999</v>
      </c>
      <c r="BP38" s="385" t="s">
        <v>690</v>
      </c>
      <c r="BQ38" s="404" t="s">
        <v>85</v>
      </c>
      <c r="BR38" s="404" t="s">
        <v>85</v>
      </c>
      <c r="BS38" s="404" t="s">
        <v>85</v>
      </c>
      <c r="BT38" s="404" t="s">
        <v>85</v>
      </c>
      <c r="BU38" s="404">
        <v>7.4838810950000001</v>
      </c>
      <c r="BV38" s="404" t="s">
        <v>85</v>
      </c>
      <c r="BW38" s="410" t="s">
        <v>85</v>
      </c>
      <c r="BX38" s="410">
        <v>7.4838810950000001</v>
      </c>
      <c r="BY38" s="405">
        <v>7.4838810950000001</v>
      </c>
    </row>
    <row r="39" spans="2:77" s="323" customFormat="1" ht="15.75" customHeight="1">
      <c r="B39" s="381" t="s">
        <v>691</v>
      </c>
      <c r="C39" s="382">
        <v>149.40167729999999</v>
      </c>
      <c r="D39" s="382" t="s">
        <v>85</v>
      </c>
      <c r="E39" s="382">
        <v>238.33413276799999</v>
      </c>
      <c r="F39" s="382">
        <v>101.086932973</v>
      </c>
      <c r="G39" s="382">
        <v>371.07803149</v>
      </c>
      <c r="H39" s="382" t="s">
        <v>85</v>
      </c>
      <c r="I39" s="383">
        <v>137.126847666</v>
      </c>
      <c r="J39" s="383">
        <v>371.07803149</v>
      </c>
      <c r="K39" s="384">
        <v>256.05024205299998</v>
      </c>
      <c r="M39" s="381" t="s">
        <v>691</v>
      </c>
      <c r="N39" s="382">
        <v>149.40167729999999</v>
      </c>
      <c r="O39" s="382" t="s">
        <v>85</v>
      </c>
      <c r="P39" s="382">
        <v>238.33413276799999</v>
      </c>
      <c r="Q39" s="382">
        <v>101.086932973</v>
      </c>
      <c r="R39" s="382">
        <v>371.07803149</v>
      </c>
      <c r="S39" s="382" t="s">
        <v>85</v>
      </c>
      <c r="T39" s="383">
        <v>137.126847666</v>
      </c>
      <c r="U39" s="383">
        <v>371.07803149</v>
      </c>
      <c r="V39" s="384">
        <v>256.05024205299998</v>
      </c>
      <c r="W39" s="397"/>
      <c r="X39" s="381" t="s">
        <v>691</v>
      </c>
      <c r="Y39" s="402">
        <v>55.270737609999998</v>
      </c>
      <c r="Z39" s="402" t="s">
        <v>85</v>
      </c>
      <c r="AA39" s="402">
        <v>50.139347131000001</v>
      </c>
      <c r="AB39" s="402">
        <v>52.189818885000001</v>
      </c>
      <c r="AC39" s="402">
        <v>66.837402820999998</v>
      </c>
      <c r="AD39" s="402" t="s">
        <v>85</v>
      </c>
      <c r="AE39" s="409">
        <v>51.506093962999998</v>
      </c>
      <c r="AF39" s="409">
        <v>66.837402820999998</v>
      </c>
      <c r="AG39" s="403">
        <v>62.800446401000002</v>
      </c>
      <c r="AI39" s="381" t="s">
        <v>691</v>
      </c>
      <c r="AJ39" s="402">
        <v>35.686112125000001</v>
      </c>
      <c r="AK39" s="402" t="s">
        <v>85</v>
      </c>
      <c r="AL39" s="402">
        <v>38.400272024000003</v>
      </c>
      <c r="AM39" s="402">
        <v>35.564867255999999</v>
      </c>
      <c r="AN39" s="402">
        <v>11.765394337</v>
      </c>
      <c r="AO39" s="402" t="s">
        <v>85</v>
      </c>
      <c r="AP39" s="409">
        <v>36.771317213000003</v>
      </c>
      <c r="AQ39" s="409">
        <v>11.765394337</v>
      </c>
      <c r="AR39" s="403">
        <v>18.349817220999999</v>
      </c>
      <c r="AT39" s="381" t="s">
        <v>691</v>
      </c>
      <c r="AU39" s="402">
        <v>0.66933652799999999</v>
      </c>
      <c r="AV39" s="402" t="s">
        <v>85</v>
      </c>
      <c r="AW39" s="402">
        <v>8.6331325480000007</v>
      </c>
      <c r="AX39" s="402">
        <v>3.9579198830000002</v>
      </c>
      <c r="AY39" s="402">
        <v>18.52626442</v>
      </c>
      <c r="AZ39" s="402" t="s">
        <v>85</v>
      </c>
      <c r="BA39" s="409">
        <v>5.7394032130000001</v>
      </c>
      <c r="BB39" s="409">
        <v>18.52626442</v>
      </c>
      <c r="BC39" s="403">
        <v>15.159298043</v>
      </c>
      <c r="BE39" s="381" t="s">
        <v>691</v>
      </c>
      <c r="BF39" s="402">
        <v>0.44153149899999999</v>
      </c>
      <c r="BG39" s="402" t="s">
        <v>85</v>
      </c>
      <c r="BH39" s="402">
        <v>0.30491911999999999</v>
      </c>
      <c r="BI39" s="402">
        <v>0.384724224</v>
      </c>
      <c r="BJ39" s="402">
        <v>7.8192926999999995E-2</v>
      </c>
      <c r="BK39" s="402" t="s">
        <v>85</v>
      </c>
      <c r="BL39" s="409">
        <v>0.35435461000000001</v>
      </c>
      <c r="BM39" s="409">
        <v>7.8192926999999995E-2</v>
      </c>
      <c r="BN39" s="403">
        <v>0.15091031199999999</v>
      </c>
      <c r="BP39" s="381" t="s">
        <v>691</v>
      </c>
      <c r="BQ39" s="402">
        <v>7.9322822369999999</v>
      </c>
      <c r="BR39" s="402" t="s">
        <v>85</v>
      </c>
      <c r="BS39" s="402">
        <v>2.522329177</v>
      </c>
      <c r="BT39" s="402">
        <v>7.9026697520000004</v>
      </c>
      <c r="BU39" s="402">
        <v>2.7927454940000001</v>
      </c>
      <c r="BV39" s="402" t="s">
        <v>85</v>
      </c>
      <c r="BW39" s="409">
        <v>5.6288310020000001</v>
      </c>
      <c r="BX39" s="409">
        <v>2.7927454940000001</v>
      </c>
      <c r="BY39" s="403">
        <v>3.5395280229999999</v>
      </c>
    </row>
    <row r="40" spans="2:77" s="323" customFormat="1" ht="15.75" customHeight="1">
      <c r="B40" s="385" t="s">
        <v>692</v>
      </c>
      <c r="C40" s="386" t="s">
        <v>85</v>
      </c>
      <c r="D40" s="386" t="s">
        <v>85</v>
      </c>
      <c r="E40" s="386" t="s">
        <v>85</v>
      </c>
      <c r="F40" s="386" t="s">
        <v>85</v>
      </c>
      <c r="G40" s="386">
        <v>456.21555974199998</v>
      </c>
      <c r="H40" s="386" t="s">
        <v>85</v>
      </c>
      <c r="I40" s="387" t="s">
        <v>85</v>
      </c>
      <c r="J40" s="387">
        <v>456.21555974199998</v>
      </c>
      <c r="K40" s="372">
        <v>456.21555974199998</v>
      </c>
      <c r="M40" s="385" t="s">
        <v>692</v>
      </c>
      <c r="N40" s="386" t="s">
        <v>85</v>
      </c>
      <c r="O40" s="386" t="s">
        <v>85</v>
      </c>
      <c r="P40" s="386" t="s">
        <v>85</v>
      </c>
      <c r="Q40" s="386" t="s">
        <v>85</v>
      </c>
      <c r="R40" s="386">
        <v>456.21555974199998</v>
      </c>
      <c r="S40" s="386" t="s">
        <v>85</v>
      </c>
      <c r="T40" s="387" t="s">
        <v>85</v>
      </c>
      <c r="U40" s="387">
        <v>456.21555974199998</v>
      </c>
      <c r="V40" s="372">
        <v>456.21555974199998</v>
      </c>
      <c r="W40" s="397"/>
      <c r="X40" s="385" t="s">
        <v>692</v>
      </c>
      <c r="Y40" s="404" t="s">
        <v>85</v>
      </c>
      <c r="Z40" s="404" t="s">
        <v>85</v>
      </c>
      <c r="AA40" s="404" t="s">
        <v>85</v>
      </c>
      <c r="AB40" s="404" t="s">
        <v>85</v>
      </c>
      <c r="AC40" s="404">
        <v>57.653110898999998</v>
      </c>
      <c r="AD40" s="404" t="s">
        <v>85</v>
      </c>
      <c r="AE40" s="410" t="s">
        <v>85</v>
      </c>
      <c r="AF40" s="410">
        <v>57.653110898999998</v>
      </c>
      <c r="AG40" s="405">
        <v>57.653110898999998</v>
      </c>
      <c r="AI40" s="385" t="s">
        <v>692</v>
      </c>
      <c r="AJ40" s="404" t="s">
        <v>85</v>
      </c>
      <c r="AK40" s="404" t="s">
        <v>85</v>
      </c>
      <c r="AL40" s="404" t="s">
        <v>85</v>
      </c>
      <c r="AM40" s="404" t="s">
        <v>85</v>
      </c>
      <c r="AN40" s="404">
        <v>20.674269484</v>
      </c>
      <c r="AO40" s="404" t="s">
        <v>85</v>
      </c>
      <c r="AP40" s="410" t="s">
        <v>85</v>
      </c>
      <c r="AQ40" s="410">
        <v>20.674269484</v>
      </c>
      <c r="AR40" s="405">
        <v>20.674269484</v>
      </c>
      <c r="AT40" s="385" t="s">
        <v>692</v>
      </c>
      <c r="AU40" s="404" t="s">
        <v>85</v>
      </c>
      <c r="AV40" s="404" t="s">
        <v>85</v>
      </c>
      <c r="AW40" s="404" t="s">
        <v>85</v>
      </c>
      <c r="AX40" s="404" t="s">
        <v>85</v>
      </c>
      <c r="AY40" s="404">
        <v>18.140536583999999</v>
      </c>
      <c r="AZ40" s="404" t="s">
        <v>85</v>
      </c>
      <c r="BA40" s="410" t="s">
        <v>85</v>
      </c>
      <c r="BB40" s="410">
        <v>18.140536583999999</v>
      </c>
      <c r="BC40" s="405">
        <v>18.140536583999999</v>
      </c>
      <c r="BE40" s="385" t="s">
        <v>692</v>
      </c>
      <c r="BF40" s="404" t="s">
        <v>85</v>
      </c>
      <c r="BG40" s="404" t="s">
        <v>85</v>
      </c>
      <c r="BH40" s="404" t="s">
        <v>85</v>
      </c>
      <c r="BI40" s="404" t="s">
        <v>85</v>
      </c>
      <c r="BJ40" s="404">
        <v>1.6935327710000001</v>
      </c>
      <c r="BK40" s="404" t="s">
        <v>85</v>
      </c>
      <c r="BL40" s="410" t="s">
        <v>85</v>
      </c>
      <c r="BM40" s="410">
        <v>1.6935327710000001</v>
      </c>
      <c r="BN40" s="405">
        <v>1.6935327710000001</v>
      </c>
      <c r="BP40" s="385" t="s">
        <v>692</v>
      </c>
      <c r="BQ40" s="404" t="s">
        <v>85</v>
      </c>
      <c r="BR40" s="404" t="s">
        <v>85</v>
      </c>
      <c r="BS40" s="404" t="s">
        <v>85</v>
      </c>
      <c r="BT40" s="404" t="s">
        <v>85</v>
      </c>
      <c r="BU40" s="404">
        <v>1.838550261</v>
      </c>
      <c r="BV40" s="404" t="s">
        <v>85</v>
      </c>
      <c r="BW40" s="410" t="s">
        <v>85</v>
      </c>
      <c r="BX40" s="410">
        <v>1.838550261</v>
      </c>
      <c r="BY40" s="405">
        <v>1.838550261</v>
      </c>
    </row>
    <row r="41" spans="2:77" s="323" customFormat="1" ht="15.75" customHeight="1">
      <c r="B41" s="381" t="s">
        <v>693</v>
      </c>
      <c r="C41" s="382" t="s">
        <v>85</v>
      </c>
      <c r="D41" s="382" t="s">
        <v>85</v>
      </c>
      <c r="E41" s="382">
        <v>130.50937741999999</v>
      </c>
      <c r="F41" s="382">
        <v>55.493644697999997</v>
      </c>
      <c r="G41" s="382" t="s">
        <v>85</v>
      </c>
      <c r="H41" s="382" t="s">
        <v>85</v>
      </c>
      <c r="I41" s="383">
        <v>73.180459498999994</v>
      </c>
      <c r="J41" s="383" t="s">
        <v>85</v>
      </c>
      <c r="K41" s="384">
        <v>73.180459498999994</v>
      </c>
      <c r="M41" s="381" t="s">
        <v>693</v>
      </c>
      <c r="N41" s="382" t="s">
        <v>85</v>
      </c>
      <c r="O41" s="382" t="s">
        <v>85</v>
      </c>
      <c r="P41" s="382">
        <v>130.50937741999999</v>
      </c>
      <c r="Q41" s="382">
        <v>55.493644697999997</v>
      </c>
      <c r="R41" s="382" t="s">
        <v>85</v>
      </c>
      <c r="S41" s="382" t="s">
        <v>85</v>
      </c>
      <c r="T41" s="383">
        <v>73.180459498999994</v>
      </c>
      <c r="U41" s="383" t="s">
        <v>85</v>
      </c>
      <c r="V41" s="384">
        <v>73.180459498999994</v>
      </c>
      <c r="W41" s="397"/>
      <c r="X41" s="381" t="s">
        <v>693</v>
      </c>
      <c r="Y41" s="402" t="s">
        <v>85</v>
      </c>
      <c r="Z41" s="402" t="s">
        <v>85</v>
      </c>
      <c r="AA41" s="402">
        <v>8.9676316870000008</v>
      </c>
      <c r="AB41" s="402">
        <v>15.626902361999999</v>
      </c>
      <c r="AC41" s="402" t="s">
        <v>85</v>
      </c>
      <c r="AD41" s="402" t="s">
        <v>85</v>
      </c>
      <c r="AE41" s="409">
        <v>12.826821803</v>
      </c>
      <c r="AF41" s="409" t="s">
        <v>85</v>
      </c>
      <c r="AG41" s="403">
        <v>12.826821803</v>
      </c>
      <c r="AI41" s="381" t="s">
        <v>693</v>
      </c>
      <c r="AJ41" s="402" t="s">
        <v>85</v>
      </c>
      <c r="AK41" s="402" t="s">
        <v>85</v>
      </c>
      <c r="AL41" s="402">
        <v>19.603733397999999</v>
      </c>
      <c r="AM41" s="402">
        <v>7.5572181719999998</v>
      </c>
      <c r="AN41" s="402" t="s">
        <v>85</v>
      </c>
      <c r="AO41" s="402" t="s">
        <v>85</v>
      </c>
      <c r="AP41" s="409">
        <v>12.622519574</v>
      </c>
      <c r="AQ41" s="409" t="s">
        <v>85</v>
      </c>
      <c r="AR41" s="403">
        <v>12.622519574</v>
      </c>
      <c r="AT41" s="381" t="s">
        <v>693</v>
      </c>
      <c r="AU41" s="402" t="s">
        <v>85</v>
      </c>
      <c r="AV41" s="402" t="s">
        <v>85</v>
      </c>
      <c r="AW41" s="402">
        <v>67.450284972999995</v>
      </c>
      <c r="AX41" s="402">
        <v>72.435792770000006</v>
      </c>
      <c r="AY41" s="402" t="s">
        <v>85</v>
      </c>
      <c r="AZ41" s="402" t="s">
        <v>85</v>
      </c>
      <c r="BA41" s="409">
        <v>70.339493618999995</v>
      </c>
      <c r="BB41" s="409" t="s">
        <v>85</v>
      </c>
      <c r="BC41" s="403">
        <v>70.339493618999995</v>
      </c>
      <c r="BE41" s="381" t="s">
        <v>693</v>
      </c>
      <c r="BF41" s="402" t="s">
        <v>85</v>
      </c>
      <c r="BG41" s="402" t="s">
        <v>85</v>
      </c>
      <c r="BH41" s="402" t="s">
        <v>85</v>
      </c>
      <c r="BI41" s="402" t="s">
        <v>85</v>
      </c>
      <c r="BJ41" s="402" t="s">
        <v>85</v>
      </c>
      <c r="BK41" s="402" t="s">
        <v>85</v>
      </c>
      <c r="BL41" s="409" t="s">
        <v>85</v>
      </c>
      <c r="BM41" s="409" t="s">
        <v>85</v>
      </c>
      <c r="BN41" s="403" t="s">
        <v>85</v>
      </c>
      <c r="BP41" s="381" t="s">
        <v>693</v>
      </c>
      <c r="BQ41" s="402" t="s">
        <v>85</v>
      </c>
      <c r="BR41" s="402" t="s">
        <v>85</v>
      </c>
      <c r="BS41" s="402">
        <v>3.9783499419999999</v>
      </c>
      <c r="BT41" s="402">
        <v>4.3800866970000003</v>
      </c>
      <c r="BU41" s="402" t="s">
        <v>85</v>
      </c>
      <c r="BV41" s="402" t="s">
        <v>85</v>
      </c>
      <c r="BW41" s="409">
        <v>4.2111650039999997</v>
      </c>
      <c r="BX41" s="409" t="s">
        <v>85</v>
      </c>
      <c r="BY41" s="403">
        <v>4.2111650039999997</v>
      </c>
    </row>
    <row r="42" spans="2:77" s="368" customFormat="1" ht="15.75" customHeight="1">
      <c r="B42" s="723" t="s">
        <v>696</v>
      </c>
      <c r="C42" s="724"/>
      <c r="D42" s="724"/>
      <c r="E42" s="724"/>
      <c r="F42" s="724"/>
      <c r="G42" s="724"/>
      <c r="H42" s="724"/>
      <c r="I42" s="587"/>
      <c r="J42" s="587"/>
      <c r="K42" s="725"/>
      <c r="M42" s="723" t="s">
        <v>696</v>
      </c>
      <c r="N42" s="724"/>
      <c r="O42" s="724"/>
      <c r="P42" s="724"/>
      <c r="Q42" s="724"/>
      <c r="R42" s="724"/>
      <c r="S42" s="724"/>
      <c r="T42" s="587"/>
      <c r="U42" s="587"/>
      <c r="V42" s="725"/>
      <c r="W42" s="397"/>
      <c r="X42" s="723" t="s">
        <v>696</v>
      </c>
      <c r="Y42" s="404"/>
      <c r="Z42" s="404"/>
      <c r="AA42" s="404"/>
      <c r="AB42" s="404"/>
      <c r="AC42" s="404"/>
      <c r="AD42" s="404"/>
      <c r="AE42" s="410"/>
      <c r="AF42" s="410"/>
      <c r="AG42" s="405"/>
      <c r="AI42" s="723" t="s">
        <v>696</v>
      </c>
      <c r="AJ42" s="404"/>
      <c r="AK42" s="404"/>
      <c r="AL42" s="404"/>
      <c r="AM42" s="404"/>
      <c r="AN42" s="404"/>
      <c r="AO42" s="404"/>
      <c r="AP42" s="410"/>
      <c r="AQ42" s="410"/>
      <c r="AR42" s="405"/>
      <c r="AT42" s="723" t="s">
        <v>696</v>
      </c>
      <c r="AU42" s="404"/>
      <c r="AV42" s="404"/>
      <c r="AW42" s="404"/>
      <c r="AX42" s="404"/>
      <c r="AY42" s="404"/>
      <c r="AZ42" s="404"/>
      <c r="BA42" s="410"/>
      <c r="BB42" s="410"/>
      <c r="BC42" s="405"/>
      <c r="BE42" s="723" t="s">
        <v>696</v>
      </c>
      <c r="BF42" s="404"/>
      <c r="BG42" s="404"/>
      <c r="BH42" s="404"/>
      <c r="BI42" s="404"/>
      <c r="BJ42" s="404"/>
      <c r="BK42" s="404"/>
      <c r="BL42" s="410"/>
      <c r="BM42" s="410"/>
      <c r="BN42" s="405"/>
      <c r="BP42" s="723" t="s">
        <v>696</v>
      </c>
      <c r="BQ42" s="404"/>
      <c r="BR42" s="404"/>
      <c r="BS42" s="404"/>
      <c r="BT42" s="404"/>
      <c r="BU42" s="404"/>
      <c r="BV42" s="404"/>
      <c r="BW42" s="410"/>
      <c r="BX42" s="410"/>
      <c r="BY42" s="405"/>
    </row>
    <row r="43" spans="2:77" s="323" customFormat="1" ht="15.75" customHeight="1">
      <c r="B43" s="729" t="s">
        <v>551</v>
      </c>
      <c r="C43" s="730" t="s">
        <v>85</v>
      </c>
      <c r="D43" s="730" t="s">
        <v>85</v>
      </c>
      <c r="E43" s="730" t="s">
        <v>85</v>
      </c>
      <c r="F43" s="730">
        <v>572.05487241000003</v>
      </c>
      <c r="G43" s="730">
        <v>548.02989104599999</v>
      </c>
      <c r="H43" s="730">
        <v>456.08762049400002</v>
      </c>
      <c r="I43" s="731">
        <v>572.05487241000003</v>
      </c>
      <c r="J43" s="731">
        <v>469.28871853999999</v>
      </c>
      <c r="K43" s="732">
        <v>470.02913083800001</v>
      </c>
      <c r="M43" s="729" t="s">
        <v>551</v>
      </c>
      <c r="N43" s="730" t="s">
        <v>85</v>
      </c>
      <c r="O43" s="730" t="s">
        <v>85</v>
      </c>
      <c r="P43" s="730" t="s">
        <v>85</v>
      </c>
      <c r="Q43" s="730">
        <v>572.05487241000003</v>
      </c>
      <c r="R43" s="730">
        <v>548.02989104599999</v>
      </c>
      <c r="S43" s="730">
        <v>456.08762049400002</v>
      </c>
      <c r="T43" s="731">
        <v>572.05487241000003</v>
      </c>
      <c r="U43" s="731">
        <v>469.28871853999999</v>
      </c>
      <c r="V43" s="732">
        <v>470.02913083800001</v>
      </c>
      <c r="W43" s="397"/>
      <c r="X43" s="729" t="s">
        <v>551</v>
      </c>
      <c r="Y43" s="735" t="s">
        <v>85</v>
      </c>
      <c r="Z43" s="735" t="s">
        <v>85</v>
      </c>
      <c r="AA43" s="735" t="s">
        <v>85</v>
      </c>
      <c r="AB43" s="735">
        <v>37.729042759999999</v>
      </c>
      <c r="AC43" s="735">
        <v>24.971007915000001</v>
      </c>
      <c r="AD43" s="735">
        <v>23.939546073999999</v>
      </c>
      <c r="AE43" s="736">
        <v>37.729042759999999</v>
      </c>
      <c r="AF43" s="736">
        <v>24.112492713999998</v>
      </c>
      <c r="AG43" s="737">
        <v>24.231892493</v>
      </c>
      <c r="AI43" s="729" t="s">
        <v>551</v>
      </c>
      <c r="AJ43" s="735" t="s">
        <v>85</v>
      </c>
      <c r="AK43" s="735" t="s">
        <v>85</v>
      </c>
      <c r="AL43" s="735" t="s">
        <v>85</v>
      </c>
      <c r="AM43" s="735">
        <v>45.738529010000001</v>
      </c>
      <c r="AN43" s="735">
        <v>44.637772906999999</v>
      </c>
      <c r="AO43" s="735">
        <v>33.207833141000002</v>
      </c>
      <c r="AP43" s="736">
        <v>45.738529010000001</v>
      </c>
      <c r="AQ43" s="736">
        <v>35.124307029000001</v>
      </c>
      <c r="AR43" s="737">
        <v>35.217380218999999</v>
      </c>
      <c r="AT43" s="729" t="s">
        <v>551</v>
      </c>
      <c r="AU43" s="735" t="s">
        <v>85</v>
      </c>
      <c r="AV43" s="735" t="s">
        <v>85</v>
      </c>
      <c r="AW43" s="735" t="s">
        <v>85</v>
      </c>
      <c r="AX43" s="735">
        <v>12.037607702000001</v>
      </c>
      <c r="AY43" s="735">
        <v>23.125971752000002</v>
      </c>
      <c r="AZ43" s="735">
        <v>36.584605304999997</v>
      </c>
      <c r="BA43" s="736">
        <v>12.037607702000001</v>
      </c>
      <c r="BB43" s="736">
        <v>34.327977509999997</v>
      </c>
      <c r="BC43" s="737">
        <v>34.132519393999999</v>
      </c>
      <c r="BE43" s="729" t="s">
        <v>551</v>
      </c>
      <c r="BF43" s="735" t="s">
        <v>85</v>
      </c>
      <c r="BG43" s="735" t="s">
        <v>85</v>
      </c>
      <c r="BH43" s="735" t="s">
        <v>85</v>
      </c>
      <c r="BI43" s="735">
        <v>3.2465227739999998</v>
      </c>
      <c r="BJ43" s="735">
        <v>3.0578524050000002</v>
      </c>
      <c r="BK43" s="735">
        <v>2.9264685940000001</v>
      </c>
      <c r="BL43" s="736">
        <v>3.2465227739999998</v>
      </c>
      <c r="BM43" s="736">
        <v>2.9484979</v>
      </c>
      <c r="BN43" s="737">
        <v>2.951111198</v>
      </c>
      <c r="BP43" s="729" t="s">
        <v>551</v>
      </c>
      <c r="BQ43" s="735" t="s">
        <v>85</v>
      </c>
      <c r="BR43" s="735" t="s">
        <v>85</v>
      </c>
      <c r="BS43" s="735" t="s">
        <v>85</v>
      </c>
      <c r="BT43" s="735">
        <v>1.248297754</v>
      </c>
      <c r="BU43" s="735">
        <v>4.207395021</v>
      </c>
      <c r="BV43" s="735">
        <v>3.3415468869999998</v>
      </c>
      <c r="BW43" s="736">
        <v>1.248297754</v>
      </c>
      <c r="BX43" s="736">
        <v>3.4867248470000001</v>
      </c>
      <c r="BY43" s="737">
        <v>3.467096696</v>
      </c>
    </row>
    <row r="44" spans="2:77" s="368" customFormat="1" ht="15.75" customHeight="1">
      <c r="B44" s="389" t="s">
        <v>320</v>
      </c>
      <c r="C44" s="386" t="s">
        <v>85</v>
      </c>
      <c r="D44" s="386" t="s">
        <v>85</v>
      </c>
      <c r="E44" s="386">
        <v>501.56911564799998</v>
      </c>
      <c r="F44" s="386">
        <v>363.89726125700003</v>
      </c>
      <c r="G44" s="386">
        <v>366.75177294000002</v>
      </c>
      <c r="H44" s="386">
        <v>299.43858082200001</v>
      </c>
      <c r="I44" s="387">
        <v>376.93241939500001</v>
      </c>
      <c r="J44" s="387">
        <v>359.16186593399999</v>
      </c>
      <c r="K44" s="372">
        <v>365.79055639400002</v>
      </c>
      <c r="M44" s="389" t="s">
        <v>320</v>
      </c>
      <c r="N44" s="386" t="s">
        <v>85</v>
      </c>
      <c r="O44" s="386" t="s">
        <v>85</v>
      </c>
      <c r="P44" s="386">
        <v>501.56911564799998</v>
      </c>
      <c r="Q44" s="386">
        <v>363.89726125700003</v>
      </c>
      <c r="R44" s="386">
        <v>366.75177294000002</v>
      </c>
      <c r="S44" s="386">
        <v>299.43858082200001</v>
      </c>
      <c r="T44" s="387">
        <v>376.93241939500001</v>
      </c>
      <c r="U44" s="387">
        <v>359.16186593399999</v>
      </c>
      <c r="V44" s="372">
        <v>365.79055639400002</v>
      </c>
      <c r="W44" s="397"/>
      <c r="X44" s="389" t="s">
        <v>320</v>
      </c>
      <c r="Y44" s="404" t="s">
        <v>85</v>
      </c>
      <c r="Z44" s="404" t="s">
        <v>85</v>
      </c>
      <c r="AA44" s="404">
        <v>24.065272859</v>
      </c>
      <c r="AB44" s="404">
        <v>28.397970517000001</v>
      </c>
      <c r="AC44" s="404">
        <v>28.768984788000001</v>
      </c>
      <c r="AD44" s="404">
        <v>36.478466289000004</v>
      </c>
      <c r="AE44" s="410">
        <v>27.852090970999999</v>
      </c>
      <c r="AF44" s="410">
        <v>29.493719355</v>
      </c>
      <c r="AG44" s="405">
        <v>28.862714587999999</v>
      </c>
      <c r="AI44" s="389" t="s">
        <v>320</v>
      </c>
      <c r="AJ44" s="404" t="s">
        <v>85</v>
      </c>
      <c r="AK44" s="404" t="s">
        <v>85</v>
      </c>
      <c r="AL44" s="404">
        <v>45.355831821999999</v>
      </c>
      <c r="AM44" s="404">
        <v>40.962080864000001</v>
      </c>
      <c r="AN44" s="404">
        <v>36.923793645000003</v>
      </c>
      <c r="AO44" s="404">
        <v>32.446180517000002</v>
      </c>
      <c r="AP44" s="410">
        <v>41.515652555999999</v>
      </c>
      <c r="AQ44" s="410">
        <v>36.502872859</v>
      </c>
      <c r="AR44" s="405">
        <v>38.429671833999997</v>
      </c>
      <c r="AT44" s="389" t="s">
        <v>320</v>
      </c>
      <c r="AU44" s="404" t="s">
        <v>85</v>
      </c>
      <c r="AV44" s="404" t="s">
        <v>85</v>
      </c>
      <c r="AW44" s="404">
        <v>20.698363474000001</v>
      </c>
      <c r="AX44" s="404">
        <v>23.294921819999999</v>
      </c>
      <c r="AY44" s="404">
        <v>25.454847372</v>
      </c>
      <c r="AZ44" s="404">
        <v>24.359924369000002</v>
      </c>
      <c r="BA44" s="410">
        <v>22.967779655000001</v>
      </c>
      <c r="BB44" s="410">
        <v>25.351918459</v>
      </c>
      <c r="BC44" s="405">
        <v>24.435509503999999</v>
      </c>
      <c r="BE44" s="389" t="s">
        <v>320</v>
      </c>
      <c r="BF44" s="404" t="s">
        <v>85</v>
      </c>
      <c r="BG44" s="404" t="s">
        <v>85</v>
      </c>
      <c r="BH44" s="404">
        <v>2.182822308</v>
      </c>
      <c r="BI44" s="404">
        <v>1.795483639</v>
      </c>
      <c r="BJ44" s="404">
        <v>2.504977303</v>
      </c>
      <c r="BK44" s="404">
        <v>3.8428239319999999</v>
      </c>
      <c r="BL44" s="410">
        <v>1.844284703</v>
      </c>
      <c r="BM44" s="410">
        <v>2.630742401</v>
      </c>
      <c r="BN44" s="405">
        <v>2.328445876</v>
      </c>
      <c r="BP44" s="389" t="s">
        <v>320</v>
      </c>
      <c r="BQ44" s="404" t="s">
        <v>85</v>
      </c>
      <c r="BR44" s="404" t="s">
        <v>85</v>
      </c>
      <c r="BS44" s="404">
        <v>7.6977095369999997</v>
      </c>
      <c r="BT44" s="404">
        <v>5.5495431609999999</v>
      </c>
      <c r="BU44" s="404">
        <v>6.3473968919999999</v>
      </c>
      <c r="BV44" s="404">
        <v>2.872604892</v>
      </c>
      <c r="BW44" s="410">
        <v>5.8201921140000001</v>
      </c>
      <c r="BX44" s="410">
        <v>6.0207469260000002</v>
      </c>
      <c r="BY44" s="405">
        <v>5.9436581979999996</v>
      </c>
    </row>
    <row r="45" spans="2:77" s="323" customFormat="1" ht="15.75" customHeight="1">
      <c r="B45" s="733" t="s">
        <v>80</v>
      </c>
      <c r="C45" s="730">
        <v>351.48315250299999</v>
      </c>
      <c r="D45" s="730">
        <v>292.60154697500002</v>
      </c>
      <c r="E45" s="730">
        <v>277.32205639900002</v>
      </c>
      <c r="F45" s="730">
        <v>270.003013576</v>
      </c>
      <c r="G45" s="730">
        <v>303.38488798100002</v>
      </c>
      <c r="H45" s="730" t="s">
        <v>85</v>
      </c>
      <c r="I45" s="731">
        <v>291.602838991</v>
      </c>
      <c r="J45" s="731">
        <v>303.38488798100002</v>
      </c>
      <c r="K45" s="732">
        <v>291.729980625</v>
      </c>
      <c r="M45" s="733" t="s">
        <v>80</v>
      </c>
      <c r="N45" s="730">
        <v>351.48315250299999</v>
      </c>
      <c r="O45" s="730">
        <v>292.60154697500002</v>
      </c>
      <c r="P45" s="730">
        <v>277.32205639900002</v>
      </c>
      <c r="Q45" s="730">
        <v>270.003013576</v>
      </c>
      <c r="R45" s="730">
        <v>303.38488798100002</v>
      </c>
      <c r="S45" s="730" t="s">
        <v>85</v>
      </c>
      <c r="T45" s="731">
        <v>291.602838991</v>
      </c>
      <c r="U45" s="731">
        <v>303.38488798100002</v>
      </c>
      <c r="V45" s="732">
        <v>291.729980625</v>
      </c>
      <c r="W45" s="397"/>
      <c r="X45" s="733" t="s">
        <v>80</v>
      </c>
      <c r="Y45" s="735">
        <v>23.479846128999998</v>
      </c>
      <c r="Z45" s="735">
        <v>27.705877533999999</v>
      </c>
      <c r="AA45" s="735">
        <v>29.240096533999999</v>
      </c>
      <c r="AB45" s="735">
        <v>30.542714064999998</v>
      </c>
      <c r="AC45" s="735">
        <v>19.166535496000002</v>
      </c>
      <c r="AD45" s="735" t="s">
        <v>85</v>
      </c>
      <c r="AE45" s="736">
        <v>27.923873268000001</v>
      </c>
      <c r="AF45" s="736">
        <v>19.166535496000002</v>
      </c>
      <c r="AG45" s="737">
        <v>27.825596256000001</v>
      </c>
      <c r="AI45" s="733" t="s">
        <v>80</v>
      </c>
      <c r="AJ45" s="735">
        <v>39.066508585999998</v>
      </c>
      <c r="AK45" s="735">
        <v>38.736488563000002</v>
      </c>
      <c r="AL45" s="735">
        <v>40.980710680999998</v>
      </c>
      <c r="AM45" s="735">
        <v>36.350697615000001</v>
      </c>
      <c r="AN45" s="735">
        <v>36.47898584</v>
      </c>
      <c r="AO45" s="735" t="s">
        <v>85</v>
      </c>
      <c r="AP45" s="736">
        <v>39.219020647000001</v>
      </c>
      <c r="AQ45" s="736">
        <v>36.47898584</v>
      </c>
      <c r="AR45" s="737">
        <v>39.188271297999997</v>
      </c>
      <c r="AT45" s="733" t="s">
        <v>80</v>
      </c>
      <c r="AU45" s="735">
        <v>27.972943088000001</v>
      </c>
      <c r="AV45" s="735">
        <v>25.827629612999999</v>
      </c>
      <c r="AW45" s="735">
        <v>22.275134197</v>
      </c>
      <c r="AX45" s="735">
        <v>25.624610113999999</v>
      </c>
      <c r="AY45" s="735">
        <v>39.861666092</v>
      </c>
      <c r="AZ45" s="735" t="s">
        <v>85</v>
      </c>
      <c r="BA45" s="736">
        <v>24.977333028</v>
      </c>
      <c r="BB45" s="736">
        <v>39.861666092</v>
      </c>
      <c r="BC45" s="737">
        <v>25.144368698000001</v>
      </c>
      <c r="BE45" s="733" t="s">
        <v>80</v>
      </c>
      <c r="BF45" s="735">
        <v>1.9766215890000001</v>
      </c>
      <c r="BG45" s="735">
        <v>1.8588772549999999</v>
      </c>
      <c r="BH45" s="735">
        <v>1.694956468</v>
      </c>
      <c r="BI45" s="735">
        <v>1.6749601140000001</v>
      </c>
      <c r="BJ45" s="735">
        <v>0.95184517499999999</v>
      </c>
      <c r="BK45" s="735" t="s">
        <v>85</v>
      </c>
      <c r="BL45" s="736">
        <v>1.8017550520000001</v>
      </c>
      <c r="BM45" s="736">
        <v>0.95184517499999999</v>
      </c>
      <c r="BN45" s="737">
        <v>1.792217153</v>
      </c>
      <c r="BP45" s="733" t="s">
        <v>80</v>
      </c>
      <c r="BQ45" s="735">
        <v>7.5040806089999998</v>
      </c>
      <c r="BR45" s="735">
        <v>5.8711270349999998</v>
      </c>
      <c r="BS45" s="735">
        <v>5.8091021200000004</v>
      </c>
      <c r="BT45" s="735">
        <v>5.8070180919999999</v>
      </c>
      <c r="BU45" s="735">
        <v>3.5409673970000002</v>
      </c>
      <c r="BV45" s="735" t="s">
        <v>85</v>
      </c>
      <c r="BW45" s="736">
        <v>6.0780180049999997</v>
      </c>
      <c r="BX45" s="736">
        <v>3.5409673970000002</v>
      </c>
      <c r="BY45" s="737">
        <v>6.0495465949999998</v>
      </c>
    </row>
    <row r="46" spans="2:77" s="368" customFormat="1" ht="15.75" customHeight="1">
      <c r="B46" s="726" t="s">
        <v>79</v>
      </c>
      <c r="C46" s="727">
        <v>332.76592554899997</v>
      </c>
      <c r="D46" s="727">
        <v>274.242455409</v>
      </c>
      <c r="E46" s="727">
        <v>205.83315980099999</v>
      </c>
      <c r="F46" s="727">
        <v>200.336066375</v>
      </c>
      <c r="G46" s="727" t="s">
        <v>85</v>
      </c>
      <c r="H46" s="727" t="s">
        <v>85</v>
      </c>
      <c r="I46" s="579">
        <v>276.39553669200001</v>
      </c>
      <c r="J46" s="579" t="s">
        <v>85</v>
      </c>
      <c r="K46" s="728">
        <v>276.39553669200001</v>
      </c>
      <c r="M46" s="726" t="s">
        <v>79</v>
      </c>
      <c r="N46" s="727">
        <v>332.76592554899997</v>
      </c>
      <c r="O46" s="727">
        <v>274.242455409</v>
      </c>
      <c r="P46" s="727">
        <v>205.83315980099999</v>
      </c>
      <c r="Q46" s="727">
        <v>200.336066375</v>
      </c>
      <c r="R46" s="727" t="s">
        <v>85</v>
      </c>
      <c r="S46" s="727" t="s">
        <v>85</v>
      </c>
      <c r="T46" s="579">
        <v>276.39553669200001</v>
      </c>
      <c r="U46" s="579" t="s">
        <v>85</v>
      </c>
      <c r="V46" s="728">
        <v>276.39553669200001</v>
      </c>
      <c r="W46" s="397"/>
      <c r="X46" s="726" t="s">
        <v>79</v>
      </c>
      <c r="Y46" s="738">
        <v>30.161568199000001</v>
      </c>
      <c r="Z46" s="738">
        <v>32.478010474000001</v>
      </c>
      <c r="AA46" s="738">
        <v>30.293121195000001</v>
      </c>
      <c r="AB46" s="738">
        <v>45.255242066999998</v>
      </c>
      <c r="AC46" s="738" t="s">
        <v>85</v>
      </c>
      <c r="AD46" s="738" t="s">
        <v>85</v>
      </c>
      <c r="AE46" s="739">
        <v>31.733833039</v>
      </c>
      <c r="AF46" s="739" t="s">
        <v>85</v>
      </c>
      <c r="AG46" s="740">
        <v>31.733833039</v>
      </c>
      <c r="AI46" s="726" t="s">
        <v>79</v>
      </c>
      <c r="AJ46" s="738">
        <v>35.791127715000002</v>
      </c>
      <c r="AK46" s="738">
        <v>36.837017936999999</v>
      </c>
      <c r="AL46" s="738">
        <v>34.325678152000002</v>
      </c>
      <c r="AM46" s="738">
        <v>29.266520219</v>
      </c>
      <c r="AN46" s="738" t="s">
        <v>85</v>
      </c>
      <c r="AO46" s="738" t="s">
        <v>85</v>
      </c>
      <c r="AP46" s="739">
        <v>35.919316979999998</v>
      </c>
      <c r="AQ46" s="739" t="s">
        <v>85</v>
      </c>
      <c r="AR46" s="740">
        <v>35.919316979999998</v>
      </c>
      <c r="AT46" s="726" t="s">
        <v>79</v>
      </c>
      <c r="AU46" s="738">
        <v>26.406418433999999</v>
      </c>
      <c r="AV46" s="738">
        <v>23.029813725</v>
      </c>
      <c r="AW46" s="738">
        <v>28.531498845000002</v>
      </c>
      <c r="AX46" s="738">
        <v>14.779501099000001</v>
      </c>
      <c r="AY46" s="738" t="s">
        <v>85</v>
      </c>
      <c r="AZ46" s="738" t="s">
        <v>85</v>
      </c>
      <c r="BA46" s="739">
        <v>24.716441502999999</v>
      </c>
      <c r="BB46" s="739" t="s">
        <v>85</v>
      </c>
      <c r="BC46" s="740">
        <v>24.716441502999999</v>
      </c>
      <c r="BE46" s="726" t="s">
        <v>79</v>
      </c>
      <c r="BF46" s="738">
        <v>1.866886995</v>
      </c>
      <c r="BG46" s="738">
        <v>1.400616836</v>
      </c>
      <c r="BH46" s="738">
        <v>1.5223461810000001</v>
      </c>
      <c r="BI46" s="738">
        <v>0.34250448300000003</v>
      </c>
      <c r="BJ46" s="738" t="s">
        <v>85</v>
      </c>
      <c r="BK46" s="738" t="s">
        <v>85</v>
      </c>
      <c r="BL46" s="739">
        <v>1.5515212119999999</v>
      </c>
      <c r="BM46" s="739" t="s">
        <v>85</v>
      </c>
      <c r="BN46" s="740">
        <v>1.5515212119999999</v>
      </c>
      <c r="BP46" s="726" t="s">
        <v>79</v>
      </c>
      <c r="BQ46" s="738">
        <v>5.773998658</v>
      </c>
      <c r="BR46" s="738">
        <v>6.2545410290000003</v>
      </c>
      <c r="BS46" s="738">
        <v>5.3273556270000002</v>
      </c>
      <c r="BT46" s="738">
        <v>10.356232132000001</v>
      </c>
      <c r="BU46" s="738" t="s">
        <v>85</v>
      </c>
      <c r="BV46" s="738" t="s">
        <v>85</v>
      </c>
      <c r="BW46" s="739">
        <v>6.0788872659999997</v>
      </c>
      <c r="BX46" s="739" t="s">
        <v>85</v>
      </c>
      <c r="BY46" s="740">
        <v>6.0788872659999997</v>
      </c>
    </row>
    <row r="47" spans="2:77" s="393" customFormat="1">
      <c r="B47" s="22" t="s">
        <v>298</v>
      </c>
      <c r="C47" s="391"/>
      <c r="D47" s="391"/>
      <c r="E47" s="391"/>
      <c r="F47" s="391"/>
      <c r="G47" s="391"/>
      <c r="H47" s="391"/>
      <c r="I47" s="391"/>
      <c r="J47" s="391"/>
      <c r="K47" s="392"/>
      <c r="M47" s="22" t="s">
        <v>298</v>
      </c>
      <c r="N47" s="391"/>
      <c r="O47" s="391"/>
      <c r="P47" s="391"/>
      <c r="Q47" s="391"/>
      <c r="R47" s="391"/>
      <c r="S47" s="391"/>
      <c r="T47" s="391"/>
      <c r="U47" s="391"/>
      <c r="V47" s="392"/>
      <c r="W47" s="394"/>
      <c r="X47" s="22" t="s">
        <v>298</v>
      </c>
      <c r="Y47" s="391"/>
      <c r="Z47" s="391"/>
      <c r="AA47" s="391"/>
      <c r="AB47" s="391"/>
      <c r="AC47" s="391"/>
      <c r="AD47" s="391"/>
      <c r="AE47" s="391"/>
      <c r="AF47" s="391"/>
      <c r="AG47" s="392"/>
      <c r="AI47" s="22" t="s">
        <v>298</v>
      </c>
      <c r="AJ47" s="391"/>
      <c r="AK47" s="391"/>
      <c r="AL47" s="391"/>
      <c r="AM47" s="391"/>
      <c r="AN47" s="391"/>
      <c r="AO47" s="391"/>
      <c r="AP47" s="391"/>
      <c r="AQ47" s="391"/>
      <c r="AR47" s="392"/>
      <c r="AT47" s="22" t="s">
        <v>298</v>
      </c>
      <c r="AU47" s="391"/>
      <c r="AV47" s="391"/>
      <c r="AW47" s="391"/>
      <c r="AX47" s="391"/>
      <c r="AY47" s="391"/>
      <c r="AZ47" s="391"/>
      <c r="BA47" s="391"/>
      <c r="BB47" s="391"/>
      <c r="BC47" s="392"/>
      <c r="BE47" s="22" t="s">
        <v>298</v>
      </c>
      <c r="BF47" s="391"/>
      <c r="BG47" s="391"/>
      <c r="BH47" s="391"/>
      <c r="BI47" s="391"/>
      <c r="BJ47" s="391"/>
      <c r="BK47" s="391"/>
      <c r="BL47" s="391"/>
      <c r="BM47" s="391"/>
      <c r="BN47" s="392"/>
      <c r="BP47" s="22" t="s">
        <v>298</v>
      </c>
      <c r="BQ47" s="391"/>
      <c r="BR47" s="391"/>
      <c r="BS47" s="391"/>
      <c r="BT47" s="391"/>
      <c r="BU47" s="391"/>
      <c r="BV47" s="391"/>
      <c r="BW47" s="391"/>
      <c r="BX47" s="391"/>
      <c r="BY47" s="392"/>
    </row>
    <row r="48" spans="2:77" s="243" customFormat="1">
      <c r="B48" s="22" t="s">
        <v>552</v>
      </c>
      <c r="C48" s="391"/>
      <c r="D48" s="391"/>
      <c r="E48" s="391"/>
      <c r="F48" s="391"/>
      <c r="G48" s="391"/>
      <c r="H48" s="391"/>
      <c r="I48" s="391"/>
      <c r="J48" s="391"/>
      <c r="K48" s="392"/>
      <c r="M48" s="22" t="s">
        <v>552</v>
      </c>
      <c r="N48" s="391"/>
      <c r="O48" s="391"/>
      <c r="P48" s="391"/>
      <c r="Q48" s="391"/>
      <c r="R48" s="391"/>
      <c r="S48" s="391"/>
      <c r="T48" s="391"/>
      <c r="U48" s="391"/>
      <c r="V48" s="392"/>
      <c r="W48" s="394"/>
      <c r="X48" s="22" t="s">
        <v>552</v>
      </c>
      <c r="Y48" s="391"/>
      <c r="Z48" s="391"/>
      <c r="AA48" s="391"/>
      <c r="AB48" s="391"/>
      <c r="AC48" s="391"/>
      <c r="AD48" s="391"/>
      <c r="AE48" s="391"/>
      <c r="AF48" s="391"/>
      <c r="AG48" s="392"/>
      <c r="AI48" s="22" t="s">
        <v>552</v>
      </c>
      <c r="AJ48" s="391"/>
      <c r="AK48" s="391"/>
      <c r="AL48" s="391"/>
      <c r="AM48" s="391"/>
      <c r="AN48" s="391"/>
      <c r="AO48" s="391"/>
      <c r="AP48" s="391"/>
      <c r="AQ48" s="391"/>
      <c r="AR48" s="392"/>
      <c r="AT48" s="22" t="s">
        <v>552</v>
      </c>
      <c r="AU48" s="391"/>
      <c r="AV48" s="391"/>
      <c r="AW48" s="391"/>
      <c r="AX48" s="391"/>
      <c r="AY48" s="391"/>
      <c r="AZ48" s="391"/>
      <c r="BA48" s="391"/>
      <c r="BB48" s="391"/>
      <c r="BC48" s="392"/>
      <c r="BE48" s="22" t="s">
        <v>552</v>
      </c>
      <c r="BF48" s="391"/>
      <c r="BG48" s="391"/>
      <c r="BH48" s="391"/>
      <c r="BI48" s="391"/>
      <c r="BJ48" s="391"/>
      <c r="BK48" s="391"/>
      <c r="BL48" s="391"/>
      <c r="BM48" s="391"/>
      <c r="BN48" s="392"/>
      <c r="BP48" s="22" t="s">
        <v>552</v>
      </c>
      <c r="BQ48" s="391"/>
      <c r="BR48" s="391"/>
      <c r="BS48" s="391"/>
      <c r="BT48" s="391"/>
      <c r="BU48" s="391"/>
      <c r="BV48" s="391"/>
      <c r="BW48" s="391"/>
      <c r="BX48" s="391"/>
      <c r="BY48" s="392"/>
    </row>
    <row r="49" spans="2:77" s="243" customFormat="1">
      <c r="B49" s="47" t="s">
        <v>533</v>
      </c>
      <c r="C49" s="391"/>
      <c r="D49" s="391"/>
      <c r="E49" s="391"/>
      <c r="F49" s="391"/>
      <c r="G49" s="391"/>
      <c r="H49" s="391"/>
      <c r="I49" s="391"/>
      <c r="J49" s="391"/>
      <c r="K49" s="392"/>
      <c r="M49" s="47" t="s">
        <v>533</v>
      </c>
      <c r="N49" s="391"/>
      <c r="O49" s="391"/>
      <c r="P49" s="391"/>
      <c r="Q49" s="391"/>
      <c r="R49" s="391"/>
      <c r="S49" s="391"/>
      <c r="T49" s="391"/>
      <c r="U49" s="391"/>
      <c r="V49" s="392"/>
      <c r="W49" s="394"/>
      <c r="X49" s="47" t="s">
        <v>533</v>
      </c>
      <c r="Y49" s="391"/>
      <c r="Z49" s="391"/>
      <c r="AA49" s="391"/>
      <c r="AB49" s="391"/>
      <c r="AC49" s="391"/>
      <c r="AD49" s="391"/>
      <c r="AE49" s="391"/>
      <c r="AF49" s="391"/>
      <c r="AG49" s="392"/>
      <c r="AI49" s="47" t="s">
        <v>533</v>
      </c>
      <c r="AJ49" s="391"/>
      <c r="AK49" s="391"/>
      <c r="AL49" s="391"/>
      <c r="AM49" s="391"/>
      <c r="AN49" s="391"/>
      <c r="AO49" s="391"/>
      <c r="AP49" s="391"/>
      <c r="AQ49" s="391"/>
      <c r="AR49" s="392"/>
      <c r="AT49" s="47" t="s">
        <v>533</v>
      </c>
      <c r="AU49" s="391"/>
      <c r="AV49" s="391"/>
      <c r="AW49" s="391"/>
      <c r="AX49" s="391"/>
      <c r="AY49" s="391"/>
      <c r="AZ49" s="391"/>
      <c r="BA49" s="391"/>
      <c r="BB49" s="391"/>
      <c r="BC49" s="392"/>
      <c r="BE49" s="47" t="s">
        <v>533</v>
      </c>
      <c r="BF49" s="391"/>
      <c r="BG49" s="391"/>
      <c r="BH49" s="391"/>
      <c r="BI49" s="391"/>
      <c r="BJ49" s="391"/>
      <c r="BK49" s="391"/>
      <c r="BL49" s="391"/>
      <c r="BM49" s="391"/>
      <c r="BN49" s="392"/>
      <c r="BP49" s="47" t="s">
        <v>533</v>
      </c>
      <c r="BQ49" s="391"/>
      <c r="BR49" s="391"/>
      <c r="BS49" s="391"/>
      <c r="BT49" s="391"/>
      <c r="BU49" s="391"/>
      <c r="BV49" s="391"/>
      <c r="BW49" s="391"/>
      <c r="BX49" s="391"/>
      <c r="BY49" s="392"/>
    </row>
    <row r="50" spans="2:77" s="243" customFormat="1">
      <c r="B50" s="390" t="s">
        <v>697</v>
      </c>
      <c r="C50" s="395"/>
      <c r="D50" s="395"/>
      <c r="E50" s="395"/>
      <c r="F50" s="395"/>
      <c r="G50" s="395"/>
      <c r="H50" s="395"/>
      <c r="I50" s="395"/>
      <c r="J50" s="395"/>
      <c r="K50" s="396"/>
      <c r="M50" s="390" t="s">
        <v>697</v>
      </c>
      <c r="N50" s="395"/>
      <c r="O50" s="395"/>
      <c r="P50" s="395"/>
      <c r="Q50" s="395"/>
      <c r="R50" s="395"/>
      <c r="S50" s="395"/>
      <c r="T50" s="395"/>
      <c r="U50" s="395"/>
      <c r="V50" s="396"/>
      <c r="W50" s="394"/>
      <c r="X50" s="390" t="s">
        <v>697</v>
      </c>
      <c r="Y50" s="395"/>
      <c r="Z50" s="395"/>
      <c r="AA50" s="395"/>
      <c r="AB50" s="395"/>
      <c r="AC50" s="395"/>
      <c r="AD50" s="395"/>
      <c r="AE50" s="395"/>
      <c r="AF50" s="395"/>
      <c r="AG50" s="396"/>
      <c r="AI50" s="390" t="s">
        <v>697</v>
      </c>
      <c r="AJ50" s="395"/>
      <c r="AK50" s="395"/>
      <c r="AL50" s="395"/>
      <c r="AM50" s="395"/>
      <c r="AN50" s="395"/>
      <c r="AO50" s="395"/>
      <c r="AP50" s="395"/>
      <c r="AQ50" s="395"/>
      <c r="AR50" s="396"/>
      <c r="AT50" s="390" t="s">
        <v>697</v>
      </c>
      <c r="AU50" s="395"/>
      <c r="AV50" s="395"/>
      <c r="AW50" s="395"/>
      <c r="AX50" s="395"/>
      <c r="AY50" s="395"/>
      <c r="AZ50" s="395"/>
      <c r="BA50" s="395"/>
      <c r="BB50" s="395"/>
      <c r="BC50" s="396"/>
      <c r="BE50" s="390" t="s">
        <v>697</v>
      </c>
      <c r="BF50" s="395"/>
      <c r="BG50" s="395"/>
      <c r="BH50" s="395"/>
      <c r="BI50" s="395"/>
      <c r="BJ50" s="395"/>
      <c r="BK50" s="395"/>
      <c r="BL50" s="395"/>
      <c r="BM50" s="395"/>
      <c r="BN50" s="396"/>
      <c r="BP50" s="390" t="s">
        <v>697</v>
      </c>
      <c r="BQ50" s="395"/>
      <c r="BR50" s="395"/>
      <c r="BS50" s="395"/>
      <c r="BT50" s="395"/>
      <c r="BU50" s="395"/>
      <c r="BV50" s="395"/>
      <c r="BW50" s="395"/>
      <c r="BX50" s="395"/>
      <c r="BY50" s="396"/>
    </row>
    <row r="51" spans="2:77">
      <c r="C51" s="32"/>
      <c r="D51" s="32"/>
      <c r="E51" s="32"/>
      <c r="F51" s="32"/>
      <c r="G51" s="32"/>
      <c r="H51" s="32"/>
      <c r="I51" s="32"/>
      <c r="J51" s="32"/>
      <c r="K51" s="70"/>
      <c r="Y51" s="32"/>
      <c r="Z51" s="32"/>
      <c r="AA51" s="32"/>
      <c r="AB51" s="32"/>
      <c r="AC51" s="32"/>
      <c r="AD51" s="32"/>
      <c r="AE51" s="32"/>
      <c r="AF51" s="32"/>
      <c r="AG51" s="70"/>
      <c r="AJ51" s="32"/>
      <c r="AK51" s="32"/>
      <c r="AL51" s="32"/>
      <c r="AM51" s="32"/>
      <c r="AN51" s="32"/>
      <c r="AO51" s="32"/>
      <c r="AP51" s="32"/>
      <c r="AQ51" s="32"/>
      <c r="AR51" s="70"/>
      <c r="AU51" s="32"/>
      <c r="AV51" s="32"/>
      <c r="AW51" s="32"/>
      <c r="AX51" s="32"/>
      <c r="AY51" s="32"/>
      <c r="AZ51" s="32"/>
      <c r="BA51" s="32"/>
      <c r="BB51" s="32"/>
      <c r="BC51" s="70"/>
      <c r="BF51" s="32"/>
      <c r="BG51" s="32"/>
      <c r="BH51" s="32"/>
      <c r="BI51" s="32"/>
      <c r="BJ51" s="32"/>
      <c r="BK51" s="32"/>
      <c r="BL51" s="32"/>
      <c r="BM51" s="32"/>
      <c r="BN51" s="70"/>
      <c r="BQ51" s="32"/>
      <c r="BR51" s="32"/>
      <c r="BS51" s="32"/>
      <c r="BT51" s="32"/>
      <c r="BU51" s="32"/>
      <c r="BV51" s="32"/>
      <c r="BW51" s="32"/>
      <c r="BX51" s="32"/>
      <c r="BY51" s="70"/>
    </row>
    <row r="52" spans="2:77">
      <c r="K52"/>
    </row>
    <row r="53" spans="2:77">
      <c r="K53"/>
    </row>
    <row r="54" spans="2:77">
      <c r="K54"/>
    </row>
    <row r="55" spans="2:77">
      <c r="K55"/>
    </row>
  </sheetData>
  <phoneticPr fontId="3" type="noConversion"/>
  <pageMargins left="0.39370078740157483" right="0.39370078740157483" top="0.78740157480314965" bottom="0.78740157480314965" header="0.39370078740157483" footer="0.39370078740157483"/>
  <pageSetup paperSize="9" scale="68" firstPageNumber="28" fitToWidth="7" orientation="landscape" useFirstPageNumber="1" r:id="rId1"/>
  <headerFooter>
    <oddHeader>&amp;R&amp;12Les finances des groupements à fiscalité propre en 2018</oddHeader>
    <oddFooter>&amp;L&amp;12Direction Générale des Collectivités Locales / DESL&amp;C&amp;12&amp;P&amp;R&amp;12Mise en ligne  : juillet 2020</oddFooter>
    <firstFooter>&amp;C&amp;P</firstFooter>
  </headerFooter>
  <colBreaks count="6" manualBreakCount="6">
    <brk id="11" max="45" man="1"/>
    <brk id="22" max="45" man="1"/>
    <brk id="33" max="44" man="1"/>
    <brk id="44" max="45" man="1"/>
    <brk id="55" max="44" man="1"/>
    <brk id="66" max="44" man="1"/>
  </colBreaks>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CJ60"/>
  <sheetViews>
    <sheetView zoomScaleNormal="100" zoomScaleSheetLayoutView="70" zoomScalePageLayoutView="85" workbookViewId="0"/>
  </sheetViews>
  <sheetFormatPr baseColWidth="10" defaultRowHeight="13.2"/>
  <cols>
    <col min="1" max="1" width="3.109375" customWidth="1"/>
    <col min="2" max="2" width="35.44140625" customWidth="1"/>
    <col min="3" max="10" width="15.6640625" customWidth="1"/>
    <col min="11" max="11" width="15.6640625" style="74" customWidth="1"/>
    <col min="12" max="12" width="3.109375" customWidth="1"/>
    <col min="13" max="13" width="34.33203125" customWidth="1"/>
    <col min="14" max="21" width="15.6640625" customWidth="1"/>
    <col min="22" max="22" width="15.6640625" style="74" customWidth="1"/>
    <col min="23" max="23" width="3.109375" customWidth="1"/>
    <col min="24" max="24" width="36.88671875" customWidth="1"/>
    <col min="25" max="32" width="15.6640625" customWidth="1"/>
    <col min="33" max="33" width="15.6640625" style="74" customWidth="1"/>
    <col min="34" max="34" width="3.109375" customWidth="1"/>
    <col min="35" max="35" width="33.44140625" customWidth="1"/>
    <col min="36" max="43" width="15.6640625" customWidth="1"/>
    <col min="44" max="44" width="15.6640625" style="74" customWidth="1"/>
    <col min="45" max="45" width="3.88671875" customWidth="1"/>
    <col min="46" max="46" width="37" customWidth="1"/>
    <col min="47" max="54" width="15.6640625" customWidth="1"/>
    <col min="55" max="55" width="15.6640625" style="74" customWidth="1"/>
    <col min="56" max="56" width="8.6640625" customWidth="1"/>
    <col min="57" max="57" width="33.6640625" customWidth="1"/>
    <col min="58" max="65" width="15.6640625" customWidth="1"/>
    <col min="66" max="66" width="15.6640625" style="74" customWidth="1"/>
    <col min="67" max="67" width="3.109375" customWidth="1"/>
    <col min="68" max="68" width="35" customWidth="1"/>
    <col min="69" max="76" width="15.6640625" customWidth="1"/>
    <col min="77" max="77" width="15.6640625" style="74" customWidth="1"/>
    <col min="78" max="78" width="3.109375" customWidth="1"/>
    <col min="79" max="79" width="34.109375" customWidth="1"/>
    <col min="80" max="86" width="15.6640625" customWidth="1"/>
    <col min="87" max="87" width="15.6640625" style="74" customWidth="1"/>
    <col min="88" max="88" width="15.6640625" customWidth="1"/>
  </cols>
  <sheetData>
    <row r="1" spans="1:88" ht="21">
      <c r="A1" s="101" t="s">
        <v>703</v>
      </c>
      <c r="B1" s="48"/>
      <c r="C1" s="83"/>
      <c r="D1" s="83"/>
      <c r="E1" s="83"/>
      <c r="F1" s="83"/>
      <c r="G1" s="83"/>
      <c r="H1" s="83"/>
      <c r="I1" s="83"/>
      <c r="J1" s="83"/>
      <c r="K1" s="102"/>
      <c r="L1" s="82"/>
      <c r="M1" s="48"/>
      <c r="N1" s="83"/>
      <c r="O1" s="83"/>
      <c r="P1" s="83"/>
      <c r="Q1" s="83"/>
      <c r="R1" s="83"/>
      <c r="S1" s="83"/>
      <c r="T1" s="83"/>
      <c r="U1" s="83"/>
      <c r="V1" s="102"/>
      <c r="W1" s="82"/>
      <c r="X1" s="48"/>
      <c r="Y1" s="83"/>
      <c r="Z1" s="83"/>
      <c r="AA1" s="83"/>
      <c r="AB1" s="83"/>
      <c r="AC1" s="83"/>
      <c r="AD1" s="83"/>
      <c r="AE1" s="83"/>
      <c r="AF1" s="83"/>
      <c r="AG1" s="102"/>
      <c r="AH1" s="82"/>
      <c r="AI1" s="48"/>
      <c r="AJ1" s="83"/>
      <c r="AK1" s="83"/>
      <c r="AL1" s="83"/>
      <c r="AM1" s="83"/>
      <c r="AN1" s="83"/>
      <c r="AO1" s="83"/>
      <c r="AP1" s="83"/>
      <c r="AQ1" s="83"/>
      <c r="AR1" s="104"/>
      <c r="AS1" s="82"/>
      <c r="AT1" s="48"/>
      <c r="AU1" s="83"/>
      <c r="AV1" s="83"/>
      <c r="AW1" s="83"/>
      <c r="AX1" s="83"/>
      <c r="AY1" s="83"/>
      <c r="AZ1" s="83"/>
      <c r="BA1" s="83"/>
      <c r="BB1" s="83"/>
      <c r="BC1" s="102"/>
      <c r="BD1" s="82"/>
      <c r="BE1" s="48"/>
      <c r="BF1" s="83"/>
      <c r="BG1" s="83"/>
      <c r="BH1" s="83"/>
      <c r="BI1" s="83"/>
      <c r="BJ1" s="83"/>
      <c r="BK1" s="83"/>
      <c r="BL1" s="83"/>
      <c r="BM1" s="83"/>
      <c r="BN1" s="102"/>
      <c r="BO1" s="82"/>
      <c r="BP1" s="48"/>
      <c r="BQ1" s="83"/>
      <c r="BR1" s="83"/>
      <c r="BS1" s="83"/>
      <c r="BT1" s="83"/>
      <c r="BU1" s="83"/>
      <c r="BV1" s="83"/>
      <c r="BW1" s="83"/>
      <c r="BX1" s="83"/>
      <c r="BY1" s="102"/>
      <c r="BZ1" s="82"/>
      <c r="CA1" s="48"/>
      <c r="CB1" s="85"/>
      <c r="CC1" s="85"/>
      <c r="CD1" s="85"/>
      <c r="CE1" s="85"/>
      <c r="CF1" s="85"/>
      <c r="CG1" s="85"/>
      <c r="CH1" s="85"/>
      <c r="CI1" s="104"/>
      <c r="CJ1" s="82"/>
    </row>
    <row r="2" spans="1:88" ht="12.75" customHeight="1">
      <c r="A2" s="8"/>
      <c r="B2" s="48"/>
      <c r="C2" s="83"/>
      <c r="D2" s="83"/>
      <c r="E2" s="83"/>
      <c r="F2" s="83"/>
      <c r="G2" s="83"/>
      <c r="H2" s="83"/>
      <c r="I2" s="83"/>
      <c r="J2" s="83"/>
      <c r="K2" s="102"/>
      <c r="L2" s="82"/>
      <c r="M2" s="48"/>
      <c r="N2" s="83"/>
      <c r="O2" s="83"/>
      <c r="P2" s="83"/>
      <c r="Q2" s="83"/>
      <c r="R2" s="83"/>
      <c r="S2" s="83"/>
      <c r="T2" s="83"/>
      <c r="U2" s="83"/>
      <c r="V2" s="102"/>
      <c r="W2" s="82"/>
      <c r="X2" s="48"/>
      <c r="Y2" s="83"/>
      <c r="Z2" s="83"/>
      <c r="AA2" s="83"/>
      <c r="AB2" s="83"/>
      <c r="AC2" s="83"/>
      <c r="AD2" s="83"/>
      <c r="AE2" s="83"/>
      <c r="AF2" s="83"/>
      <c r="AG2" s="102"/>
      <c r="AH2" s="82"/>
      <c r="AI2" s="48"/>
      <c r="AJ2" s="83"/>
      <c r="AK2" s="83"/>
      <c r="AL2" s="83"/>
      <c r="AM2" s="83"/>
      <c r="AN2" s="83"/>
      <c r="AO2" s="83"/>
      <c r="AP2" s="83"/>
      <c r="AQ2" s="83"/>
      <c r="AR2" s="104"/>
      <c r="AS2" s="82"/>
      <c r="AT2" s="48"/>
      <c r="AU2" s="83"/>
      <c r="AV2" s="83"/>
      <c r="AW2" s="83"/>
      <c r="AX2" s="83"/>
      <c r="AY2" s="83"/>
      <c r="AZ2" s="83"/>
      <c r="BA2" s="83"/>
      <c r="BB2" s="83"/>
      <c r="BC2" s="102"/>
      <c r="BD2" s="82"/>
      <c r="BE2" s="48"/>
      <c r="BF2" s="83"/>
      <c r="BG2" s="83"/>
      <c r="BH2" s="83"/>
      <c r="BI2" s="83"/>
      <c r="BJ2" s="83"/>
      <c r="BK2" s="83"/>
      <c r="BL2" s="83"/>
      <c r="BM2" s="83"/>
      <c r="BN2" s="102"/>
      <c r="BO2" s="82"/>
      <c r="BP2" s="48"/>
      <c r="BQ2" s="83"/>
      <c r="BR2" s="83"/>
      <c r="BS2" s="83"/>
      <c r="BT2" s="83"/>
      <c r="BU2" s="83"/>
      <c r="BV2" s="83"/>
      <c r="BW2" s="83"/>
      <c r="BX2" s="83"/>
      <c r="BY2" s="102"/>
      <c r="BZ2" s="82"/>
      <c r="CA2" s="48"/>
      <c r="CB2" s="85"/>
      <c r="CC2" s="85"/>
      <c r="CD2" s="85"/>
      <c r="CE2" s="85"/>
      <c r="CF2" s="85"/>
      <c r="CG2" s="85"/>
      <c r="CH2" s="85"/>
      <c r="CI2" s="104"/>
      <c r="CJ2" s="82"/>
    </row>
    <row r="3" spans="1:88" ht="12.75" customHeight="1">
      <c r="A3" s="82"/>
      <c r="B3" s="48"/>
      <c r="C3" s="83"/>
      <c r="D3" s="83"/>
      <c r="E3" s="83"/>
      <c r="F3" s="83"/>
      <c r="G3" s="83"/>
      <c r="H3" s="83"/>
      <c r="I3" s="83"/>
      <c r="J3" s="83"/>
      <c r="K3" s="102"/>
      <c r="L3" s="82"/>
      <c r="M3" s="48"/>
      <c r="N3" s="83"/>
      <c r="O3" s="83"/>
      <c r="P3" s="83"/>
      <c r="Q3" s="83"/>
      <c r="R3" s="83"/>
      <c r="S3" s="83"/>
      <c r="T3" s="83"/>
      <c r="U3" s="83"/>
      <c r="V3" s="102"/>
      <c r="W3" s="82"/>
      <c r="X3" s="48"/>
      <c r="Y3" s="83"/>
      <c r="Z3" s="83"/>
      <c r="AA3" s="83"/>
      <c r="AB3" s="83"/>
      <c r="AC3" s="83"/>
      <c r="AD3" s="83"/>
      <c r="AE3" s="83"/>
      <c r="AF3" s="83"/>
      <c r="AG3" s="102"/>
      <c r="AH3" s="82"/>
      <c r="AI3" s="48"/>
      <c r="AJ3" s="83"/>
      <c r="AK3" s="83"/>
      <c r="AL3" s="83"/>
      <c r="AM3" s="83"/>
      <c r="AN3" s="83"/>
      <c r="AO3" s="83"/>
      <c r="AP3" s="83"/>
      <c r="AQ3" s="83"/>
      <c r="AR3" s="104"/>
      <c r="AS3" s="82"/>
      <c r="AT3" s="48"/>
      <c r="AU3" s="83"/>
      <c r="AV3" s="83"/>
      <c r="AW3" s="83"/>
      <c r="AX3" s="83"/>
      <c r="AY3" s="83"/>
      <c r="AZ3" s="83"/>
      <c r="BA3" s="83"/>
      <c r="BB3" s="83"/>
      <c r="BC3" s="102"/>
      <c r="BD3" s="82"/>
      <c r="BE3" s="48"/>
      <c r="BF3" s="83"/>
      <c r="BG3" s="83"/>
      <c r="BH3" s="83"/>
      <c r="BI3" s="83"/>
      <c r="BJ3" s="83"/>
      <c r="BK3" s="83"/>
      <c r="BL3" s="83"/>
      <c r="BM3" s="83"/>
      <c r="BN3" s="102"/>
      <c r="BO3" s="82"/>
      <c r="BP3" s="48"/>
      <c r="BQ3" s="83"/>
      <c r="BR3" s="83"/>
      <c r="BS3" s="83"/>
      <c r="BT3" s="83"/>
      <c r="BU3" s="83"/>
      <c r="BV3" s="83"/>
      <c r="BW3" s="83"/>
      <c r="BX3" s="83"/>
      <c r="BY3" s="102"/>
      <c r="BZ3" s="82"/>
      <c r="CA3" s="48"/>
      <c r="CB3" s="85"/>
      <c r="CC3" s="85"/>
      <c r="CD3" s="85"/>
      <c r="CE3" s="85"/>
      <c r="CF3" s="85"/>
      <c r="CG3" s="85"/>
      <c r="CH3" s="85"/>
      <c r="CI3" s="104"/>
    </row>
    <row r="4" spans="1:88" ht="16.8">
      <c r="A4" s="12"/>
      <c r="B4" s="12"/>
      <c r="C4" s="51"/>
      <c r="D4" s="51"/>
      <c r="E4" s="51"/>
      <c r="F4" s="51"/>
      <c r="G4" s="51"/>
      <c r="H4" s="51"/>
      <c r="I4" s="51"/>
      <c r="J4" s="51"/>
      <c r="K4" s="75"/>
      <c r="L4" s="12"/>
      <c r="M4" s="12"/>
      <c r="N4" s="51"/>
      <c r="O4" s="51"/>
      <c r="P4" s="51"/>
      <c r="Q4" s="51"/>
      <c r="R4" s="51"/>
      <c r="S4" s="51"/>
      <c r="T4" s="51"/>
      <c r="U4" s="51"/>
      <c r="V4" s="75"/>
      <c r="W4" s="12"/>
      <c r="X4" s="12"/>
      <c r="Y4" s="51"/>
      <c r="Z4" s="51"/>
      <c r="AA4" s="51"/>
      <c r="AB4" s="51"/>
      <c r="AC4" s="51"/>
      <c r="AD4" s="51"/>
      <c r="AE4" s="51"/>
      <c r="AF4" s="51"/>
      <c r="AG4" s="75"/>
      <c r="AH4" s="12"/>
      <c r="AI4" s="12"/>
      <c r="AJ4" s="51"/>
      <c r="AK4" s="51"/>
      <c r="AL4" s="51"/>
      <c r="AM4" s="51"/>
      <c r="AN4" s="51"/>
      <c r="AO4" s="51"/>
      <c r="AP4" s="51"/>
      <c r="AQ4" s="51"/>
      <c r="AR4" s="70"/>
      <c r="AS4" s="12"/>
      <c r="AT4" s="12"/>
      <c r="AU4" s="51"/>
      <c r="AV4" s="51"/>
      <c r="AW4" s="51"/>
      <c r="AX4" s="51"/>
      <c r="AY4" s="51"/>
      <c r="AZ4" s="51"/>
      <c r="BA4" s="51"/>
      <c r="BB4" s="51"/>
      <c r="BC4" s="75"/>
      <c r="BD4" s="12"/>
      <c r="BE4" s="12"/>
      <c r="BF4" s="51"/>
      <c r="BG4" s="51"/>
      <c r="BH4" s="51"/>
      <c r="BI4" s="51"/>
      <c r="BJ4" s="51"/>
      <c r="BK4" s="51"/>
      <c r="BL4" s="51"/>
      <c r="BM4" s="51"/>
      <c r="BN4" s="75"/>
      <c r="BO4" s="86" t="s">
        <v>328</v>
      </c>
      <c r="BP4" s="86"/>
      <c r="BQ4" s="87"/>
      <c r="BR4" s="87"/>
      <c r="BS4" s="87"/>
      <c r="BT4" s="87"/>
      <c r="BU4" s="87"/>
      <c r="BV4" s="87"/>
      <c r="BW4" s="87"/>
      <c r="BX4" s="87"/>
      <c r="BY4" s="103"/>
      <c r="BZ4" s="12"/>
      <c r="CA4" s="12"/>
      <c r="CB4" s="31"/>
      <c r="CC4" s="31"/>
      <c r="CD4" s="31"/>
      <c r="CE4" s="31"/>
      <c r="CF4" s="31"/>
      <c r="CG4" s="31"/>
      <c r="CH4" s="31"/>
      <c r="CI4" s="70"/>
    </row>
    <row r="5" spans="1:88" ht="16.8">
      <c r="A5" s="33" t="s">
        <v>329</v>
      </c>
      <c r="B5" s="33"/>
      <c r="C5" s="52"/>
      <c r="D5" s="52"/>
      <c r="E5" s="52"/>
      <c r="F5" s="52"/>
      <c r="G5" s="52"/>
      <c r="H5" s="52"/>
      <c r="I5" s="52"/>
      <c r="J5" s="52"/>
      <c r="K5" s="76"/>
      <c r="L5" s="33" t="s">
        <v>330</v>
      </c>
      <c r="M5" s="33"/>
      <c r="N5" s="52"/>
      <c r="O5" s="52"/>
      <c r="P5" s="52"/>
      <c r="Q5" s="52"/>
      <c r="R5" s="52"/>
      <c r="S5" s="52"/>
      <c r="T5" s="52"/>
      <c r="U5" s="52"/>
      <c r="V5" s="76"/>
      <c r="W5" s="33" t="s">
        <v>331</v>
      </c>
      <c r="X5" s="33"/>
      <c r="Y5" s="52"/>
      <c r="Z5" s="52"/>
      <c r="AA5" s="52"/>
      <c r="AB5" s="52"/>
      <c r="AC5" s="52"/>
      <c r="AD5" s="52"/>
      <c r="AE5" s="52"/>
      <c r="AF5" s="52"/>
      <c r="AG5" s="76"/>
      <c r="AH5" s="33" t="s">
        <v>332</v>
      </c>
      <c r="AI5" s="33"/>
      <c r="AJ5" s="52"/>
      <c r="AK5" s="52"/>
      <c r="AL5" s="52"/>
      <c r="AM5" s="52"/>
      <c r="AN5" s="52"/>
      <c r="AO5" s="52"/>
      <c r="AP5" s="52"/>
      <c r="AQ5" s="52"/>
      <c r="AR5" s="81"/>
      <c r="AS5" s="33" t="s">
        <v>333</v>
      </c>
      <c r="AT5" s="33"/>
      <c r="AU5" s="52"/>
      <c r="AV5" s="52"/>
      <c r="AW5" s="52"/>
      <c r="AX5" s="52"/>
      <c r="AY5" s="52"/>
      <c r="AZ5" s="52"/>
      <c r="BA5" s="52"/>
      <c r="BB5" s="52"/>
      <c r="BC5" s="76"/>
      <c r="BD5" s="33" t="s">
        <v>334</v>
      </c>
      <c r="BE5" s="33"/>
      <c r="BF5" s="52"/>
      <c r="BG5" s="52"/>
      <c r="BH5" s="52"/>
      <c r="BI5" s="52"/>
      <c r="BJ5" s="52"/>
      <c r="BK5" s="52"/>
      <c r="BL5" s="52"/>
      <c r="BM5" s="52"/>
      <c r="BN5" s="76"/>
      <c r="BO5" s="33" t="s">
        <v>0</v>
      </c>
      <c r="BP5" s="33"/>
      <c r="BQ5" s="52"/>
      <c r="BR5" s="52"/>
      <c r="BS5" s="52"/>
      <c r="BT5" s="52"/>
      <c r="BU5" s="52"/>
      <c r="BV5" s="52"/>
      <c r="BW5" s="52"/>
      <c r="BX5" s="52"/>
      <c r="BY5" s="76"/>
      <c r="BZ5" s="33" t="s">
        <v>335</v>
      </c>
      <c r="CA5" s="33"/>
      <c r="CB5" s="52"/>
      <c r="CC5" s="52"/>
      <c r="CD5" s="52"/>
      <c r="CE5" s="52"/>
      <c r="CF5" s="52"/>
      <c r="CG5" s="52"/>
      <c r="CH5" s="52"/>
      <c r="CI5" s="81"/>
      <c r="CJ5" s="81"/>
    </row>
    <row r="6" spans="1:88" ht="16.8">
      <c r="A6" s="86"/>
      <c r="B6" s="86"/>
      <c r="C6" s="87"/>
      <c r="D6" s="87"/>
      <c r="E6" s="87"/>
      <c r="F6" s="87"/>
      <c r="G6" s="87"/>
      <c r="H6" s="87"/>
      <c r="I6" s="87"/>
      <c r="J6" s="87"/>
      <c r="K6" s="103"/>
      <c r="L6" s="86"/>
      <c r="M6" s="86"/>
      <c r="N6" s="87"/>
      <c r="O6" s="87"/>
      <c r="P6" s="87"/>
      <c r="Q6" s="87"/>
      <c r="R6" s="87"/>
      <c r="S6" s="87"/>
      <c r="T6" s="87"/>
      <c r="U6" s="87"/>
      <c r="V6" s="103"/>
      <c r="W6" s="86"/>
      <c r="X6" s="86"/>
      <c r="Y6" s="87"/>
      <c r="Z6" s="87"/>
      <c r="AA6" s="87"/>
      <c r="AB6" s="87"/>
      <c r="AC6" s="87"/>
      <c r="AD6" s="87"/>
      <c r="AE6" s="87"/>
      <c r="AF6" s="87"/>
      <c r="AG6" s="103"/>
      <c r="AH6" s="86"/>
      <c r="AI6" s="86"/>
      <c r="AJ6" s="87"/>
      <c r="AK6" s="87"/>
      <c r="AL6" s="87"/>
      <c r="AM6" s="87"/>
      <c r="AN6" s="87"/>
      <c r="AO6" s="87"/>
      <c r="AP6" s="87"/>
      <c r="AQ6" s="87"/>
      <c r="AR6" s="105"/>
      <c r="AS6" s="86"/>
      <c r="AT6" s="86"/>
      <c r="AU6" s="87"/>
      <c r="AV6" s="87"/>
      <c r="AW6" s="87"/>
      <c r="AX6" s="87"/>
      <c r="AY6" s="87"/>
      <c r="AZ6" s="87"/>
      <c r="BA6" s="87"/>
      <c r="BB6" s="87"/>
      <c r="BC6" s="103"/>
      <c r="BD6" s="86"/>
      <c r="BE6" s="86"/>
      <c r="BF6" s="87"/>
      <c r="BG6" s="87"/>
      <c r="BH6" s="87"/>
      <c r="BI6" s="87"/>
      <c r="BJ6" s="87"/>
      <c r="BK6" s="87"/>
      <c r="BL6" s="87"/>
      <c r="BM6" s="87"/>
      <c r="BN6" s="103"/>
      <c r="BO6" s="12"/>
      <c r="BP6" s="12"/>
      <c r="BQ6" s="51"/>
      <c r="BR6" s="51"/>
      <c r="BS6" s="51"/>
      <c r="BT6" s="51"/>
      <c r="BU6" s="51"/>
      <c r="BV6" s="51"/>
      <c r="BW6" s="51"/>
      <c r="BX6" s="51"/>
      <c r="BY6" s="75"/>
      <c r="BZ6" s="86"/>
      <c r="CA6" s="86"/>
      <c r="CB6" s="87"/>
      <c r="CC6" s="87"/>
      <c r="CD6" s="87"/>
      <c r="CE6" s="87"/>
      <c r="CF6" s="87"/>
      <c r="CG6" s="87"/>
      <c r="CH6" s="87"/>
      <c r="CI6" s="105"/>
    </row>
    <row r="7" spans="1:88">
      <c r="A7" s="12"/>
      <c r="B7" s="12"/>
      <c r="C7" s="51"/>
      <c r="D7" s="51"/>
      <c r="E7" s="51"/>
      <c r="F7" s="51"/>
      <c r="G7" s="51"/>
      <c r="H7" s="51"/>
      <c r="I7" s="51"/>
      <c r="J7" s="51"/>
      <c r="K7" s="75"/>
      <c r="L7" s="26"/>
      <c r="M7" s="12"/>
      <c r="N7" s="51"/>
      <c r="O7" s="51"/>
      <c r="P7" s="51"/>
      <c r="Q7" s="51"/>
      <c r="R7" s="51"/>
      <c r="S7" s="51"/>
      <c r="T7" s="51"/>
      <c r="U7" s="51"/>
      <c r="V7" s="75"/>
      <c r="W7" s="26"/>
      <c r="X7" s="12"/>
      <c r="Y7" s="51"/>
      <c r="Z7" s="51"/>
      <c r="AA7" s="51"/>
      <c r="AB7" s="51"/>
      <c r="AC7" s="51"/>
      <c r="AD7" s="51"/>
      <c r="AE7" s="51"/>
      <c r="AF7" s="51"/>
      <c r="AG7" s="75"/>
      <c r="AH7" s="12"/>
      <c r="AI7" s="12"/>
      <c r="AJ7" s="51"/>
      <c r="AK7" s="51"/>
      <c r="AL7" s="51"/>
      <c r="AM7" s="51"/>
      <c r="AN7" s="51"/>
      <c r="AO7" s="51"/>
      <c r="AP7" s="51"/>
      <c r="AQ7" s="51"/>
      <c r="AR7" s="72"/>
      <c r="AS7" s="26"/>
      <c r="AT7" s="12"/>
      <c r="AU7" s="51"/>
      <c r="AV7" s="51"/>
      <c r="AW7" s="51"/>
      <c r="AX7" s="51"/>
      <c r="AY7" s="51"/>
      <c r="AZ7" s="51"/>
      <c r="BA7" s="51"/>
      <c r="BB7" s="51"/>
      <c r="BC7" s="75"/>
      <c r="BD7" s="24"/>
      <c r="BE7" s="12"/>
      <c r="BF7" s="51"/>
      <c r="BG7" s="51"/>
      <c r="BH7" s="51"/>
      <c r="BI7" s="51"/>
      <c r="BJ7" s="51"/>
      <c r="BK7" s="51"/>
      <c r="BL7" s="51"/>
      <c r="BM7" s="51"/>
      <c r="BN7" s="75"/>
      <c r="BO7" s="47" t="s">
        <v>712</v>
      </c>
      <c r="BP7" s="12"/>
      <c r="BQ7" s="51"/>
      <c r="BR7" s="51"/>
      <c r="BS7" s="51"/>
      <c r="BT7" s="51"/>
      <c r="BU7" s="51"/>
      <c r="BV7" s="51"/>
      <c r="BW7" s="51"/>
      <c r="BX7" s="51"/>
      <c r="BY7" s="75"/>
      <c r="CB7" s="37"/>
      <c r="CC7" s="37"/>
      <c r="CD7" s="37"/>
      <c r="CE7" s="37"/>
      <c r="CF7" s="37"/>
      <c r="CG7" s="37"/>
      <c r="CH7" s="37"/>
      <c r="CI7" s="72"/>
    </row>
    <row r="8" spans="1:88" ht="12.75" customHeight="1">
      <c r="A8" s="12"/>
      <c r="B8" s="47" t="s">
        <v>200</v>
      </c>
      <c r="C8" s="755" t="s">
        <v>704</v>
      </c>
      <c r="D8" s="51"/>
      <c r="E8" s="51"/>
      <c r="F8" s="51"/>
      <c r="G8" s="51"/>
      <c r="H8" s="51"/>
      <c r="I8" s="51"/>
      <c r="J8" s="51"/>
      <c r="K8" s="75"/>
      <c r="L8" s="47" t="s">
        <v>354</v>
      </c>
      <c r="M8" s="12"/>
      <c r="N8" s="51"/>
      <c r="O8" s="51"/>
      <c r="P8" s="51"/>
      <c r="Q8" s="51"/>
      <c r="R8" s="51"/>
      <c r="S8" s="51"/>
      <c r="T8" s="51"/>
      <c r="U8" s="51"/>
      <c r="V8" s="75"/>
      <c r="W8" s="47" t="s">
        <v>355</v>
      </c>
      <c r="X8" s="12"/>
      <c r="Y8" s="51"/>
      <c r="Z8" s="51"/>
      <c r="AA8" s="51"/>
      <c r="AB8" s="51"/>
      <c r="AC8" s="51"/>
      <c r="AD8" s="51"/>
      <c r="AE8" s="51"/>
      <c r="AF8" s="51"/>
      <c r="AG8" s="75"/>
      <c r="AH8" s="47" t="s">
        <v>706</v>
      </c>
      <c r="AI8" s="12"/>
      <c r="AJ8" s="51"/>
      <c r="AK8" s="51"/>
      <c r="AL8" s="51"/>
      <c r="AM8" s="51"/>
      <c r="AN8" s="51"/>
      <c r="AO8" s="51"/>
      <c r="AP8" s="51"/>
      <c r="AQ8" s="51"/>
      <c r="AR8" s="70"/>
      <c r="AS8" s="47" t="s">
        <v>709</v>
      </c>
      <c r="AT8" s="12"/>
      <c r="AU8" s="51"/>
      <c r="AV8" s="51"/>
      <c r="AW8" s="51"/>
      <c r="AX8" s="51"/>
      <c r="AY8" s="51"/>
      <c r="AZ8" s="51"/>
      <c r="BA8" s="51"/>
      <c r="BB8" s="51"/>
      <c r="BC8" s="75"/>
      <c r="BD8" s="47" t="s">
        <v>711</v>
      </c>
      <c r="BE8" s="12"/>
      <c r="BF8" s="51"/>
      <c r="BG8" s="51"/>
      <c r="BH8" s="51"/>
      <c r="BI8" s="51"/>
      <c r="BJ8" s="51"/>
      <c r="BK8" s="51"/>
      <c r="BL8" s="51"/>
      <c r="BM8" s="51"/>
      <c r="BN8" s="75"/>
      <c r="BO8" s="741" t="s">
        <v>710</v>
      </c>
      <c r="BP8" s="12"/>
      <c r="BQ8" s="51"/>
      <c r="BR8" s="51"/>
      <c r="BS8" s="51"/>
      <c r="BT8" s="51"/>
      <c r="BU8" s="51"/>
      <c r="BV8" s="51"/>
      <c r="BW8" s="51"/>
      <c r="BX8" s="51"/>
      <c r="BY8" s="75"/>
      <c r="BZ8" s="47" t="s">
        <v>1</v>
      </c>
      <c r="CA8" s="12"/>
      <c r="CB8" s="31"/>
      <c r="CC8" s="31"/>
      <c r="CD8" s="31"/>
      <c r="CE8" s="31"/>
      <c r="CF8" s="31"/>
      <c r="CG8" s="31"/>
      <c r="CH8" s="31"/>
      <c r="CI8" s="70"/>
    </row>
    <row r="9" spans="1:88">
      <c r="A9" s="8"/>
      <c r="B9" s="218"/>
      <c r="C9" s="51"/>
      <c r="D9" s="51"/>
      <c r="E9" s="51"/>
      <c r="F9" s="51"/>
      <c r="G9" s="51"/>
      <c r="H9" s="51"/>
      <c r="I9" s="51"/>
      <c r="J9" s="51"/>
      <c r="K9" s="75"/>
      <c r="L9" s="697" t="s">
        <v>701</v>
      </c>
      <c r="M9" s="12"/>
      <c r="N9" s="51"/>
      <c r="O9" s="51"/>
      <c r="P9" s="51"/>
      <c r="Q9" s="51"/>
      <c r="R9" s="51"/>
      <c r="S9" s="51"/>
      <c r="T9" s="51"/>
      <c r="U9" s="51"/>
      <c r="V9" s="75"/>
      <c r="W9" s="741" t="s">
        <v>708</v>
      </c>
      <c r="X9" s="12"/>
      <c r="Y9" s="51"/>
      <c r="Z9" s="51"/>
      <c r="AA9" s="51"/>
      <c r="AB9" s="51"/>
      <c r="AC9" s="51"/>
      <c r="AD9" s="51"/>
      <c r="AE9" s="51"/>
      <c r="AF9" s="51"/>
      <c r="AG9" s="75"/>
      <c r="AH9" t="s">
        <v>707</v>
      </c>
      <c r="AI9" s="12"/>
      <c r="AJ9" s="51"/>
      <c r="AK9" s="51"/>
      <c r="AL9" s="51"/>
      <c r="AM9" s="51"/>
      <c r="AN9" s="51"/>
      <c r="AO9" s="51"/>
      <c r="AP9" s="51"/>
      <c r="AQ9" s="51"/>
      <c r="AR9" s="70"/>
      <c r="AS9" s="741" t="s">
        <v>710</v>
      </c>
      <c r="AT9" s="12"/>
      <c r="AU9" s="51"/>
      <c r="AV9" s="51"/>
      <c r="AW9" s="51"/>
      <c r="AX9" s="51"/>
      <c r="AY9" s="51"/>
      <c r="AZ9" s="51"/>
      <c r="BA9" s="51"/>
      <c r="BB9" s="51"/>
      <c r="BC9" s="75"/>
      <c r="BD9" s="741" t="s">
        <v>710</v>
      </c>
      <c r="BE9" s="12"/>
      <c r="BF9" s="51"/>
      <c r="BG9" s="51"/>
      <c r="BH9" s="51"/>
      <c r="BI9" s="51"/>
      <c r="BJ9" s="51"/>
      <c r="BK9" s="51"/>
      <c r="BL9" s="51"/>
      <c r="BM9" s="51"/>
      <c r="BN9" s="75"/>
      <c r="BO9" s="12"/>
      <c r="BP9" s="7"/>
      <c r="BQ9" s="64"/>
      <c r="BR9" s="64"/>
      <c r="BS9" s="64"/>
      <c r="BT9" s="64"/>
      <c r="BU9" s="64"/>
      <c r="BV9" s="64"/>
      <c r="BW9" s="64"/>
      <c r="BX9" s="64"/>
      <c r="BY9" s="69"/>
      <c r="BZ9" s="741" t="s">
        <v>710</v>
      </c>
      <c r="CA9" s="12"/>
      <c r="CB9" s="32"/>
      <c r="CC9" s="32"/>
      <c r="CD9" s="32"/>
      <c r="CE9" s="32"/>
      <c r="CF9" s="32"/>
      <c r="CG9" s="32"/>
      <c r="CH9" s="32"/>
      <c r="CI9" s="70"/>
    </row>
    <row r="10" spans="1:88">
      <c r="A10" s="7"/>
      <c r="B10" s="7"/>
      <c r="C10" s="64"/>
      <c r="D10" s="64"/>
      <c r="E10" s="64"/>
      <c r="F10" s="64"/>
      <c r="G10" s="64"/>
      <c r="H10" s="64"/>
      <c r="I10" s="64"/>
      <c r="J10" s="64"/>
      <c r="K10" s="69"/>
      <c r="L10" s="12"/>
      <c r="M10" s="7"/>
      <c r="N10" s="64"/>
      <c r="O10" s="64"/>
      <c r="P10" s="64"/>
      <c r="Q10" s="64"/>
      <c r="R10" s="64"/>
      <c r="S10" s="64"/>
      <c r="T10" s="64"/>
      <c r="U10" s="64"/>
      <c r="V10" s="69"/>
      <c r="W10" s="722" t="s">
        <v>705</v>
      </c>
      <c r="X10" s="7"/>
      <c r="Y10" s="64"/>
      <c r="Z10" s="64"/>
      <c r="AA10" s="64"/>
      <c r="AB10" s="64"/>
      <c r="AC10" s="64"/>
      <c r="AD10" s="64"/>
      <c r="AE10" s="64"/>
      <c r="AF10" s="64"/>
      <c r="AG10" s="69"/>
      <c r="AH10" s="741" t="s">
        <v>705</v>
      </c>
      <c r="AI10" s="7"/>
      <c r="AJ10" s="64"/>
      <c r="AK10" s="64"/>
      <c r="AL10" s="64"/>
      <c r="AM10" s="64"/>
      <c r="AN10" s="64"/>
      <c r="AO10" s="64"/>
      <c r="AP10" s="64"/>
      <c r="AQ10" s="64"/>
      <c r="AR10" s="70"/>
      <c r="AS10" s="12"/>
      <c r="AT10" s="7"/>
      <c r="AU10" s="64"/>
      <c r="AV10" s="64"/>
      <c r="AW10" s="64"/>
      <c r="AX10" s="64"/>
      <c r="AY10" s="64"/>
      <c r="AZ10" s="64"/>
      <c r="BA10" s="64"/>
      <c r="BB10" s="64"/>
      <c r="BC10" s="69"/>
      <c r="BD10" s="7"/>
      <c r="BE10" s="7"/>
      <c r="BF10" s="64"/>
      <c r="BG10" s="64"/>
      <c r="BH10" s="64"/>
      <c r="BI10" s="64"/>
      <c r="BJ10" s="64"/>
      <c r="BK10" s="64"/>
      <c r="BL10" s="64"/>
      <c r="BM10" s="64"/>
      <c r="BN10" s="69"/>
      <c r="BO10" s="12"/>
      <c r="BP10" s="12"/>
      <c r="BQ10" s="51"/>
      <c r="BR10" s="51"/>
      <c r="BS10" s="51"/>
      <c r="BT10" s="51"/>
      <c r="BU10" s="51"/>
      <c r="BV10" s="51"/>
      <c r="BW10" s="51"/>
      <c r="BX10" s="51"/>
      <c r="BY10" s="75"/>
      <c r="BZ10" s="12"/>
      <c r="CA10" s="7"/>
      <c r="CB10" s="32"/>
      <c r="CC10" s="32"/>
      <c r="CD10" s="32"/>
      <c r="CE10" s="32"/>
      <c r="CF10" s="32"/>
      <c r="CG10" s="32"/>
      <c r="CH10" s="32"/>
      <c r="CI10" s="70"/>
    </row>
    <row r="11" spans="1:88">
      <c r="C11" s="51"/>
      <c r="D11" s="51"/>
      <c r="E11" s="228"/>
      <c r="F11" s="51"/>
      <c r="G11" s="51"/>
      <c r="H11" s="51"/>
      <c r="I11" s="51"/>
      <c r="J11" s="51"/>
      <c r="K11" s="75"/>
      <c r="L11" s="26"/>
      <c r="M11" s="12"/>
      <c r="N11" s="51"/>
      <c r="O11" s="51"/>
      <c r="P11" s="51"/>
      <c r="Q11" s="51"/>
      <c r="R11" s="51"/>
      <c r="S11" s="51"/>
      <c r="T11" s="51"/>
      <c r="U11" s="51"/>
      <c r="V11" s="75"/>
      <c r="W11" s="26"/>
      <c r="X11" s="12"/>
      <c r="Y11" s="51"/>
      <c r="Z11" s="51"/>
      <c r="AA11" s="51"/>
      <c r="AB11" s="51"/>
      <c r="AC11" s="51"/>
      <c r="AD11" s="51"/>
      <c r="AE11" s="51"/>
      <c r="AF11" s="51"/>
      <c r="AG11" s="75"/>
      <c r="AH11" s="38"/>
      <c r="AJ11" s="32"/>
      <c r="AK11" s="32"/>
      <c r="AL11" s="32"/>
      <c r="AM11" s="32"/>
      <c r="AN11" s="32"/>
      <c r="AO11" s="32"/>
      <c r="AP11" s="32"/>
      <c r="AQ11" s="32"/>
      <c r="AR11" s="70"/>
      <c r="AS11" s="12"/>
      <c r="AT11" s="12"/>
      <c r="AU11" s="51"/>
      <c r="AV11" s="51"/>
      <c r="AW11" s="51"/>
      <c r="AX11" s="51"/>
      <c r="AY11" s="51"/>
      <c r="AZ11" s="51"/>
      <c r="BA11" s="51"/>
      <c r="BB11" s="51"/>
      <c r="BC11" s="75"/>
      <c r="BD11" s="12"/>
      <c r="BE11" s="12"/>
      <c r="BF11" s="51"/>
      <c r="BG11" s="51"/>
      <c r="BH11" s="51"/>
      <c r="BI11" s="51"/>
      <c r="BJ11" s="51"/>
      <c r="BK11" s="51"/>
      <c r="BL11" s="51"/>
      <c r="BM11" s="51"/>
      <c r="BN11" s="75"/>
      <c r="BP11" s="12"/>
      <c r="BQ11" s="51"/>
      <c r="BR11" s="51"/>
      <c r="BS11" s="51"/>
      <c r="BT11" s="51"/>
      <c r="BU11" s="51"/>
      <c r="BV11" s="51"/>
      <c r="BW11" s="51"/>
      <c r="BX11" s="51"/>
      <c r="BY11" s="75"/>
      <c r="BZ11" s="12"/>
      <c r="CA11" s="12"/>
      <c r="CB11" s="32"/>
      <c r="CC11" s="32"/>
      <c r="CD11" s="32"/>
      <c r="CE11" s="32"/>
      <c r="CF11" s="32"/>
      <c r="CG11" s="32"/>
      <c r="CH11" s="32"/>
      <c r="CI11" s="70"/>
    </row>
    <row r="12" spans="1:88">
      <c r="B12" s="38" t="s">
        <v>10</v>
      </c>
      <c r="C12" s="51"/>
      <c r="D12" s="51"/>
      <c r="E12" s="51"/>
      <c r="F12" s="51"/>
      <c r="G12" s="51"/>
      <c r="H12" s="51"/>
      <c r="I12" s="51"/>
      <c r="J12" s="51"/>
      <c r="K12" s="75"/>
      <c r="L12" s="38" t="s">
        <v>232</v>
      </c>
      <c r="M12" s="12"/>
      <c r="N12" s="51"/>
      <c r="O12" s="51"/>
      <c r="P12" s="51"/>
      <c r="Q12" s="51"/>
      <c r="R12" s="51"/>
      <c r="S12" s="51"/>
      <c r="T12" s="51"/>
      <c r="U12" s="51"/>
      <c r="V12" s="75"/>
      <c r="W12" s="38" t="s">
        <v>517</v>
      </c>
      <c r="X12" s="12"/>
      <c r="Y12" s="51"/>
      <c r="Z12" s="51"/>
      <c r="AA12" s="51"/>
      <c r="AB12" s="51"/>
      <c r="AC12" s="51"/>
      <c r="AD12" s="51"/>
      <c r="AE12" s="51"/>
      <c r="AF12" s="51"/>
      <c r="AG12" s="75"/>
      <c r="AH12" s="38" t="s">
        <v>211</v>
      </c>
      <c r="AJ12" s="32"/>
      <c r="AK12" s="32"/>
      <c r="AL12" s="32"/>
      <c r="AM12" s="32"/>
      <c r="AN12" s="32"/>
      <c r="AO12" s="32"/>
      <c r="AP12" s="32"/>
      <c r="AQ12" s="32"/>
      <c r="AR12" s="70"/>
      <c r="AS12" s="38" t="s">
        <v>11</v>
      </c>
      <c r="AT12" s="12"/>
      <c r="AU12" s="51"/>
      <c r="AV12" s="51"/>
      <c r="AW12" s="51"/>
      <c r="AX12" s="51"/>
      <c r="AY12" s="51"/>
      <c r="AZ12" s="51"/>
      <c r="BA12" s="51"/>
      <c r="BB12" s="51"/>
      <c r="BC12" s="75"/>
      <c r="BD12" s="38" t="s">
        <v>212</v>
      </c>
      <c r="BE12" s="12"/>
      <c r="BF12" s="51"/>
      <c r="BG12" s="51"/>
      <c r="BH12" s="51"/>
      <c r="BI12" s="51"/>
      <c r="BJ12" s="51"/>
      <c r="BK12" s="51"/>
      <c r="BL12" s="51"/>
      <c r="BM12" s="51"/>
      <c r="BN12" s="75"/>
      <c r="BO12" s="38" t="s">
        <v>83</v>
      </c>
      <c r="BP12" s="12"/>
      <c r="BQ12" s="51"/>
      <c r="BR12" s="51"/>
      <c r="BS12" s="51"/>
      <c r="BT12" s="51"/>
      <c r="BU12" s="51"/>
      <c r="BV12" s="51"/>
      <c r="BW12" s="51"/>
      <c r="BX12" s="51"/>
      <c r="BY12" s="75"/>
      <c r="BZ12" s="38"/>
      <c r="CA12" s="12"/>
      <c r="CB12" s="32"/>
      <c r="CC12" s="32"/>
      <c r="CD12" s="32"/>
      <c r="CE12" s="32"/>
      <c r="CF12" s="32"/>
      <c r="CG12" s="32"/>
      <c r="CH12" s="32"/>
      <c r="CI12" s="70"/>
    </row>
    <row r="13" spans="1:88">
      <c r="A13" s="12"/>
      <c r="B13" s="12"/>
      <c r="C13" s="51"/>
      <c r="D13" s="51"/>
      <c r="E13" s="51"/>
      <c r="F13" s="51"/>
      <c r="G13" s="51"/>
      <c r="H13" s="51"/>
      <c r="I13" s="51"/>
      <c r="J13" s="51"/>
      <c r="K13" s="75"/>
      <c r="L13" s="12"/>
      <c r="M13" s="12"/>
      <c r="N13" s="51"/>
      <c r="O13" s="51"/>
      <c r="P13" s="51"/>
      <c r="Q13" s="51"/>
      <c r="R13" s="51"/>
      <c r="S13" s="51"/>
      <c r="T13" s="51"/>
      <c r="U13" s="51"/>
      <c r="V13" s="75"/>
      <c r="W13" s="12"/>
      <c r="X13" s="12"/>
      <c r="Y13" s="51"/>
      <c r="Z13" s="51"/>
      <c r="AA13" s="51"/>
      <c r="AB13" s="51"/>
      <c r="AC13" s="51"/>
      <c r="AD13" s="51"/>
      <c r="AE13" s="51"/>
      <c r="AF13" s="51"/>
      <c r="AG13" s="75"/>
      <c r="AJ13" s="32"/>
      <c r="AK13" s="32"/>
      <c r="AL13" s="32"/>
      <c r="AM13" s="32"/>
      <c r="AN13" s="32"/>
      <c r="AO13" s="32"/>
      <c r="AP13" s="32"/>
      <c r="AQ13" s="32"/>
      <c r="AR13" s="70"/>
      <c r="AS13" s="12"/>
      <c r="AT13" s="12"/>
      <c r="AU13" s="51"/>
      <c r="AV13" s="51"/>
      <c r="AW13" s="51"/>
      <c r="AX13" s="51"/>
      <c r="AY13" s="51"/>
      <c r="AZ13" s="51"/>
      <c r="BA13" s="51"/>
      <c r="BB13" s="51"/>
      <c r="BC13" s="75"/>
      <c r="BD13" s="12"/>
      <c r="BE13" s="12"/>
      <c r="BF13" s="51"/>
      <c r="BG13" s="51"/>
      <c r="BH13" s="51"/>
      <c r="BI13" s="51"/>
      <c r="BJ13" s="51"/>
      <c r="BK13" s="51"/>
      <c r="BL13" s="51"/>
      <c r="BM13" s="51"/>
      <c r="BN13" s="75"/>
      <c r="BZ13" s="12"/>
      <c r="CA13" s="12"/>
      <c r="CB13" s="32"/>
      <c r="CC13" s="32"/>
      <c r="CD13" s="32"/>
      <c r="CE13" s="32"/>
      <c r="CF13" s="32"/>
      <c r="CG13" s="32"/>
      <c r="CH13" s="32"/>
      <c r="CI13" s="70"/>
    </row>
    <row r="14" spans="1:88">
      <c r="B14" s="7" t="s">
        <v>214</v>
      </c>
      <c r="C14" s="51"/>
      <c r="D14" s="51"/>
      <c r="E14" s="51"/>
      <c r="F14" s="51"/>
      <c r="G14" s="51"/>
      <c r="H14" s="51"/>
      <c r="I14" s="51"/>
      <c r="J14" s="51"/>
      <c r="K14" s="75"/>
      <c r="L14" s="12"/>
      <c r="M14" s="12"/>
      <c r="N14" s="51"/>
      <c r="O14" s="51"/>
      <c r="P14" s="51"/>
      <c r="Q14" s="51"/>
      <c r="R14" s="51"/>
      <c r="S14" s="51"/>
      <c r="T14" s="51"/>
      <c r="U14" s="51"/>
      <c r="V14" s="75"/>
      <c r="W14" s="12"/>
      <c r="X14" s="12"/>
      <c r="Y14" s="51"/>
      <c r="Z14" s="51"/>
      <c r="AA14" s="51"/>
      <c r="AB14" s="51"/>
      <c r="AC14" s="51"/>
      <c r="AD14" s="51"/>
      <c r="AE14" s="51"/>
      <c r="AF14" s="51"/>
      <c r="AG14" s="75"/>
      <c r="AJ14" s="32"/>
      <c r="AK14" s="32"/>
      <c r="AL14" s="32"/>
      <c r="AM14" s="32"/>
      <c r="AN14" s="32"/>
      <c r="AO14" s="32"/>
      <c r="AP14" s="32"/>
      <c r="AQ14" s="32"/>
      <c r="AR14" s="70"/>
      <c r="AS14" s="12"/>
      <c r="AT14" s="12"/>
      <c r="AU14" s="51"/>
      <c r="AV14" s="51"/>
      <c r="AW14" s="51"/>
      <c r="AX14" s="51"/>
      <c r="AY14" s="51"/>
      <c r="AZ14" s="51"/>
      <c r="BA14" s="51"/>
      <c r="BB14" s="51"/>
      <c r="BC14" s="75"/>
      <c r="BD14" s="12"/>
      <c r="BE14" s="12"/>
      <c r="BF14" s="51"/>
      <c r="BG14" s="51"/>
      <c r="BH14" s="51"/>
      <c r="BI14" s="51"/>
      <c r="BJ14" s="51"/>
      <c r="BK14" s="51"/>
      <c r="BL14" s="51"/>
      <c r="BM14" s="51"/>
      <c r="BN14" s="75"/>
      <c r="BO14" s="12"/>
      <c r="BP14" s="12"/>
      <c r="BQ14" s="51"/>
      <c r="BR14" s="51"/>
      <c r="BS14" s="51"/>
      <c r="BT14" s="51"/>
      <c r="BU14" s="51"/>
      <c r="BV14" s="51"/>
      <c r="BW14" s="51"/>
      <c r="BX14" s="51"/>
      <c r="BY14" s="75"/>
      <c r="BZ14" s="12"/>
      <c r="CA14" s="12"/>
      <c r="CB14" s="32"/>
      <c r="CC14" s="32"/>
      <c r="CD14" s="32"/>
      <c r="CE14" s="32"/>
      <c r="CF14" s="32"/>
      <c r="CG14" s="32"/>
      <c r="CH14" s="32"/>
      <c r="CI14" s="70"/>
    </row>
    <row r="15" spans="1:88">
      <c r="A15" s="7"/>
      <c r="B15" s="12"/>
      <c r="C15" s="51"/>
      <c r="D15" s="51"/>
      <c r="E15" s="51"/>
      <c r="F15" s="51"/>
      <c r="G15" s="51"/>
      <c r="H15" s="51"/>
      <c r="I15" s="51"/>
      <c r="J15" s="51"/>
      <c r="K15" s="75"/>
      <c r="L15" s="12"/>
      <c r="M15" s="12"/>
      <c r="N15" s="51"/>
      <c r="O15" s="51"/>
      <c r="P15" s="51"/>
      <c r="Q15" s="51"/>
      <c r="R15" s="51"/>
      <c r="S15" s="51"/>
      <c r="T15" s="51"/>
      <c r="U15" s="51"/>
      <c r="V15" s="75"/>
      <c r="W15" s="12"/>
      <c r="X15" s="12"/>
      <c r="Y15" s="51"/>
      <c r="Z15" s="51"/>
      <c r="AA15" s="51"/>
      <c r="AB15" s="51"/>
      <c r="AC15" s="51"/>
      <c r="AD15" s="51"/>
      <c r="AE15" s="51"/>
      <c r="AF15" s="51"/>
      <c r="AG15" s="75"/>
      <c r="AJ15" s="32"/>
      <c r="AK15" s="32"/>
      <c r="AL15" s="32"/>
      <c r="AM15" s="32"/>
      <c r="AN15" s="32"/>
      <c r="AO15" s="32"/>
      <c r="AP15" s="32"/>
      <c r="AQ15" s="32"/>
      <c r="AR15" s="70"/>
      <c r="AS15" s="12"/>
      <c r="AT15" s="12"/>
      <c r="AU15" s="51"/>
      <c r="AV15" s="51"/>
      <c r="AW15" s="51"/>
      <c r="AX15" s="51"/>
      <c r="AY15" s="51"/>
      <c r="AZ15" s="51"/>
      <c r="BA15" s="51"/>
      <c r="BB15" s="51"/>
      <c r="BC15" s="75"/>
      <c r="BD15" s="12"/>
      <c r="BE15" s="12"/>
      <c r="BF15" s="51"/>
      <c r="BG15" s="51"/>
      <c r="BH15" s="51"/>
      <c r="BI15" s="51"/>
      <c r="BJ15" s="51"/>
      <c r="BK15" s="51"/>
      <c r="BL15" s="51"/>
      <c r="BM15" s="51"/>
      <c r="BN15" s="75"/>
      <c r="BO15" s="12"/>
      <c r="BP15" s="12"/>
      <c r="BQ15" s="51"/>
      <c r="BR15" s="51"/>
      <c r="BS15" s="51"/>
      <c r="BT15" s="51"/>
      <c r="BU15" s="51"/>
      <c r="BV15" s="51"/>
      <c r="BW15" s="51"/>
      <c r="BX15" s="51"/>
      <c r="BY15" s="75"/>
      <c r="BZ15" s="12"/>
      <c r="CA15" s="12"/>
      <c r="CB15" s="32"/>
      <c r="CC15" s="32"/>
      <c r="CD15" s="32"/>
      <c r="CE15" s="32"/>
      <c r="CF15" s="32"/>
      <c r="CG15" s="32"/>
      <c r="CH15" s="32"/>
      <c r="CI15" s="70"/>
      <c r="CJ15" s="12"/>
    </row>
    <row r="16" spans="1:88">
      <c r="A16" s="12"/>
      <c r="B16" s="12"/>
      <c r="C16" s="51"/>
      <c r="D16" s="51"/>
      <c r="E16" s="51"/>
      <c r="F16" s="51"/>
      <c r="G16" s="51"/>
      <c r="H16" s="51"/>
      <c r="I16" s="51"/>
      <c r="J16" s="51"/>
      <c r="K16" s="75"/>
      <c r="L16" s="12"/>
      <c r="M16" s="12"/>
      <c r="N16" s="51"/>
      <c r="O16" s="51"/>
      <c r="P16" s="51"/>
      <c r="Q16" s="51"/>
      <c r="R16" s="51"/>
      <c r="S16" s="51"/>
      <c r="T16" s="51"/>
      <c r="U16" s="51"/>
      <c r="V16" s="75"/>
      <c r="W16" s="12"/>
      <c r="X16" s="12"/>
      <c r="Y16" s="51"/>
      <c r="Z16" s="51"/>
      <c r="AA16" s="51"/>
      <c r="AB16" s="51"/>
      <c r="AC16" s="51"/>
      <c r="AD16" s="51"/>
      <c r="AE16" s="51"/>
      <c r="AF16" s="51"/>
      <c r="AG16" s="75"/>
      <c r="AJ16" s="32"/>
      <c r="AK16" s="32"/>
      <c r="AL16" s="32"/>
      <c r="AM16" s="32"/>
      <c r="AN16" s="32"/>
      <c r="AO16" s="32"/>
      <c r="AP16" s="32"/>
      <c r="AQ16" s="32"/>
      <c r="AR16" s="70"/>
      <c r="AS16" s="12"/>
      <c r="AT16" s="12"/>
      <c r="AU16" s="51"/>
      <c r="AV16" s="51"/>
      <c r="AW16" s="51"/>
      <c r="AX16" s="51"/>
      <c r="AY16" s="51"/>
      <c r="AZ16" s="51"/>
      <c r="BA16" s="51"/>
      <c r="BB16" s="51"/>
      <c r="BC16" s="75"/>
      <c r="BD16" s="12"/>
      <c r="BE16" s="12"/>
      <c r="BF16" s="51"/>
      <c r="BG16" s="51"/>
      <c r="BH16" s="51"/>
      <c r="BI16" s="51"/>
      <c r="BJ16" s="51"/>
      <c r="BK16" s="51"/>
      <c r="BL16" s="51"/>
      <c r="BM16" s="51"/>
      <c r="BN16" s="75"/>
      <c r="BO16" s="12"/>
      <c r="BP16" s="12"/>
      <c r="BQ16" s="51"/>
      <c r="BR16" s="51"/>
      <c r="BS16" s="51"/>
      <c r="BT16" s="51"/>
      <c r="BU16" s="51"/>
      <c r="BV16" s="51"/>
      <c r="BW16" s="51"/>
      <c r="BX16" s="51"/>
      <c r="BY16" s="75"/>
      <c r="BZ16" s="12"/>
      <c r="CA16" s="12"/>
      <c r="CB16" s="32"/>
      <c r="CC16" s="32"/>
      <c r="CD16" s="32"/>
      <c r="CE16" s="32"/>
      <c r="CF16" s="32"/>
      <c r="CG16" s="32"/>
      <c r="CH16" s="32"/>
      <c r="CI16" s="70"/>
    </row>
    <row r="17" spans="1:88">
      <c r="A17" s="91"/>
      <c r="B17" s="92"/>
      <c r="C17" s="92"/>
      <c r="D17" s="92"/>
      <c r="E17" s="92"/>
      <c r="F17" s="92"/>
      <c r="G17" s="92"/>
      <c r="H17" s="92"/>
      <c r="I17" s="93"/>
      <c r="J17" s="93"/>
      <c r="K17" s="94" t="s">
        <v>81</v>
      </c>
      <c r="L17" s="91"/>
      <c r="M17" s="92"/>
      <c r="N17" s="95"/>
      <c r="O17" s="95"/>
      <c r="P17" s="95"/>
      <c r="Q17" s="95"/>
      <c r="R17" s="95"/>
      <c r="S17" s="95"/>
      <c r="T17" s="95"/>
      <c r="U17" s="95"/>
      <c r="V17" s="94" t="s">
        <v>81</v>
      </c>
      <c r="W17" s="91"/>
      <c r="X17" s="92"/>
      <c r="Y17" s="95"/>
      <c r="Z17" s="95"/>
      <c r="AA17" s="95"/>
      <c r="AB17" s="95"/>
      <c r="AC17" s="95"/>
      <c r="AD17" s="95"/>
      <c r="AE17" s="95"/>
      <c r="AF17" s="95"/>
      <c r="AG17" s="94" t="s">
        <v>82</v>
      </c>
      <c r="AH17" s="96"/>
      <c r="AI17" s="97"/>
      <c r="AJ17" s="98"/>
      <c r="AK17" s="98"/>
      <c r="AL17" s="98"/>
      <c r="AM17" s="98"/>
      <c r="AN17" s="98"/>
      <c r="AO17" s="99"/>
      <c r="AP17" s="99"/>
      <c r="AQ17" s="99"/>
      <c r="AR17" s="94" t="s">
        <v>82</v>
      </c>
      <c r="AS17" s="91"/>
      <c r="AT17" s="92"/>
      <c r="AU17" s="95"/>
      <c r="AV17" s="95"/>
      <c r="AW17" s="95"/>
      <c r="AX17" s="95"/>
      <c r="AY17" s="95"/>
      <c r="AZ17" s="95"/>
      <c r="BA17" s="95"/>
      <c r="BB17" s="95"/>
      <c r="BC17" s="94" t="s">
        <v>82</v>
      </c>
      <c r="BD17" s="91"/>
      <c r="BE17" s="92"/>
      <c r="BF17" s="95"/>
      <c r="BG17" s="95"/>
      <c r="BH17" s="95"/>
      <c r="BI17" s="95"/>
      <c r="BJ17" s="95"/>
      <c r="BK17" s="95"/>
      <c r="BL17" s="95"/>
      <c r="BM17" s="95"/>
      <c r="BN17" s="94" t="s">
        <v>82</v>
      </c>
      <c r="BO17" s="91"/>
      <c r="BP17" s="92"/>
      <c r="BQ17" s="95"/>
      <c r="BR17" s="95"/>
      <c r="BS17" s="95"/>
      <c r="BT17" s="95"/>
      <c r="BU17" s="95"/>
      <c r="BV17" s="95"/>
      <c r="BW17" s="95"/>
      <c r="BX17" s="95"/>
      <c r="BY17" s="94" t="s">
        <v>82</v>
      </c>
      <c r="BZ17" s="91"/>
      <c r="CA17" s="92"/>
      <c r="CB17" s="95"/>
      <c r="CC17" s="95"/>
      <c r="CD17" s="95"/>
      <c r="CE17" s="95"/>
      <c r="CF17" s="95"/>
      <c r="CG17" s="95"/>
      <c r="CH17" s="95"/>
      <c r="CI17" s="94"/>
      <c r="CJ17" s="94" t="s">
        <v>82</v>
      </c>
    </row>
    <row r="18" spans="1:88">
      <c r="A18" s="6"/>
      <c r="B18" s="6"/>
      <c r="C18" s="6"/>
      <c r="D18" s="32"/>
      <c r="E18" s="32"/>
      <c r="F18" s="32"/>
      <c r="G18" s="32"/>
      <c r="H18" s="32"/>
      <c r="I18" s="32"/>
      <c r="J18" s="32"/>
      <c r="K18" s="70"/>
      <c r="N18" s="32"/>
      <c r="O18" s="32"/>
      <c r="P18" s="32"/>
      <c r="Q18" s="32"/>
      <c r="R18" s="32"/>
      <c r="S18" s="32"/>
      <c r="T18" s="32"/>
      <c r="U18" s="32"/>
      <c r="V18" s="70"/>
      <c r="Y18" s="32"/>
      <c r="Z18" s="32"/>
      <c r="AA18" s="32"/>
      <c r="AB18" s="32"/>
      <c r="AC18" s="32"/>
      <c r="AD18" s="32"/>
      <c r="AE18" s="32"/>
      <c r="AF18" s="32"/>
      <c r="AG18" s="70"/>
      <c r="AJ18" s="32"/>
      <c r="AK18" s="32"/>
      <c r="AL18" s="32"/>
      <c r="AM18" s="32"/>
      <c r="AN18" s="32"/>
      <c r="AO18" s="32"/>
      <c r="AP18" s="32"/>
      <c r="AQ18" s="32"/>
      <c r="AR18" s="70"/>
      <c r="AU18" s="32"/>
      <c r="AV18" s="32"/>
      <c r="AW18" s="32"/>
      <c r="AX18" s="32"/>
      <c r="AY18" s="32"/>
      <c r="AZ18" s="32"/>
      <c r="BA18" s="32"/>
      <c r="BB18" s="32"/>
      <c r="BC18" s="70"/>
      <c r="BF18" s="32"/>
      <c r="BG18" s="32"/>
      <c r="BH18" s="32"/>
      <c r="BI18" s="32"/>
      <c r="BJ18" s="32"/>
      <c r="BK18" s="32"/>
      <c r="BL18" s="32"/>
      <c r="BM18" s="32"/>
      <c r="BN18" s="70"/>
      <c r="BQ18" s="32"/>
      <c r="BR18" s="32"/>
      <c r="BS18" s="32"/>
      <c r="BT18" s="32"/>
      <c r="BU18" s="32"/>
      <c r="BV18" s="32"/>
      <c r="BW18" s="32"/>
      <c r="BX18" s="32"/>
      <c r="BY18" s="70"/>
      <c r="CB18" s="32"/>
      <c r="CC18" s="32"/>
      <c r="CD18" s="32"/>
      <c r="CE18" s="32"/>
      <c r="CF18" s="32"/>
      <c r="CG18" s="32"/>
      <c r="CH18" s="32"/>
      <c r="CI18" s="70"/>
    </row>
    <row r="19" spans="1:88">
      <c r="B19" s="43" t="s">
        <v>319</v>
      </c>
      <c r="C19" s="220" t="s">
        <v>35</v>
      </c>
      <c r="D19" s="220" t="s">
        <v>612</v>
      </c>
      <c r="E19" s="220" t="s">
        <v>614</v>
      </c>
      <c r="F19" s="220" t="s">
        <v>98</v>
      </c>
      <c r="G19" s="220" t="s">
        <v>299</v>
      </c>
      <c r="H19" s="221">
        <v>300000</v>
      </c>
      <c r="I19" s="222" t="s">
        <v>315</v>
      </c>
      <c r="J19" s="222" t="s">
        <v>315</v>
      </c>
      <c r="K19" s="222" t="s">
        <v>62</v>
      </c>
      <c r="M19" s="43" t="s">
        <v>319</v>
      </c>
      <c r="N19" s="220" t="s">
        <v>35</v>
      </c>
      <c r="O19" s="220" t="s">
        <v>612</v>
      </c>
      <c r="P19" s="220" t="s">
        <v>614</v>
      </c>
      <c r="Q19" s="220" t="s">
        <v>98</v>
      </c>
      <c r="R19" s="220" t="s">
        <v>299</v>
      </c>
      <c r="S19" s="221">
        <v>300000</v>
      </c>
      <c r="T19" s="222" t="s">
        <v>315</v>
      </c>
      <c r="U19" s="222" t="s">
        <v>315</v>
      </c>
      <c r="V19" s="222" t="s">
        <v>62</v>
      </c>
      <c r="X19" s="43" t="s">
        <v>319</v>
      </c>
      <c r="Y19" s="220" t="s">
        <v>35</v>
      </c>
      <c r="Z19" s="220" t="s">
        <v>612</v>
      </c>
      <c r="AA19" s="220" t="s">
        <v>614</v>
      </c>
      <c r="AB19" s="220" t="s">
        <v>98</v>
      </c>
      <c r="AC19" s="220" t="s">
        <v>299</v>
      </c>
      <c r="AD19" s="221">
        <v>300000</v>
      </c>
      <c r="AE19" s="222" t="s">
        <v>315</v>
      </c>
      <c r="AF19" s="222" t="s">
        <v>315</v>
      </c>
      <c r="AG19" s="222" t="s">
        <v>62</v>
      </c>
      <c r="AI19" s="43" t="s">
        <v>319</v>
      </c>
      <c r="AJ19" s="220" t="s">
        <v>35</v>
      </c>
      <c r="AK19" s="220" t="s">
        <v>612</v>
      </c>
      <c r="AL19" s="220" t="s">
        <v>614</v>
      </c>
      <c r="AM19" s="220" t="s">
        <v>98</v>
      </c>
      <c r="AN19" s="220" t="s">
        <v>299</v>
      </c>
      <c r="AO19" s="221">
        <v>300000</v>
      </c>
      <c r="AP19" s="222" t="s">
        <v>315</v>
      </c>
      <c r="AQ19" s="222" t="s">
        <v>315</v>
      </c>
      <c r="AR19" s="222" t="s">
        <v>62</v>
      </c>
      <c r="AT19" s="43" t="s">
        <v>319</v>
      </c>
      <c r="AU19" s="220" t="s">
        <v>35</v>
      </c>
      <c r="AV19" s="220" t="s">
        <v>612</v>
      </c>
      <c r="AW19" s="220" t="s">
        <v>614</v>
      </c>
      <c r="AX19" s="220" t="s">
        <v>98</v>
      </c>
      <c r="AY19" s="220" t="s">
        <v>299</v>
      </c>
      <c r="AZ19" s="221">
        <v>300000</v>
      </c>
      <c r="BA19" s="222" t="s">
        <v>315</v>
      </c>
      <c r="BB19" s="222" t="s">
        <v>315</v>
      </c>
      <c r="BC19" s="222" t="s">
        <v>62</v>
      </c>
      <c r="BE19" s="43" t="s">
        <v>319</v>
      </c>
      <c r="BF19" s="220" t="s">
        <v>35</v>
      </c>
      <c r="BG19" s="220" t="s">
        <v>612</v>
      </c>
      <c r="BH19" s="220" t="s">
        <v>614</v>
      </c>
      <c r="BI19" s="220" t="s">
        <v>98</v>
      </c>
      <c r="BJ19" s="220" t="s">
        <v>299</v>
      </c>
      <c r="BK19" s="221">
        <v>300000</v>
      </c>
      <c r="BL19" s="222" t="s">
        <v>315</v>
      </c>
      <c r="BM19" s="222" t="s">
        <v>315</v>
      </c>
      <c r="BN19" s="222" t="s">
        <v>62</v>
      </c>
      <c r="BP19" s="43" t="s">
        <v>319</v>
      </c>
      <c r="BQ19" s="220" t="s">
        <v>35</v>
      </c>
      <c r="BR19" s="220" t="s">
        <v>612</v>
      </c>
      <c r="BS19" s="220" t="s">
        <v>614</v>
      </c>
      <c r="BT19" s="220" t="s">
        <v>98</v>
      </c>
      <c r="BU19" s="220" t="s">
        <v>299</v>
      </c>
      <c r="BV19" s="221">
        <v>300000</v>
      </c>
      <c r="BW19" s="222" t="s">
        <v>315</v>
      </c>
      <c r="BX19" s="222" t="s">
        <v>315</v>
      </c>
      <c r="BY19" s="222" t="s">
        <v>62</v>
      </c>
      <c r="CA19" s="43" t="s">
        <v>319</v>
      </c>
      <c r="CB19" s="220" t="s">
        <v>35</v>
      </c>
      <c r="CC19" s="220" t="s">
        <v>612</v>
      </c>
      <c r="CD19" s="220" t="s">
        <v>614</v>
      </c>
      <c r="CE19" s="220" t="s">
        <v>98</v>
      </c>
      <c r="CF19" s="220" t="s">
        <v>299</v>
      </c>
      <c r="CG19" s="221">
        <v>300000</v>
      </c>
      <c r="CH19" s="222" t="s">
        <v>315</v>
      </c>
      <c r="CI19" s="222" t="s">
        <v>315</v>
      </c>
      <c r="CJ19" s="222" t="s">
        <v>62</v>
      </c>
    </row>
    <row r="20" spans="1:88">
      <c r="B20" s="44"/>
      <c r="C20" s="219" t="s">
        <v>611</v>
      </c>
      <c r="D20" s="219" t="s">
        <v>36</v>
      </c>
      <c r="E20" s="219" t="s">
        <v>36</v>
      </c>
      <c r="F20" s="219" t="s">
        <v>36</v>
      </c>
      <c r="G20" s="219" t="s">
        <v>36</v>
      </c>
      <c r="H20" s="219" t="s">
        <v>37</v>
      </c>
      <c r="I20" s="11" t="s">
        <v>313</v>
      </c>
      <c r="J20" s="11" t="s">
        <v>314</v>
      </c>
      <c r="K20" s="11" t="s">
        <v>112</v>
      </c>
      <c r="M20" s="44"/>
      <c r="N20" s="219" t="s">
        <v>611</v>
      </c>
      <c r="O20" s="219" t="s">
        <v>36</v>
      </c>
      <c r="P20" s="219" t="s">
        <v>36</v>
      </c>
      <c r="Q20" s="219" t="s">
        <v>36</v>
      </c>
      <c r="R20" s="219" t="s">
        <v>36</v>
      </c>
      <c r="S20" s="219" t="s">
        <v>37</v>
      </c>
      <c r="T20" s="11" t="s">
        <v>313</v>
      </c>
      <c r="U20" s="11" t="s">
        <v>314</v>
      </c>
      <c r="V20" s="11" t="s">
        <v>112</v>
      </c>
      <c r="X20" s="44"/>
      <c r="Y20" s="219" t="s">
        <v>611</v>
      </c>
      <c r="Z20" s="219" t="s">
        <v>36</v>
      </c>
      <c r="AA20" s="219" t="s">
        <v>36</v>
      </c>
      <c r="AB20" s="219" t="s">
        <v>36</v>
      </c>
      <c r="AC20" s="219" t="s">
        <v>36</v>
      </c>
      <c r="AD20" s="219" t="s">
        <v>37</v>
      </c>
      <c r="AE20" s="11" t="s">
        <v>313</v>
      </c>
      <c r="AF20" s="11" t="s">
        <v>314</v>
      </c>
      <c r="AG20" s="11" t="s">
        <v>112</v>
      </c>
      <c r="AI20" s="44"/>
      <c r="AJ20" s="219" t="s">
        <v>611</v>
      </c>
      <c r="AK20" s="219" t="s">
        <v>36</v>
      </c>
      <c r="AL20" s="219" t="s">
        <v>36</v>
      </c>
      <c r="AM20" s="219" t="s">
        <v>36</v>
      </c>
      <c r="AN20" s="219" t="s">
        <v>36</v>
      </c>
      <c r="AO20" s="219" t="s">
        <v>37</v>
      </c>
      <c r="AP20" s="11" t="s">
        <v>313</v>
      </c>
      <c r="AQ20" s="11" t="s">
        <v>314</v>
      </c>
      <c r="AR20" s="11" t="s">
        <v>112</v>
      </c>
      <c r="AT20" s="44"/>
      <c r="AU20" s="219" t="s">
        <v>611</v>
      </c>
      <c r="AV20" s="219" t="s">
        <v>36</v>
      </c>
      <c r="AW20" s="219" t="s">
        <v>36</v>
      </c>
      <c r="AX20" s="219" t="s">
        <v>36</v>
      </c>
      <c r="AY20" s="219" t="s">
        <v>36</v>
      </c>
      <c r="AZ20" s="219" t="s">
        <v>37</v>
      </c>
      <c r="BA20" s="11" t="s">
        <v>313</v>
      </c>
      <c r="BB20" s="11" t="s">
        <v>314</v>
      </c>
      <c r="BC20" s="11" t="s">
        <v>112</v>
      </c>
      <c r="BE20" s="44"/>
      <c r="BF20" s="219" t="s">
        <v>611</v>
      </c>
      <c r="BG20" s="219" t="s">
        <v>36</v>
      </c>
      <c r="BH20" s="219" t="s">
        <v>36</v>
      </c>
      <c r="BI20" s="219" t="s">
        <v>36</v>
      </c>
      <c r="BJ20" s="219" t="s">
        <v>36</v>
      </c>
      <c r="BK20" s="219" t="s">
        <v>37</v>
      </c>
      <c r="BL20" s="11" t="s">
        <v>313</v>
      </c>
      <c r="BM20" s="11" t="s">
        <v>314</v>
      </c>
      <c r="BN20" s="11" t="s">
        <v>112</v>
      </c>
      <c r="BP20" s="44"/>
      <c r="BQ20" s="219" t="s">
        <v>611</v>
      </c>
      <c r="BR20" s="219" t="s">
        <v>36</v>
      </c>
      <c r="BS20" s="219" t="s">
        <v>36</v>
      </c>
      <c r="BT20" s="219" t="s">
        <v>36</v>
      </c>
      <c r="BU20" s="219" t="s">
        <v>36</v>
      </c>
      <c r="BV20" s="219" t="s">
        <v>37</v>
      </c>
      <c r="BW20" s="11" t="s">
        <v>313</v>
      </c>
      <c r="BX20" s="11" t="s">
        <v>314</v>
      </c>
      <c r="BY20" s="11" t="s">
        <v>112</v>
      </c>
      <c r="CA20" s="44"/>
      <c r="CB20" s="219" t="s">
        <v>611</v>
      </c>
      <c r="CC20" s="219" t="s">
        <v>36</v>
      </c>
      <c r="CD20" s="219" t="s">
        <v>36</v>
      </c>
      <c r="CE20" s="219" t="s">
        <v>36</v>
      </c>
      <c r="CF20" s="219" t="s">
        <v>36</v>
      </c>
      <c r="CG20" s="219" t="s">
        <v>37</v>
      </c>
      <c r="CH20" s="11" t="s">
        <v>313</v>
      </c>
      <c r="CI20" s="11" t="s">
        <v>314</v>
      </c>
      <c r="CJ20" s="11" t="s">
        <v>112</v>
      </c>
    </row>
    <row r="21" spans="1:88">
      <c r="B21" s="45"/>
      <c r="C21" s="223" t="s">
        <v>37</v>
      </c>
      <c r="D21" s="223" t="s">
        <v>613</v>
      </c>
      <c r="E21" s="223" t="s">
        <v>100</v>
      </c>
      <c r="F21" s="223" t="s">
        <v>101</v>
      </c>
      <c r="G21" s="223" t="s">
        <v>300</v>
      </c>
      <c r="H21" s="223" t="s">
        <v>102</v>
      </c>
      <c r="I21" s="224" t="s">
        <v>101</v>
      </c>
      <c r="J21" s="224" t="s">
        <v>102</v>
      </c>
      <c r="K21" s="224" t="s">
        <v>297</v>
      </c>
      <c r="M21" s="45"/>
      <c r="N21" s="223" t="s">
        <v>37</v>
      </c>
      <c r="O21" s="223" t="s">
        <v>613</v>
      </c>
      <c r="P21" s="223" t="s">
        <v>100</v>
      </c>
      <c r="Q21" s="223" t="s">
        <v>101</v>
      </c>
      <c r="R21" s="223" t="s">
        <v>300</v>
      </c>
      <c r="S21" s="223" t="s">
        <v>102</v>
      </c>
      <c r="T21" s="224" t="s">
        <v>101</v>
      </c>
      <c r="U21" s="224" t="s">
        <v>102</v>
      </c>
      <c r="V21" s="224" t="s">
        <v>297</v>
      </c>
      <c r="X21" s="45"/>
      <c r="Y21" s="223" t="s">
        <v>37</v>
      </c>
      <c r="Z21" s="223" t="s">
        <v>613</v>
      </c>
      <c r="AA21" s="223" t="s">
        <v>100</v>
      </c>
      <c r="AB21" s="223" t="s">
        <v>101</v>
      </c>
      <c r="AC21" s="223" t="s">
        <v>300</v>
      </c>
      <c r="AD21" s="223" t="s">
        <v>102</v>
      </c>
      <c r="AE21" s="224" t="s">
        <v>101</v>
      </c>
      <c r="AF21" s="224" t="s">
        <v>102</v>
      </c>
      <c r="AG21" s="224" t="s">
        <v>297</v>
      </c>
      <c r="AI21" s="45"/>
      <c r="AJ21" s="223" t="s">
        <v>37</v>
      </c>
      <c r="AK21" s="223" t="s">
        <v>613</v>
      </c>
      <c r="AL21" s="223" t="s">
        <v>100</v>
      </c>
      <c r="AM21" s="223" t="s">
        <v>101</v>
      </c>
      <c r="AN21" s="223" t="s">
        <v>300</v>
      </c>
      <c r="AO21" s="223" t="s">
        <v>102</v>
      </c>
      <c r="AP21" s="224" t="s">
        <v>101</v>
      </c>
      <c r="AQ21" s="224" t="s">
        <v>102</v>
      </c>
      <c r="AR21" s="224" t="s">
        <v>297</v>
      </c>
      <c r="AT21" s="45"/>
      <c r="AU21" s="223" t="s">
        <v>37</v>
      </c>
      <c r="AV21" s="223" t="s">
        <v>613</v>
      </c>
      <c r="AW21" s="223" t="s">
        <v>100</v>
      </c>
      <c r="AX21" s="223" t="s">
        <v>101</v>
      </c>
      <c r="AY21" s="223" t="s">
        <v>300</v>
      </c>
      <c r="AZ21" s="223" t="s">
        <v>102</v>
      </c>
      <c r="BA21" s="224" t="s">
        <v>101</v>
      </c>
      <c r="BB21" s="224" t="s">
        <v>102</v>
      </c>
      <c r="BC21" s="224" t="s">
        <v>297</v>
      </c>
      <c r="BE21" s="45"/>
      <c r="BF21" s="223" t="s">
        <v>37</v>
      </c>
      <c r="BG21" s="223" t="s">
        <v>613</v>
      </c>
      <c r="BH21" s="223" t="s">
        <v>100</v>
      </c>
      <c r="BI21" s="223" t="s">
        <v>101</v>
      </c>
      <c r="BJ21" s="223" t="s">
        <v>300</v>
      </c>
      <c r="BK21" s="223" t="s">
        <v>102</v>
      </c>
      <c r="BL21" s="224" t="s">
        <v>101</v>
      </c>
      <c r="BM21" s="224" t="s">
        <v>102</v>
      </c>
      <c r="BN21" s="224" t="s">
        <v>297</v>
      </c>
      <c r="BP21" s="45"/>
      <c r="BQ21" s="223" t="s">
        <v>37</v>
      </c>
      <c r="BR21" s="223" t="s">
        <v>613</v>
      </c>
      <c r="BS21" s="223" t="s">
        <v>100</v>
      </c>
      <c r="BT21" s="223" t="s">
        <v>101</v>
      </c>
      <c r="BU21" s="223" t="s">
        <v>300</v>
      </c>
      <c r="BV21" s="223" t="s">
        <v>102</v>
      </c>
      <c r="BW21" s="224" t="s">
        <v>101</v>
      </c>
      <c r="BX21" s="224" t="s">
        <v>102</v>
      </c>
      <c r="BY21" s="224" t="s">
        <v>297</v>
      </c>
      <c r="CA21" s="45"/>
      <c r="CB21" s="223" t="s">
        <v>37</v>
      </c>
      <c r="CC21" s="223" t="s">
        <v>613</v>
      </c>
      <c r="CD21" s="223" t="s">
        <v>100</v>
      </c>
      <c r="CE21" s="223" t="s">
        <v>101</v>
      </c>
      <c r="CF21" s="223" t="s">
        <v>300</v>
      </c>
      <c r="CG21" s="223" t="s">
        <v>102</v>
      </c>
      <c r="CH21" s="224" t="s">
        <v>101</v>
      </c>
      <c r="CI21" s="224" t="s">
        <v>102</v>
      </c>
      <c r="CJ21" s="224" t="s">
        <v>297</v>
      </c>
    </row>
    <row r="22" spans="1:88" s="323" customFormat="1" ht="15.75" customHeight="1">
      <c r="B22" s="369" t="s">
        <v>73</v>
      </c>
      <c r="C22" s="370">
        <v>399.07816065499998</v>
      </c>
      <c r="D22" s="370">
        <v>341.28756344099997</v>
      </c>
      <c r="E22" s="370">
        <v>349.08777357299999</v>
      </c>
      <c r="F22" s="370">
        <v>406.90332120199997</v>
      </c>
      <c r="G22" s="370">
        <v>486.63284767300001</v>
      </c>
      <c r="H22" s="370">
        <v>560.74766039400004</v>
      </c>
      <c r="I22" s="371">
        <v>371.64730329000002</v>
      </c>
      <c r="J22" s="371">
        <v>527.43206673199995</v>
      </c>
      <c r="K22" s="372">
        <v>455.75953640300003</v>
      </c>
      <c r="M22" s="369" t="s">
        <v>73</v>
      </c>
      <c r="N22" s="370">
        <v>260.66684795800001</v>
      </c>
      <c r="O22" s="370">
        <v>214.97516565699999</v>
      </c>
      <c r="P22" s="370">
        <v>208.43612182300001</v>
      </c>
      <c r="Q22" s="370">
        <v>232.69002295799999</v>
      </c>
      <c r="R22" s="370">
        <v>283.64403715200001</v>
      </c>
      <c r="S22" s="370">
        <v>287.96051471499999</v>
      </c>
      <c r="T22" s="371">
        <v>224.09872665399999</v>
      </c>
      <c r="U22" s="371">
        <v>286.02020066400001</v>
      </c>
      <c r="V22" s="372">
        <v>257.531736029</v>
      </c>
      <c r="X22" s="369" t="s">
        <v>73</v>
      </c>
      <c r="Y22" s="411">
        <v>65.317241998</v>
      </c>
      <c r="Z22" s="411">
        <v>62.989451913000003</v>
      </c>
      <c r="AA22" s="411">
        <v>59.708800365999998</v>
      </c>
      <c r="AB22" s="411">
        <v>57.185579678000003</v>
      </c>
      <c r="AC22" s="411">
        <v>58.287071763999997</v>
      </c>
      <c r="AD22" s="411">
        <v>51.352958747000002</v>
      </c>
      <c r="AE22" s="412">
        <v>60.298763012999999</v>
      </c>
      <c r="AF22" s="412">
        <v>54.228822762999997</v>
      </c>
      <c r="AG22" s="405">
        <v>56.506055377999999</v>
      </c>
      <c r="AI22" s="369" t="s">
        <v>73</v>
      </c>
      <c r="AJ22" s="411">
        <v>48.458071650000001</v>
      </c>
      <c r="AK22" s="411">
        <v>45.429005353000001</v>
      </c>
      <c r="AL22" s="411">
        <v>43.291687637999999</v>
      </c>
      <c r="AM22" s="411">
        <v>38.883618941000002</v>
      </c>
      <c r="AN22" s="411">
        <v>41.655084520999999</v>
      </c>
      <c r="AO22" s="411">
        <v>32.110104956999997</v>
      </c>
      <c r="AP22" s="412">
        <v>42.805605690999997</v>
      </c>
      <c r="AQ22" s="412">
        <v>36.068803524000003</v>
      </c>
      <c r="AR22" s="405">
        <v>38.596219771999998</v>
      </c>
      <c r="AT22" s="369" t="s">
        <v>73</v>
      </c>
      <c r="AU22" s="411">
        <v>13.778267486000001</v>
      </c>
      <c r="AV22" s="411">
        <v>16.256390028999999</v>
      </c>
      <c r="AW22" s="411">
        <v>19.279284636</v>
      </c>
      <c r="AX22" s="411">
        <v>23.961927109000001</v>
      </c>
      <c r="AY22" s="411">
        <v>26.606675693</v>
      </c>
      <c r="AZ22" s="411">
        <v>34.275982741999997</v>
      </c>
      <c r="BA22" s="412">
        <v>19.583484439999999</v>
      </c>
      <c r="BB22" s="412">
        <v>31.095203294000001</v>
      </c>
      <c r="BC22" s="405">
        <v>26.776402689000001</v>
      </c>
      <c r="BE22" s="369" t="s">
        <v>73</v>
      </c>
      <c r="BF22" s="411">
        <v>10.145781119</v>
      </c>
      <c r="BG22" s="411">
        <v>12.299121272000001</v>
      </c>
      <c r="BH22" s="411">
        <v>14.970851004</v>
      </c>
      <c r="BI22" s="411">
        <v>18.526517802000001</v>
      </c>
      <c r="BJ22" s="411">
        <v>20.387986617999999</v>
      </c>
      <c r="BK22" s="411">
        <v>29.271462837000001</v>
      </c>
      <c r="BL22" s="412">
        <v>15.025056225</v>
      </c>
      <c r="BM22" s="412">
        <v>25.587117119999998</v>
      </c>
      <c r="BN22" s="405">
        <v>21.624595488000001</v>
      </c>
      <c r="BP22" s="369" t="s">
        <v>73</v>
      </c>
      <c r="BQ22" s="411">
        <v>10.44625239</v>
      </c>
      <c r="BR22" s="411">
        <v>9.80084731</v>
      </c>
      <c r="BS22" s="411">
        <v>10.740335416000001</v>
      </c>
      <c r="BT22" s="411">
        <v>9.6147162220000002</v>
      </c>
      <c r="BU22" s="411">
        <v>9.4280650480000006</v>
      </c>
      <c r="BV22" s="411">
        <v>8.9299841149999999</v>
      </c>
      <c r="BW22" s="412">
        <v>10.022518102999999</v>
      </c>
      <c r="BX22" s="412">
        <v>9.1365589180000004</v>
      </c>
      <c r="BY22" s="405">
        <v>9.4689403040000002</v>
      </c>
      <c r="CA22" s="369" t="s">
        <v>73</v>
      </c>
      <c r="CB22" s="411">
        <v>13.293893243999999</v>
      </c>
      <c r="CC22" s="411">
        <v>15.143802923000001</v>
      </c>
      <c r="CD22" s="411">
        <v>15.155710622999999</v>
      </c>
      <c r="CE22" s="411">
        <v>15.523913532</v>
      </c>
      <c r="CF22" s="411">
        <v>17.785279588000002</v>
      </c>
      <c r="CG22" s="411">
        <v>20.980935394999999</v>
      </c>
      <c r="CH22" s="412">
        <v>15.085445998999999</v>
      </c>
      <c r="CI22" s="412">
        <v>19.655564504000001</v>
      </c>
      <c r="CJ22" s="405">
        <v>17.941013375000001</v>
      </c>
    </row>
    <row r="23" spans="1:88" s="323" customFormat="1" ht="15.75" customHeight="1">
      <c r="B23" s="373" t="s">
        <v>188</v>
      </c>
      <c r="C23" s="374">
        <v>398.97806080700002</v>
      </c>
      <c r="D23" s="374">
        <v>341.28756344099997</v>
      </c>
      <c r="E23" s="374">
        <v>351.20007721600001</v>
      </c>
      <c r="F23" s="374">
        <v>417.93807256399998</v>
      </c>
      <c r="G23" s="374">
        <v>486.87749384300002</v>
      </c>
      <c r="H23" s="374">
        <v>560.74766039400004</v>
      </c>
      <c r="I23" s="375">
        <v>375.20908591300002</v>
      </c>
      <c r="J23" s="375">
        <v>529.26004517299998</v>
      </c>
      <c r="K23" s="376">
        <v>457.65914741699999</v>
      </c>
      <c r="M23" s="373" t="s">
        <v>188</v>
      </c>
      <c r="N23" s="374">
        <v>260.93090114300003</v>
      </c>
      <c r="O23" s="374">
        <v>214.97516565699999</v>
      </c>
      <c r="P23" s="374">
        <v>209.44492270800001</v>
      </c>
      <c r="Q23" s="374">
        <v>238.28266714599999</v>
      </c>
      <c r="R23" s="374">
        <v>277.71796078599999</v>
      </c>
      <c r="S23" s="374">
        <v>287.96051471499999</v>
      </c>
      <c r="T23" s="375">
        <v>226.096973244</v>
      </c>
      <c r="U23" s="375">
        <v>283.59456277499999</v>
      </c>
      <c r="V23" s="376">
        <v>256.87042519699997</v>
      </c>
      <c r="X23" s="373" t="s">
        <v>188</v>
      </c>
      <c r="Y23" s="398">
        <v>65.399811862999996</v>
      </c>
      <c r="Z23" s="398">
        <v>62.989451913000003</v>
      </c>
      <c r="AA23" s="398">
        <v>59.636923877999998</v>
      </c>
      <c r="AB23" s="398">
        <v>57.013869466999999</v>
      </c>
      <c r="AC23" s="398">
        <v>57.040624037999997</v>
      </c>
      <c r="AD23" s="398">
        <v>51.352958747000002</v>
      </c>
      <c r="AE23" s="407">
        <v>60.258928083999997</v>
      </c>
      <c r="AF23" s="407">
        <v>53.583217808000001</v>
      </c>
      <c r="AG23" s="399">
        <v>56.127016503</v>
      </c>
      <c r="AI23" s="373" t="s">
        <v>188</v>
      </c>
      <c r="AJ23" s="398">
        <v>48.509709372000003</v>
      </c>
      <c r="AK23" s="398">
        <v>45.429005353000001</v>
      </c>
      <c r="AL23" s="398">
        <v>43.14592261</v>
      </c>
      <c r="AM23" s="398">
        <v>39.260273357999999</v>
      </c>
      <c r="AN23" s="398">
        <v>42.978938988000003</v>
      </c>
      <c r="AO23" s="398">
        <v>32.110104956999997</v>
      </c>
      <c r="AP23" s="407">
        <v>42.954158831000001</v>
      </c>
      <c r="AQ23" s="407">
        <v>36.372014606</v>
      </c>
      <c r="AR23" s="399">
        <v>38.880159687000003</v>
      </c>
      <c r="AT23" s="373" t="s">
        <v>188</v>
      </c>
      <c r="AU23" s="398">
        <v>13.708720716</v>
      </c>
      <c r="AV23" s="398">
        <v>16.256390028999999</v>
      </c>
      <c r="AW23" s="398">
        <v>19.234692271</v>
      </c>
      <c r="AX23" s="398">
        <v>23.797063984000001</v>
      </c>
      <c r="AY23" s="398">
        <v>27.372333501</v>
      </c>
      <c r="AZ23" s="398">
        <v>34.275982741999997</v>
      </c>
      <c r="BA23" s="407">
        <v>19.461037364999999</v>
      </c>
      <c r="BB23" s="407">
        <v>31.568909543</v>
      </c>
      <c r="BC23" s="399">
        <v>26.955169855000001</v>
      </c>
      <c r="BE23" s="373" t="s">
        <v>188</v>
      </c>
      <c r="BF23" s="398">
        <v>10.099097579</v>
      </c>
      <c r="BG23" s="398">
        <v>12.299121272000001</v>
      </c>
      <c r="BH23" s="398">
        <v>14.937919945999999</v>
      </c>
      <c r="BI23" s="398">
        <v>18.343127269</v>
      </c>
      <c r="BJ23" s="398">
        <v>21.241200234000001</v>
      </c>
      <c r="BK23" s="398">
        <v>29.271462837000001</v>
      </c>
      <c r="BL23" s="407">
        <v>14.909628893000001</v>
      </c>
      <c r="BM23" s="407">
        <v>26.122619679</v>
      </c>
      <c r="BN23" s="399">
        <v>21.849877132</v>
      </c>
      <c r="BP23" s="373" t="s">
        <v>188</v>
      </c>
      <c r="BQ23" s="398">
        <v>10.476740639000001</v>
      </c>
      <c r="BR23" s="398">
        <v>9.80084731</v>
      </c>
      <c r="BS23" s="398">
        <v>10.805111624</v>
      </c>
      <c r="BT23" s="398">
        <v>9.8635155179999998</v>
      </c>
      <c r="BU23" s="398">
        <v>10.086559539</v>
      </c>
      <c r="BV23" s="398">
        <v>8.9299841149999999</v>
      </c>
      <c r="BW23" s="407">
        <v>10.136177819</v>
      </c>
      <c r="BX23" s="407">
        <v>9.383502859</v>
      </c>
      <c r="BY23" s="399">
        <v>9.6703118280000009</v>
      </c>
      <c r="CA23" s="373" t="s">
        <v>188</v>
      </c>
      <c r="CB23" s="398">
        <v>13.280141273</v>
      </c>
      <c r="CC23" s="398">
        <v>15.143802923000001</v>
      </c>
      <c r="CD23" s="398">
        <v>15.219426899</v>
      </c>
      <c r="CE23" s="398">
        <v>15.705173645</v>
      </c>
      <c r="CF23" s="398">
        <v>18.407935371000001</v>
      </c>
      <c r="CG23" s="398">
        <v>20.980935394999999</v>
      </c>
      <c r="CH23" s="407">
        <v>15.162204183</v>
      </c>
      <c r="CI23" s="407">
        <v>19.972005311</v>
      </c>
      <c r="CJ23" s="399">
        <v>18.139216690000001</v>
      </c>
    </row>
    <row r="24" spans="1:88" s="323" customFormat="1" ht="15.75" customHeight="1">
      <c r="B24" s="377" t="s">
        <v>490</v>
      </c>
      <c r="C24" s="378"/>
      <c r="D24" s="378"/>
      <c r="E24" s="378"/>
      <c r="F24" s="378"/>
      <c r="G24" s="378"/>
      <c r="H24" s="378"/>
      <c r="I24" s="379"/>
      <c r="J24" s="379"/>
      <c r="K24" s="380"/>
      <c r="M24" s="377" t="s">
        <v>490</v>
      </c>
      <c r="N24" s="378"/>
      <c r="O24" s="378"/>
      <c r="P24" s="378"/>
      <c r="Q24" s="378"/>
      <c r="R24" s="378"/>
      <c r="S24" s="378"/>
      <c r="T24" s="379"/>
      <c r="U24" s="379"/>
      <c r="V24" s="380"/>
      <c r="X24" s="377" t="s">
        <v>490</v>
      </c>
      <c r="Y24" s="400"/>
      <c r="Z24" s="400"/>
      <c r="AA24" s="400"/>
      <c r="AB24" s="400"/>
      <c r="AC24" s="400"/>
      <c r="AD24" s="400"/>
      <c r="AE24" s="408"/>
      <c r="AF24" s="408"/>
      <c r="AG24" s="401"/>
      <c r="AI24" s="377" t="s">
        <v>490</v>
      </c>
      <c r="AJ24" s="400"/>
      <c r="AK24" s="400"/>
      <c r="AL24" s="400"/>
      <c r="AM24" s="400"/>
      <c r="AN24" s="400"/>
      <c r="AO24" s="400"/>
      <c r="AP24" s="408"/>
      <c r="AQ24" s="408"/>
      <c r="AR24" s="401"/>
      <c r="AT24" s="377" t="s">
        <v>490</v>
      </c>
      <c r="AU24" s="400"/>
      <c r="AV24" s="400"/>
      <c r="AW24" s="400"/>
      <c r="AX24" s="400"/>
      <c r="AY24" s="400"/>
      <c r="AZ24" s="400"/>
      <c r="BA24" s="408"/>
      <c r="BB24" s="408"/>
      <c r="BC24" s="401"/>
      <c r="BE24" s="377" t="s">
        <v>490</v>
      </c>
      <c r="BF24" s="400"/>
      <c r="BG24" s="400"/>
      <c r="BH24" s="400"/>
      <c r="BI24" s="400"/>
      <c r="BJ24" s="400"/>
      <c r="BK24" s="400"/>
      <c r="BL24" s="408"/>
      <c r="BM24" s="408"/>
      <c r="BN24" s="401"/>
      <c r="BP24" s="377" t="s">
        <v>490</v>
      </c>
      <c r="BQ24" s="400"/>
      <c r="BR24" s="400"/>
      <c r="BS24" s="400"/>
      <c r="BT24" s="400"/>
      <c r="BU24" s="400"/>
      <c r="BV24" s="400"/>
      <c r="BW24" s="408"/>
      <c r="BX24" s="408"/>
      <c r="BY24" s="401"/>
      <c r="CA24" s="377" t="s">
        <v>490</v>
      </c>
      <c r="CB24" s="400"/>
      <c r="CC24" s="400"/>
      <c r="CD24" s="400"/>
      <c r="CE24" s="400"/>
      <c r="CF24" s="400"/>
      <c r="CG24" s="400"/>
      <c r="CH24" s="408"/>
      <c r="CI24" s="408"/>
      <c r="CJ24" s="401"/>
    </row>
    <row r="25" spans="1:88" s="368" customFormat="1" ht="15.75" customHeight="1">
      <c r="B25" s="381" t="s">
        <v>103</v>
      </c>
      <c r="C25" s="382">
        <v>525.18491890200005</v>
      </c>
      <c r="D25" s="382">
        <v>343.58086005600001</v>
      </c>
      <c r="E25" s="382">
        <v>303.871925062</v>
      </c>
      <c r="F25" s="382">
        <v>419.13635645199997</v>
      </c>
      <c r="G25" s="382">
        <v>493.58584720300001</v>
      </c>
      <c r="H25" s="382">
        <v>1262.281069333</v>
      </c>
      <c r="I25" s="383">
        <v>386.40692021000001</v>
      </c>
      <c r="J25" s="383">
        <v>964.73457097200003</v>
      </c>
      <c r="K25" s="384">
        <v>650.24072740600002</v>
      </c>
      <c r="M25" s="381" t="s">
        <v>103</v>
      </c>
      <c r="N25" s="382">
        <v>352.350423745</v>
      </c>
      <c r="O25" s="382">
        <v>197.460852182</v>
      </c>
      <c r="P25" s="382">
        <v>165.973219898</v>
      </c>
      <c r="Q25" s="382">
        <v>231.58780610900001</v>
      </c>
      <c r="R25" s="382">
        <v>276.499522297</v>
      </c>
      <c r="S25" s="382">
        <v>807.26468920100001</v>
      </c>
      <c r="T25" s="383">
        <v>221.85215466</v>
      </c>
      <c r="U25" s="383">
        <v>601.81614169099998</v>
      </c>
      <c r="V25" s="384">
        <v>395.19220707400001</v>
      </c>
      <c r="X25" s="381" t="s">
        <v>103</v>
      </c>
      <c r="Y25" s="402">
        <v>67.090735293999998</v>
      </c>
      <c r="Z25" s="402">
        <v>57.471435442999997</v>
      </c>
      <c r="AA25" s="402">
        <v>54.619465046999998</v>
      </c>
      <c r="AB25" s="402">
        <v>55.253571432000001</v>
      </c>
      <c r="AC25" s="402">
        <v>56.018527245999998</v>
      </c>
      <c r="AD25" s="402">
        <v>63.952847650999999</v>
      </c>
      <c r="AE25" s="409">
        <v>57.414125642000002</v>
      </c>
      <c r="AF25" s="409">
        <v>62.381525427</v>
      </c>
      <c r="AG25" s="403">
        <v>60.776292597000001</v>
      </c>
      <c r="AI25" s="381" t="s">
        <v>103</v>
      </c>
      <c r="AJ25" s="402">
        <v>48.169679782000003</v>
      </c>
      <c r="AK25" s="402">
        <v>38.207868089999998</v>
      </c>
      <c r="AL25" s="402">
        <v>32.899017983</v>
      </c>
      <c r="AM25" s="402">
        <v>36.352697585999998</v>
      </c>
      <c r="AN25" s="402">
        <v>49.852186428000003</v>
      </c>
      <c r="AO25" s="402">
        <v>38.193321054999998</v>
      </c>
      <c r="AP25" s="409">
        <v>37.913191500000003</v>
      </c>
      <c r="AQ25" s="409">
        <v>40.502256582999998</v>
      </c>
      <c r="AR25" s="403">
        <v>39.665591032999998</v>
      </c>
      <c r="AT25" s="381" t="s">
        <v>103</v>
      </c>
      <c r="AU25" s="402">
        <v>12.718470221</v>
      </c>
      <c r="AV25" s="402">
        <v>20.654222175000001</v>
      </c>
      <c r="AW25" s="402">
        <v>25.881136813000001</v>
      </c>
      <c r="AX25" s="402">
        <v>23.680317585000001</v>
      </c>
      <c r="AY25" s="402">
        <v>26.179810659000001</v>
      </c>
      <c r="AZ25" s="402">
        <v>22.503291804</v>
      </c>
      <c r="BA25" s="409">
        <v>21.776947198999999</v>
      </c>
      <c r="BB25" s="409">
        <v>23.231393958999998</v>
      </c>
      <c r="BC25" s="403">
        <v>22.761384338999999</v>
      </c>
      <c r="BE25" s="381" t="s">
        <v>103</v>
      </c>
      <c r="BF25" s="402">
        <v>9.1845713419999999</v>
      </c>
      <c r="BG25" s="402">
        <v>15.805367791</v>
      </c>
      <c r="BH25" s="402">
        <v>21.042546689000002</v>
      </c>
      <c r="BI25" s="402">
        <v>18.715916178000001</v>
      </c>
      <c r="BJ25" s="402">
        <v>20.284733263</v>
      </c>
      <c r="BK25" s="402">
        <v>18.818198488</v>
      </c>
      <c r="BL25" s="409">
        <v>17.079553636</v>
      </c>
      <c r="BM25" s="409">
        <v>19.108632774</v>
      </c>
      <c r="BN25" s="403">
        <v>18.452928665999998</v>
      </c>
      <c r="BP25" s="381" t="s">
        <v>103</v>
      </c>
      <c r="BQ25" s="402">
        <v>7.525318951</v>
      </c>
      <c r="BR25" s="402">
        <v>8.3856918030000003</v>
      </c>
      <c r="BS25" s="402">
        <v>5.5066494849999996</v>
      </c>
      <c r="BT25" s="402">
        <v>9.2289174139999997</v>
      </c>
      <c r="BU25" s="402">
        <v>10.019430592000001</v>
      </c>
      <c r="BV25" s="402">
        <v>5.2157605159999996</v>
      </c>
      <c r="BW25" s="409">
        <v>8.1036418480000005</v>
      </c>
      <c r="BX25" s="409">
        <v>6.1670850359999996</v>
      </c>
      <c r="BY25" s="403">
        <v>6.792890227</v>
      </c>
      <c r="CA25" s="381" t="s">
        <v>103</v>
      </c>
      <c r="CB25" s="402">
        <v>16.757989845000001</v>
      </c>
      <c r="CC25" s="402">
        <v>15.743740280000001</v>
      </c>
      <c r="CD25" s="402">
        <v>17.270385124000001</v>
      </c>
      <c r="CE25" s="402">
        <v>17.044672760000001</v>
      </c>
      <c r="CF25" s="402">
        <v>20.679847237000001</v>
      </c>
      <c r="CG25" s="402">
        <v>20.336379485999998</v>
      </c>
      <c r="CH25" s="409">
        <v>16.773113242000001</v>
      </c>
      <c r="CI25" s="409">
        <v>20.404400247000002</v>
      </c>
      <c r="CJ25" s="403">
        <v>19.230936993</v>
      </c>
    </row>
    <row r="26" spans="1:88" s="323" customFormat="1" ht="15.75" customHeight="1">
      <c r="B26" s="385" t="s">
        <v>104</v>
      </c>
      <c r="C26" s="386">
        <v>307.88935217699998</v>
      </c>
      <c r="D26" s="386">
        <v>281.877291157</v>
      </c>
      <c r="E26" s="386">
        <v>442.799273927</v>
      </c>
      <c r="F26" s="386">
        <v>432.40225465200001</v>
      </c>
      <c r="G26" s="386">
        <v>511.147372636</v>
      </c>
      <c r="H26" s="386" t="s">
        <v>85</v>
      </c>
      <c r="I26" s="387">
        <v>340.307769904</v>
      </c>
      <c r="J26" s="387">
        <v>511.147372636</v>
      </c>
      <c r="K26" s="372">
        <v>388.80433512899998</v>
      </c>
      <c r="M26" s="385" t="s">
        <v>104</v>
      </c>
      <c r="N26" s="386">
        <v>183.78368265500001</v>
      </c>
      <c r="O26" s="386">
        <v>150.63712005900001</v>
      </c>
      <c r="P26" s="386">
        <v>289.09503352799999</v>
      </c>
      <c r="Q26" s="386">
        <v>223.19186085800001</v>
      </c>
      <c r="R26" s="386">
        <v>285.02119915999998</v>
      </c>
      <c r="S26" s="386" t="s">
        <v>85</v>
      </c>
      <c r="T26" s="387">
        <v>190.19894449099999</v>
      </c>
      <c r="U26" s="387">
        <v>285.02119915999998</v>
      </c>
      <c r="V26" s="372">
        <v>217.11631953</v>
      </c>
      <c r="X26" s="385" t="s">
        <v>104</v>
      </c>
      <c r="Y26" s="404">
        <v>59.691470768999999</v>
      </c>
      <c r="Z26" s="404">
        <v>53.440672513999999</v>
      </c>
      <c r="AA26" s="404">
        <v>65.288055005999993</v>
      </c>
      <c r="AB26" s="404">
        <v>51.616719953999997</v>
      </c>
      <c r="AC26" s="404">
        <v>55.761061177000002</v>
      </c>
      <c r="AD26" s="404" t="s">
        <v>85</v>
      </c>
      <c r="AE26" s="410">
        <v>55.890273837999999</v>
      </c>
      <c r="AF26" s="410">
        <v>55.761061177000002</v>
      </c>
      <c r="AG26" s="405">
        <v>55.842052136</v>
      </c>
      <c r="AI26" s="385" t="s">
        <v>104</v>
      </c>
      <c r="AJ26" s="404">
        <v>50.080770104000003</v>
      </c>
      <c r="AK26" s="404">
        <v>45.634399674999997</v>
      </c>
      <c r="AL26" s="404">
        <v>54.793467428</v>
      </c>
      <c r="AM26" s="404">
        <v>32.873547862000002</v>
      </c>
      <c r="AN26" s="404">
        <v>44.428415610000002</v>
      </c>
      <c r="AO26" s="404" t="s">
        <v>85</v>
      </c>
      <c r="AP26" s="410">
        <v>44.063763305000002</v>
      </c>
      <c r="AQ26" s="410">
        <v>44.428415610000002</v>
      </c>
      <c r="AR26" s="405">
        <v>44.199850237</v>
      </c>
      <c r="AT26" s="385" t="s">
        <v>104</v>
      </c>
      <c r="AU26" s="404">
        <v>14.025972977</v>
      </c>
      <c r="AV26" s="404">
        <v>18.389616276000002</v>
      </c>
      <c r="AW26" s="404">
        <v>16.477539639</v>
      </c>
      <c r="AX26" s="404">
        <v>29.678042119000001</v>
      </c>
      <c r="AY26" s="404">
        <v>28.095592966000002</v>
      </c>
      <c r="AZ26" s="404" t="s">
        <v>85</v>
      </c>
      <c r="BA26" s="410">
        <v>20.524920674000001</v>
      </c>
      <c r="BB26" s="410">
        <v>28.095592966000002</v>
      </c>
      <c r="BC26" s="405">
        <v>23.350268426</v>
      </c>
      <c r="BE26" s="385" t="s">
        <v>104</v>
      </c>
      <c r="BF26" s="404">
        <v>11.156035297000001</v>
      </c>
      <c r="BG26" s="404">
        <v>14.70267275</v>
      </c>
      <c r="BH26" s="404">
        <v>13.955526157</v>
      </c>
      <c r="BI26" s="404">
        <v>24.289377343000002</v>
      </c>
      <c r="BJ26" s="404">
        <v>21.411129130999999</v>
      </c>
      <c r="BK26" s="404" t="s">
        <v>85</v>
      </c>
      <c r="BL26" s="410">
        <v>16.670418081000001</v>
      </c>
      <c r="BM26" s="410">
        <v>21.411129130999999</v>
      </c>
      <c r="BN26" s="405">
        <v>18.439634444999999</v>
      </c>
      <c r="BP26" s="385" t="s">
        <v>104</v>
      </c>
      <c r="BQ26" s="404">
        <v>14.442553563000001</v>
      </c>
      <c r="BR26" s="404">
        <v>16.577631070999999</v>
      </c>
      <c r="BS26" s="404">
        <v>11.293903475</v>
      </c>
      <c r="BT26" s="404">
        <v>9.2431764110000003</v>
      </c>
      <c r="BU26" s="404">
        <v>11.101159337</v>
      </c>
      <c r="BV26" s="404" t="s">
        <v>85</v>
      </c>
      <c r="BW26" s="410">
        <v>13.20399875</v>
      </c>
      <c r="BX26" s="410">
        <v>11.101159337</v>
      </c>
      <c r="BY26" s="405">
        <v>12.419226622</v>
      </c>
      <c r="CA26" s="385" t="s">
        <v>104</v>
      </c>
      <c r="CB26" s="404">
        <v>13.238104669</v>
      </c>
      <c r="CC26" s="404">
        <v>14.276237793</v>
      </c>
      <c r="CD26" s="404">
        <v>10.279981219</v>
      </c>
      <c r="CE26" s="404">
        <v>14.674208367</v>
      </c>
      <c r="CF26" s="404">
        <v>20.640269983</v>
      </c>
      <c r="CG26" s="404" t="s">
        <v>85</v>
      </c>
      <c r="CH26" s="410">
        <v>13.62205908</v>
      </c>
      <c r="CI26" s="410">
        <v>20.640269983</v>
      </c>
      <c r="CJ26" s="405">
        <v>16.241230221999999</v>
      </c>
    </row>
    <row r="27" spans="1:88" s="368" customFormat="1" ht="15.75" customHeight="1">
      <c r="B27" s="381" t="s">
        <v>42</v>
      </c>
      <c r="C27" s="382">
        <v>516.13987142099995</v>
      </c>
      <c r="D27" s="382">
        <v>305.18934988000001</v>
      </c>
      <c r="E27" s="382">
        <v>304.51946728199999</v>
      </c>
      <c r="F27" s="382">
        <v>391.53614714700001</v>
      </c>
      <c r="G27" s="382">
        <v>577.71329340499994</v>
      </c>
      <c r="H27" s="382">
        <v>599.39416357699997</v>
      </c>
      <c r="I27" s="383">
        <v>343.32468050599999</v>
      </c>
      <c r="J27" s="383">
        <v>584.65020083900004</v>
      </c>
      <c r="K27" s="384">
        <v>443.08947913499998</v>
      </c>
      <c r="M27" s="381" t="s">
        <v>42</v>
      </c>
      <c r="N27" s="382">
        <v>325.97243517800001</v>
      </c>
      <c r="O27" s="382">
        <v>187.62082169799999</v>
      </c>
      <c r="P27" s="382">
        <v>172.97949136899999</v>
      </c>
      <c r="Q27" s="382">
        <v>225.837544151</v>
      </c>
      <c r="R27" s="382">
        <v>310.05934951299997</v>
      </c>
      <c r="S27" s="382">
        <v>361.83374836600001</v>
      </c>
      <c r="T27" s="383">
        <v>200.28966652599999</v>
      </c>
      <c r="U27" s="383">
        <v>326.62483832499998</v>
      </c>
      <c r="V27" s="384">
        <v>252.517060284</v>
      </c>
      <c r="X27" s="381" t="s">
        <v>42</v>
      </c>
      <c r="Y27" s="402">
        <v>63.155832988</v>
      </c>
      <c r="Z27" s="402">
        <v>61.476857488999997</v>
      </c>
      <c r="AA27" s="402">
        <v>56.804083138999999</v>
      </c>
      <c r="AB27" s="402">
        <v>57.679870887</v>
      </c>
      <c r="AC27" s="402">
        <v>53.670108175000003</v>
      </c>
      <c r="AD27" s="402">
        <v>60.366578513999997</v>
      </c>
      <c r="AE27" s="409">
        <v>58.338266339999997</v>
      </c>
      <c r="AF27" s="409">
        <v>55.866711045000002</v>
      </c>
      <c r="AG27" s="403">
        <v>56.990082630000003</v>
      </c>
      <c r="AI27" s="381" t="s">
        <v>42</v>
      </c>
      <c r="AJ27" s="402">
        <v>56.022421881</v>
      </c>
      <c r="AK27" s="402">
        <v>52.710490655000001</v>
      </c>
      <c r="AL27" s="402">
        <v>49.236067112999997</v>
      </c>
      <c r="AM27" s="402">
        <v>38.123587047000001</v>
      </c>
      <c r="AN27" s="402">
        <v>43.587909996999997</v>
      </c>
      <c r="AO27" s="402">
        <v>59.842304787000003</v>
      </c>
      <c r="AP27" s="409">
        <v>44.671637621000002</v>
      </c>
      <c r="AQ27" s="409">
        <v>48.919741309999999</v>
      </c>
      <c r="AR27" s="403">
        <v>46.988892753000002</v>
      </c>
      <c r="AT27" s="381" t="s">
        <v>42</v>
      </c>
      <c r="AU27" s="402">
        <v>11.628061676</v>
      </c>
      <c r="AV27" s="402">
        <v>18.494363237000002</v>
      </c>
      <c r="AW27" s="402">
        <v>18.513543607999999</v>
      </c>
      <c r="AX27" s="402">
        <v>20.884754525999998</v>
      </c>
      <c r="AY27" s="402">
        <v>18.779324774999999</v>
      </c>
      <c r="AZ27" s="402">
        <v>18.869029356999999</v>
      </c>
      <c r="BA27" s="409">
        <v>19.590758775000001</v>
      </c>
      <c r="BB27" s="409">
        <v>18.808750028999999</v>
      </c>
      <c r="BC27" s="403">
        <v>19.164188729999999</v>
      </c>
      <c r="BE27" s="381" t="s">
        <v>42</v>
      </c>
      <c r="BF27" s="402">
        <v>9.3010709190000007</v>
      </c>
      <c r="BG27" s="402">
        <v>14.174961415</v>
      </c>
      <c r="BH27" s="402">
        <v>14.389461859000001</v>
      </c>
      <c r="BI27" s="402">
        <v>16.893156735000002</v>
      </c>
      <c r="BJ27" s="402">
        <v>16.814655741999999</v>
      </c>
      <c r="BK27" s="402">
        <v>16.786243799000001</v>
      </c>
      <c r="BL27" s="409">
        <v>15.506710614999999</v>
      </c>
      <c r="BM27" s="409">
        <v>16.805335942999999</v>
      </c>
      <c r="BN27" s="403">
        <v>16.215084615999999</v>
      </c>
      <c r="BP27" s="381" t="s">
        <v>42</v>
      </c>
      <c r="BQ27" s="402">
        <v>15.054663336000001</v>
      </c>
      <c r="BR27" s="402">
        <v>9.0458935520000008</v>
      </c>
      <c r="BS27" s="402">
        <v>11.668964202</v>
      </c>
      <c r="BT27" s="402">
        <v>11.267386989</v>
      </c>
      <c r="BU27" s="402">
        <v>21.530542426</v>
      </c>
      <c r="BV27" s="402">
        <v>13.918788081000001</v>
      </c>
      <c r="BW27" s="409">
        <v>10.925195514</v>
      </c>
      <c r="BX27" s="409">
        <v>19.033704451999998</v>
      </c>
      <c r="BY27" s="403">
        <v>15.348224075999999</v>
      </c>
      <c r="CA27" s="381" t="s">
        <v>42</v>
      </c>
      <c r="CB27" s="402">
        <v>15.471391744</v>
      </c>
      <c r="CC27" s="402">
        <v>18.669705324999999</v>
      </c>
      <c r="CD27" s="402">
        <v>17.119573308</v>
      </c>
      <c r="CE27" s="402">
        <v>15.631783851</v>
      </c>
      <c r="CF27" s="402">
        <v>17.110565268999999</v>
      </c>
      <c r="CG27" s="402">
        <v>19.353984444000002</v>
      </c>
      <c r="CH27" s="409">
        <v>16.722996185</v>
      </c>
      <c r="CI27" s="409">
        <v>17.846460561000001</v>
      </c>
      <c r="CJ27" s="403">
        <v>17.335823409</v>
      </c>
    </row>
    <row r="28" spans="1:88" s="323" customFormat="1" ht="15.75" customHeight="1">
      <c r="B28" s="385" t="s">
        <v>105</v>
      </c>
      <c r="C28" s="386">
        <v>254.55744250000001</v>
      </c>
      <c r="D28" s="386">
        <v>343.55493255599998</v>
      </c>
      <c r="E28" s="386">
        <v>284.137840375</v>
      </c>
      <c r="F28" s="386">
        <v>446.67475436000001</v>
      </c>
      <c r="G28" s="386">
        <v>466.33463471200002</v>
      </c>
      <c r="H28" s="386" t="s">
        <v>85</v>
      </c>
      <c r="I28" s="387">
        <v>334.046849167</v>
      </c>
      <c r="J28" s="387">
        <v>466.33463471200002</v>
      </c>
      <c r="K28" s="372">
        <v>386.67051359999999</v>
      </c>
      <c r="M28" s="385" t="s">
        <v>105</v>
      </c>
      <c r="N28" s="386">
        <v>147.43862773000001</v>
      </c>
      <c r="O28" s="386">
        <v>215.05137663900001</v>
      </c>
      <c r="P28" s="386">
        <v>150.11487405599999</v>
      </c>
      <c r="Q28" s="386">
        <v>211.953429301</v>
      </c>
      <c r="R28" s="386">
        <v>229.871878538</v>
      </c>
      <c r="S28" s="386" t="s">
        <v>85</v>
      </c>
      <c r="T28" s="387">
        <v>187.36783789899999</v>
      </c>
      <c r="U28" s="387">
        <v>229.871878538</v>
      </c>
      <c r="V28" s="372">
        <v>204.275811393</v>
      </c>
      <c r="X28" s="385" t="s">
        <v>105</v>
      </c>
      <c r="Y28" s="404">
        <v>57.919590282999998</v>
      </c>
      <c r="Z28" s="404">
        <v>62.595921717000003</v>
      </c>
      <c r="AA28" s="404">
        <v>52.831707969</v>
      </c>
      <c r="AB28" s="404">
        <v>47.451401099000002</v>
      </c>
      <c r="AC28" s="404">
        <v>49.293331747000003</v>
      </c>
      <c r="AD28" s="404" t="s">
        <v>85</v>
      </c>
      <c r="AE28" s="410">
        <v>56.090287445000001</v>
      </c>
      <c r="AF28" s="410">
        <v>49.293331747000003</v>
      </c>
      <c r="AG28" s="405">
        <v>52.829425624000002</v>
      </c>
      <c r="AI28" s="385" t="s">
        <v>105</v>
      </c>
      <c r="AJ28" s="404">
        <v>38.969625768999997</v>
      </c>
      <c r="AK28" s="404">
        <v>45.235551078</v>
      </c>
      <c r="AL28" s="404">
        <v>25.493289653000001</v>
      </c>
      <c r="AM28" s="404">
        <v>31.927278173000001</v>
      </c>
      <c r="AN28" s="404">
        <v>32.487161933000003</v>
      </c>
      <c r="AO28" s="404" t="s">
        <v>85</v>
      </c>
      <c r="AP28" s="410">
        <v>36.859681147000003</v>
      </c>
      <c r="AQ28" s="410">
        <v>32.487161933000003</v>
      </c>
      <c r="AR28" s="405">
        <v>34.761950693000003</v>
      </c>
      <c r="AT28" s="385" t="s">
        <v>105</v>
      </c>
      <c r="AU28" s="404">
        <v>19.518604136</v>
      </c>
      <c r="AV28" s="404">
        <v>17.094831537000001</v>
      </c>
      <c r="AW28" s="404">
        <v>25.398344301000002</v>
      </c>
      <c r="AX28" s="404">
        <v>24.860232330999999</v>
      </c>
      <c r="AY28" s="404">
        <v>30.090369632000002</v>
      </c>
      <c r="AZ28" s="404" t="s">
        <v>85</v>
      </c>
      <c r="BA28" s="410">
        <v>21.142423901000001</v>
      </c>
      <c r="BB28" s="410">
        <v>30.090369632000002</v>
      </c>
      <c r="BC28" s="405">
        <v>25.435230255</v>
      </c>
      <c r="BE28" s="385" t="s">
        <v>105</v>
      </c>
      <c r="BF28" s="404">
        <v>15.536443446</v>
      </c>
      <c r="BG28" s="404">
        <v>13.781772704</v>
      </c>
      <c r="BH28" s="404">
        <v>20.554948425999999</v>
      </c>
      <c r="BI28" s="404">
        <v>17.793375241</v>
      </c>
      <c r="BJ28" s="404">
        <v>25.979206899000001</v>
      </c>
      <c r="BK28" s="404" t="s">
        <v>85</v>
      </c>
      <c r="BL28" s="410">
        <v>16.467138131999999</v>
      </c>
      <c r="BM28" s="410">
        <v>25.979206899000001</v>
      </c>
      <c r="BN28" s="405">
        <v>21.030584364999999</v>
      </c>
      <c r="BP28" s="385" t="s">
        <v>105</v>
      </c>
      <c r="BQ28" s="404">
        <v>12.310328607000001</v>
      </c>
      <c r="BR28" s="404">
        <v>10.145207932</v>
      </c>
      <c r="BS28" s="404">
        <v>10.358938351999999</v>
      </c>
      <c r="BT28" s="404">
        <v>19.850096909000001</v>
      </c>
      <c r="BU28" s="404">
        <v>13.485348092000001</v>
      </c>
      <c r="BV28" s="404" t="s">
        <v>85</v>
      </c>
      <c r="BW28" s="410">
        <v>12.91494462</v>
      </c>
      <c r="BX28" s="410">
        <v>13.485348092000001</v>
      </c>
      <c r="BY28" s="405">
        <v>13.188597559</v>
      </c>
      <c r="CA28" s="385" t="s">
        <v>105</v>
      </c>
      <c r="CB28" s="404">
        <v>10.091725828</v>
      </c>
      <c r="CC28" s="404">
        <v>13.326887046</v>
      </c>
      <c r="CD28" s="404">
        <v>13.728915627999999</v>
      </c>
      <c r="CE28" s="404">
        <v>14.424781157</v>
      </c>
      <c r="CF28" s="404">
        <v>16.652880683999999</v>
      </c>
      <c r="CG28" s="404" t="s">
        <v>85</v>
      </c>
      <c r="CH28" s="410">
        <v>13.302331224</v>
      </c>
      <c r="CI28" s="410">
        <v>16.652880683999999</v>
      </c>
      <c r="CJ28" s="405">
        <v>14.909768332000001</v>
      </c>
    </row>
    <row r="29" spans="1:88" s="368" customFormat="1" ht="15.75" customHeight="1">
      <c r="B29" s="381" t="s">
        <v>45</v>
      </c>
      <c r="C29" s="382">
        <v>361.65855609699997</v>
      </c>
      <c r="D29" s="382">
        <v>493.01649357100001</v>
      </c>
      <c r="E29" s="382" t="s">
        <v>85</v>
      </c>
      <c r="F29" s="382">
        <v>378.27709623599998</v>
      </c>
      <c r="G29" s="382" t="s">
        <v>85</v>
      </c>
      <c r="H29" s="382" t="s">
        <v>85</v>
      </c>
      <c r="I29" s="383">
        <v>386.46269939299998</v>
      </c>
      <c r="J29" s="383" t="s">
        <v>85</v>
      </c>
      <c r="K29" s="384">
        <v>386.46269939299998</v>
      </c>
      <c r="M29" s="381" t="s">
        <v>45</v>
      </c>
      <c r="N29" s="382">
        <v>284.624406685</v>
      </c>
      <c r="O29" s="382">
        <v>395.49540943900001</v>
      </c>
      <c r="P29" s="382" t="s">
        <v>85</v>
      </c>
      <c r="Q29" s="382">
        <v>179.13813851899999</v>
      </c>
      <c r="R29" s="382" t="s">
        <v>85</v>
      </c>
      <c r="S29" s="382" t="s">
        <v>85</v>
      </c>
      <c r="T29" s="383">
        <v>253.69744318799999</v>
      </c>
      <c r="U29" s="383" t="s">
        <v>85</v>
      </c>
      <c r="V29" s="384">
        <v>253.69744318799999</v>
      </c>
      <c r="X29" s="381" t="s">
        <v>45</v>
      </c>
      <c r="Y29" s="402">
        <v>78.699757516000005</v>
      </c>
      <c r="Z29" s="402">
        <v>80.219508798999996</v>
      </c>
      <c r="AA29" s="402" t="s">
        <v>85</v>
      </c>
      <c r="AB29" s="402">
        <v>47.356326963000001</v>
      </c>
      <c r="AC29" s="402" t="s">
        <v>85</v>
      </c>
      <c r="AD29" s="402" t="s">
        <v>85</v>
      </c>
      <c r="AE29" s="409">
        <v>65.646036108000004</v>
      </c>
      <c r="AF29" s="409" t="s">
        <v>85</v>
      </c>
      <c r="AG29" s="403">
        <v>65.646036108000004</v>
      </c>
      <c r="AI29" s="381" t="s">
        <v>45</v>
      </c>
      <c r="AJ29" s="402">
        <v>45.377781093000003</v>
      </c>
      <c r="AK29" s="402">
        <v>31.583985028000001</v>
      </c>
      <c r="AL29" s="402" t="s">
        <v>85</v>
      </c>
      <c r="AM29" s="402">
        <v>34.872869848999997</v>
      </c>
      <c r="AN29" s="402" t="s">
        <v>85</v>
      </c>
      <c r="AO29" s="402" t="s">
        <v>85</v>
      </c>
      <c r="AP29" s="409">
        <v>38.559004776999998</v>
      </c>
      <c r="AQ29" s="409" t="s">
        <v>85</v>
      </c>
      <c r="AR29" s="403">
        <v>38.559004776999998</v>
      </c>
      <c r="AT29" s="381" t="s">
        <v>45</v>
      </c>
      <c r="AU29" s="402">
        <v>11.323117364</v>
      </c>
      <c r="AV29" s="402">
        <v>9.3300389930000005</v>
      </c>
      <c r="AW29" s="402" t="s">
        <v>85</v>
      </c>
      <c r="AX29" s="402">
        <v>43.137322881999999</v>
      </c>
      <c r="AY29" s="402" t="s">
        <v>85</v>
      </c>
      <c r="AZ29" s="402" t="s">
        <v>85</v>
      </c>
      <c r="BA29" s="409">
        <v>24.495934294000001</v>
      </c>
      <c r="BB29" s="409" t="s">
        <v>85</v>
      </c>
      <c r="BC29" s="403">
        <v>24.495934294000001</v>
      </c>
      <c r="BE29" s="381" t="s">
        <v>45</v>
      </c>
      <c r="BF29" s="402">
        <v>6.5907573179999996</v>
      </c>
      <c r="BG29" s="402">
        <v>5.4604041309999998</v>
      </c>
      <c r="BH29" s="402" t="s">
        <v>85</v>
      </c>
      <c r="BI29" s="402">
        <v>28.212661009000001</v>
      </c>
      <c r="BJ29" s="402" t="s">
        <v>85</v>
      </c>
      <c r="BK29" s="402" t="s">
        <v>85</v>
      </c>
      <c r="BL29" s="409">
        <v>15.581711338</v>
      </c>
      <c r="BM29" s="409" t="s">
        <v>85</v>
      </c>
      <c r="BN29" s="403">
        <v>15.581711338</v>
      </c>
      <c r="BP29" s="381" t="s">
        <v>45</v>
      </c>
      <c r="BQ29" s="402">
        <v>4.9443845729999998</v>
      </c>
      <c r="BR29" s="402">
        <v>6.05916341</v>
      </c>
      <c r="BS29" s="402" t="s">
        <v>85</v>
      </c>
      <c r="BT29" s="402">
        <v>4.8291592049999998</v>
      </c>
      <c r="BU29" s="402" t="s">
        <v>85</v>
      </c>
      <c r="BV29" s="402" t="s">
        <v>85</v>
      </c>
      <c r="BW29" s="409">
        <v>5.0859064419999997</v>
      </c>
      <c r="BX29" s="409" t="s">
        <v>85</v>
      </c>
      <c r="BY29" s="403">
        <v>5.0859064419999997</v>
      </c>
      <c r="CA29" s="381" t="s">
        <v>45</v>
      </c>
      <c r="CB29" s="402">
        <v>5.5097001240000001</v>
      </c>
      <c r="CC29" s="402">
        <v>9.0925000130000004</v>
      </c>
      <c r="CD29" s="402" t="s">
        <v>85</v>
      </c>
      <c r="CE29" s="402">
        <v>9.9155502700000007</v>
      </c>
      <c r="CF29" s="402" t="s">
        <v>85</v>
      </c>
      <c r="CG29" s="402" t="s">
        <v>85</v>
      </c>
      <c r="CH29" s="409">
        <v>7.9932577159999996</v>
      </c>
      <c r="CI29" s="409" t="s">
        <v>85</v>
      </c>
      <c r="CJ29" s="403">
        <v>7.9932577159999996</v>
      </c>
    </row>
    <row r="30" spans="1:88" s="323" customFormat="1" ht="15.75" customHeight="1">
      <c r="B30" s="385" t="s">
        <v>106</v>
      </c>
      <c r="C30" s="386">
        <v>359.294996266</v>
      </c>
      <c r="D30" s="386">
        <v>306.09312179</v>
      </c>
      <c r="E30" s="386">
        <v>384.33535899100002</v>
      </c>
      <c r="F30" s="386">
        <v>365.75352781399999</v>
      </c>
      <c r="G30" s="386">
        <v>535.04102199299996</v>
      </c>
      <c r="H30" s="386">
        <v>998.18222528900003</v>
      </c>
      <c r="I30" s="387">
        <v>349.626046825</v>
      </c>
      <c r="J30" s="387">
        <v>710.718281531</v>
      </c>
      <c r="K30" s="372">
        <v>482.83989490499999</v>
      </c>
      <c r="M30" s="385" t="s">
        <v>106</v>
      </c>
      <c r="N30" s="386">
        <v>221.49363353800001</v>
      </c>
      <c r="O30" s="386">
        <v>192.70117889799999</v>
      </c>
      <c r="P30" s="386">
        <v>211.699977064</v>
      </c>
      <c r="Q30" s="386">
        <v>186.83121856400001</v>
      </c>
      <c r="R30" s="386">
        <v>315.11364907000001</v>
      </c>
      <c r="S30" s="386">
        <v>393.75494875200002</v>
      </c>
      <c r="T30" s="387">
        <v>199.53837089500001</v>
      </c>
      <c r="U30" s="387">
        <v>344.94361866999998</v>
      </c>
      <c r="V30" s="372">
        <v>253.18115444200001</v>
      </c>
      <c r="X30" s="385" t="s">
        <v>106</v>
      </c>
      <c r="Y30" s="404">
        <v>61.646734811000002</v>
      </c>
      <c r="Z30" s="404">
        <v>62.955083006000002</v>
      </c>
      <c r="AA30" s="404">
        <v>55.082097472999997</v>
      </c>
      <c r="AB30" s="404">
        <v>51.081180181999997</v>
      </c>
      <c r="AC30" s="404">
        <v>58.895231602000003</v>
      </c>
      <c r="AD30" s="404">
        <v>39.447201</v>
      </c>
      <c r="AE30" s="410">
        <v>57.071940923</v>
      </c>
      <c r="AF30" s="410">
        <v>48.534507642999998</v>
      </c>
      <c r="AG30" s="405">
        <v>52.435839936999997</v>
      </c>
      <c r="AI30" s="385" t="s">
        <v>106</v>
      </c>
      <c r="AJ30" s="404">
        <v>52.970987104999999</v>
      </c>
      <c r="AK30" s="404">
        <v>52.820630070999997</v>
      </c>
      <c r="AL30" s="404">
        <v>47.878148054</v>
      </c>
      <c r="AM30" s="404">
        <v>39.851316201000003</v>
      </c>
      <c r="AN30" s="404">
        <v>41.251687054999998</v>
      </c>
      <c r="AO30" s="404">
        <v>30.760544125999999</v>
      </c>
      <c r="AP30" s="410">
        <v>47.673027314999999</v>
      </c>
      <c r="AQ30" s="410">
        <v>35.662646287000001</v>
      </c>
      <c r="AR30" s="405">
        <v>41.151003950000003</v>
      </c>
      <c r="AT30" s="385" t="s">
        <v>106</v>
      </c>
      <c r="AU30" s="404">
        <v>12.886140688999999</v>
      </c>
      <c r="AV30" s="404">
        <v>17.026025507</v>
      </c>
      <c r="AW30" s="404">
        <v>18.132895445999999</v>
      </c>
      <c r="AX30" s="404">
        <v>28.757145618999999</v>
      </c>
      <c r="AY30" s="404">
        <v>24.776353795999999</v>
      </c>
      <c r="AZ30" s="404">
        <v>19.716152465</v>
      </c>
      <c r="BA30" s="410">
        <v>20.209658216000001</v>
      </c>
      <c r="BB30" s="410">
        <v>22.080587307999998</v>
      </c>
      <c r="BC30" s="405">
        <v>21.225632914999998</v>
      </c>
      <c r="BE30" s="385" t="s">
        <v>106</v>
      </c>
      <c r="BF30" s="404">
        <v>8.8109254890000006</v>
      </c>
      <c r="BG30" s="404">
        <v>12.556035554999999</v>
      </c>
      <c r="BH30" s="404">
        <v>13.965832813</v>
      </c>
      <c r="BI30" s="404">
        <v>21.376314436000001</v>
      </c>
      <c r="BJ30" s="404">
        <v>20.721388309000002</v>
      </c>
      <c r="BK30" s="404">
        <v>14.695757241000001</v>
      </c>
      <c r="BL30" s="410">
        <v>15.049045333</v>
      </c>
      <c r="BM30" s="410">
        <v>17.511299768000001</v>
      </c>
      <c r="BN30" s="405">
        <v>16.386128720999999</v>
      </c>
      <c r="BP30" s="385" t="s">
        <v>106</v>
      </c>
      <c r="BQ30" s="404">
        <v>13.713461441</v>
      </c>
      <c r="BR30" s="404">
        <v>9.0579038500000006</v>
      </c>
      <c r="BS30" s="404">
        <v>18.599159723</v>
      </c>
      <c r="BT30" s="404">
        <v>13.25434226</v>
      </c>
      <c r="BU30" s="404">
        <v>9.8826406880000004</v>
      </c>
      <c r="BV30" s="404">
        <v>36.558375310000002</v>
      </c>
      <c r="BW30" s="410">
        <v>13.647887816000001</v>
      </c>
      <c r="BX30" s="410">
        <v>24.093844304000001</v>
      </c>
      <c r="BY30" s="405">
        <v>19.320378315999999</v>
      </c>
      <c r="CA30" s="385" t="s">
        <v>106</v>
      </c>
      <c r="CB30" s="404">
        <v>14.022639563</v>
      </c>
      <c r="CC30" s="404">
        <v>17.699562398000001</v>
      </c>
      <c r="CD30" s="404">
        <v>16.354327979000001</v>
      </c>
      <c r="CE30" s="404">
        <v>12.384148272999999</v>
      </c>
      <c r="CF30" s="404">
        <v>17.044009385999999</v>
      </c>
      <c r="CG30" s="404">
        <v>15.448834765000001</v>
      </c>
      <c r="CH30" s="410">
        <v>15.358718916999999</v>
      </c>
      <c r="CI30" s="410">
        <v>16.194197687999999</v>
      </c>
      <c r="CJ30" s="405">
        <v>15.812410773</v>
      </c>
    </row>
    <row r="31" spans="1:88" s="368" customFormat="1" ht="15.75" customHeight="1">
      <c r="B31" s="381" t="s">
        <v>107</v>
      </c>
      <c r="C31" s="382">
        <v>247.66277974799999</v>
      </c>
      <c r="D31" s="382">
        <v>296.30006563699999</v>
      </c>
      <c r="E31" s="382">
        <v>335.164772175</v>
      </c>
      <c r="F31" s="382">
        <v>358.94809167</v>
      </c>
      <c r="G31" s="382">
        <v>538.01415040799998</v>
      </c>
      <c r="H31" s="382">
        <v>682.62640051899996</v>
      </c>
      <c r="I31" s="383">
        <v>331.364895821</v>
      </c>
      <c r="J31" s="383">
        <v>586.06109433699999</v>
      </c>
      <c r="K31" s="384">
        <v>476.65627575799999</v>
      </c>
      <c r="M31" s="381" t="s">
        <v>107</v>
      </c>
      <c r="N31" s="382">
        <v>161.72276067600001</v>
      </c>
      <c r="O31" s="382">
        <v>204.54537880999999</v>
      </c>
      <c r="P31" s="382">
        <v>217.47050586200001</v>
      </c>
      <c r="Q31" s="382">
        <v>217.153807422</v>
      </c>
      <c r="R31" s="382">
        <v>285.71810959499999</v>
      </c>
      <c r="S31" s="382">
        <v>371.57406892199998</v>
      </c>
      <c r="T31" s="383">
        <v>212.61350155599999</v>
      </c>
      <c r="U31" s="383">
        <v>314.24346938000002</v>
      </c>
      <c r="V31" s="384">
        <v>270.588290164</v>
      </c>
      <c r="X31" s="381" t="s">
        <v>107</v>
      </c>
      <c r="Y31" s="402">
        <v>65.299582294999993</v>
      </c>
      <c r="Z31" s="402">
        <v>69.033187140999999</v>
      </c>
      <c r="AA31" s="402">
        <v>64.884654927</v>
      </c>
      <c r="AB31" s="402">
        <v>60.497273133</v>
      </c>
      <c r="AC31" s="402">
        <v>53.106058525999998</v>
      </c>
      <c r="AD31" s="402">
        <v>54.433005907999998</v>
      </c>
      <c r="AE31" s="409">
        <v>64.162952755999996</v>
      </c>
      <c r="AF31" s="409">
        <v>53.619575230999999</v>
      </c>
      <c r="AG31" s="403">
        <v>56.768011651999998</v>
      </c>
      <c r="AI31" s="381" t="s">
        <v>107</v>
      </c>
      <c r="AJ31" s="402">
        <v>52.565418606000001</v>
      </c>
      <c r="AK31" s="402">
        <v>53.249011074000002</v>
      </c>
      <c r="AL31" s="402">
        <v>44.899105452000001</v>
      </c>
      <c r="AM31" s="402">
        <v>42.868575219</v>
      </c>
      <c r="AN31" s="402">
        <v>46.709896094000001</v>
      </c>
      <c r="AO31" s="402">
        <v>32.501043709999998</v>
      </c>
      <c r="AP31" s="409">
        <v>46.423704770000001</v>
      </c>
      <c r="AQ31" s="409">
        <v>41.211197982000002</v>
      </c>
      <c r="AR31" s="403">
        <v>42.767743422999999</v>
      </c>
      <c r="AT31" s="381" t="s">
        <v>107</v>
      </c>
      <c r="AU31" s="402">
        <v>11.882392493999999</v>
      </c>
      <c r="AV31" s="402">
        <v>13.509667331999999</v>
      </c>
      <c r="AW31" s="402">
        <v>16.600216392</v>
      </c>
      <c r="AX31" s="402">
        <v>26.386518884000001</v>
      </c>
      <c r="AY31" s="402">
        <v>31.201527303999999</v>
      </c>
      <c r="AZ31" s="402">
        <v>34.530844547999997</v>
      </c>
      <c r="BA31" s="409">
        <v>19.886506911000001</v>
      </c>
      <c r="BB31" s="409">
        <v>32.489943142000001</v>
      </c>
      <c r="BC31" s="403">
        <v>28.726337261000001</v>
      </c>
      <c r="BE31" s="381" t="s">
        <v>107</v>
      </c>
      <c r="BF31" s="402">
        <v>8.5361854610000005</v>
      </c>
      <c r="BG31" s="402">
        <v>10.214851148999999</v>
      </c>
      <c r="BH31" s="402">
        <v>12.537339754</v>
      </c>
      <c r="BI31" s="402">
        <v>20.031710968999999</v>
      </c>
      <c r="BJ31" s="402">
        <v>17.407443473000001</v>
      </c>
      <c r="BK31" s="402">
        <v>28.287447372999999</v>
      </c>
      <c r="BL31" s="409">
        <v>15.062569673</v>
      </c>
      <c r="BM31" s="409">
        <v>21.617907153000001</v>
      </c>
      <c r="BN31" s="403">
        <v>19.660369047</v>
      </c>
      <c r="BP31" s="381" t="s">
        <v>107</v>
      </c>
      <c r="BQ31" s="402">
        <v>8.0224573269999997</v>
      </c>
      <c r="BR31" s="402">
        <v>7.554907966</v>
      </c>
      <c r="BS31" s="402">
        <v>8.1572119609999998</v>
      </c>
      <c r="BT31" s="402">
        <v>6.304410903</v>
      </c>
      <c r="BU31" s="402">
        <v>11.583723107999999</v>
      </c>
      <c r="BV31" s="402">
        <v>2.501430198</v>
      </c>
      <c r="BW31" s="409">
        <v>7.1951738399999998</v>
      </c>
      <c r="BX31" s="409">
        <v>8.068957417</v>
      </c>
      <c r="BY31" s="403">
        <v>7.8080304009999999</v>
      </c>
      <c r="CA31" s="381" t="s">
        <v>107</v>
      </c>
      <c r="CB31" s="402">
        <v>13.520156055999999</v>
      </c>
      <c r="CC31" s="402">
        <v>13.667492769000001</v>
      </c>
      <c r="CD31" s="402">
        <v>14.055094843999999</v>
      </c>
      <c r="CE31" s="402">
        <v>16.371185544999999</v>
      </c>
      <c r="CF31" s="402">
        <v>19.027521047</v>
      </c>
      <c r="CG31" s="402">
        <v>26.616738937000001</v>
      </c>
      <c r="CH31" s="409">
        <v>14.933978617999999</v>
      </c>
      <c r="CI31" s="409">
        <v>21.964480130999998</v>
      </c>
      <c r="CJ31" s="403">
        <v>19.865049757000001</v>
      </c>
    </row>
    <row r="32" spans="1:88" s="323" customFormat="1" ht="15.75" customHeight="1">
      <c r="B32" s="385" t="s">
        <v>108</v>
      </c>
      <c r="C32" s="386">
        <v>498.59286965699999</v>
      </c>
      <c r="D32" s="386">
        <v>382.71176579600001</v>
      </c>
      <c r="E32" s="386">
        <v>315.65313533300002</v>
      </c>
      <c r="F32" s="386">
        <v>483.06465730999997</v>
      </c>
      <c r="G32" s="386">
        <v>540.36714070799997</v>
      </c>
      <c r="H32" s="386">
        <v>475.55356018800001</v>
      </c>
      <c r="I32" s="387">
        <v>411.95224894199998</v>
      </c>
      <c r="J32" s="387">
        <v>515.73296064800002</v>
      </c>
      <c r="K32" s="372">
        <v>451.50218568999998</v>
      </c>
      <c r="M32" s="385" t="s">
        <v>108</v>
      </c>
      <c r="N32" s="386">
        <v>355.84158629299998</v>
      </c>
      <c r="O32" s="386">
        <v>258.653993136</v>
      </c>
      <c r="P32" s="386">
        <v>179.71246832700001</v>
      </c>
      <c r="Q32" s="386">
        <v>264.79323953099998</v>
      </c>
      <c r="R32" s="386">
        <v>344.63185682199997</v>
      </c>
      <c r="S32" s="386">
        <v>206.126447891</v>
      </c>
      <c r="T32" s="387">
        <v>248.259888483</v>
      </c>
      <c r="U32" s="387">
        <v>291.98907493199999</v>
      </c>
      <c r="V32" s="372">
        <v>264.92470538100002</v>
      </c>
      <c r="X32" s="385" t="s">
        <v>108</v>
      </c>
      <c r="Y32" s="404">
        <v>71.369168704000003</v>
      </c>
      <c r="Z32" s="404">
        <v>67.58454175</v>
      </c>
      <c r="AA32" s="404">
        <v>56.933528678000002</v>
      </c>
      <c r="AB32" s="404">
        <v>54.815278974000002</v>
      </c>
      <c r="AC32" s="404">
        <v>63.777352628999999</v>
      </c>
      <c r="AD32" s="404">
        <v>43.344528386999997</v>
      </c>
      <c r="AE32" s="410">
        <v>60.264239148999998</v>
      </c>
      <c r="AF32" s="410">
        <v>56.616330001999998</v>
      </c>
      <c r="AG32" s="405">
        <v>58.676284142</v>
      </c>
      <c r="AI32" s="385" t="s">
        <v>108</v>
      </c>
      <c r="AJ32" s="404">
        <v>57.603269920000002</v>
      </c>
      <c r="AK32" s="404">
        <v>54.185529803999998</v>
      </c>
      <c r="AL32" s="404">
        <v>42.126859850999999</v>
      </c>
      <c r="AM32" s="404">
        <v>40.541786821999999</v>
      </c>
      <c r="AN32" s="404">
        <v>48.713690108999998</v>
      </c>
      <c r="AO32" s="404">
        <v>42.463178425000002</v>
      </c>
      <c r="AP32" s="410">
        <v>46.214625103000003</v>
      </c>
      <c r="AQ32" s="410">
        <v>46.523094473999997</v>
      </c>
      <c r="AR32" s="405">
        <v>46.348903524999997</v>
      </c>
      <c r="AT32" s="385" t="s">
        <v>108</v>
      </c>
      <c r="AU32" s="404">
        <v>14.121655848</v>
      </c>
      <c r="AV32" s="404">
        <v>12.002341203</v>
      </c>
      <c r="AW32" s="404">
        <v>22.685400497</v>
      </c>
      <c r="AX32" s="404">
        <v>23.237794023999999</v>
      </c>
      <c r="AY32" s="404">
        <v>25.493222449000001</v>
      </c>
      <c r="AZ32" s="404">
        <v>38.293415205999999</v>
      </c>
      <c r="BA32" s="410">
        <v>18.971876886</v>
      </c>
      <c r="BB32" s="410">
        <v>29.979262599999998</v>
      </c>
      <c r="BC32" s="405">
        <v>23.763452706999999</v>
      </c>
      <c r="BE32" s="385" t="s">
        <v>108</v>
      </c>
      <c r="BF32" s="404">
        <v>9.5303951690000002</v>
      </c>
      <c r="BG32" s="404">
        <v>9.5817487220000004</v>
      </c>
      <c r="BH32" s="404">
        <v>18.752882879000001</v>
      </c>
      <c r="BI32" s="404">
        <v>15.815039779999999</v>
      </c>
      <c r="BJ32" s="404">
        <v>16.58764266</v>
      </c>
      <c r="BK32" s="404">
        <v>27.216103337</v>
      </c>
      <c r="BL32" s="410">
        <v>13.92352769</v>
      </c>
      <c r="BM32" s="410">
        <v>20.312563233999999</v>
      </c>
      <c r="BN32" s="405">
        <v>16.704710164000002</v>
      </c>
      <c r="BP32" s="385" t="s">
        <v>108</v>
      </c>
      <c r="BQ32" s="404">
        <v>6.9631180439999998</v>
      </c>
      <c r="BR32" s="404">
        <v>9.4779009540000008</v>
      </c>
      <c r="BS32" s="404">
        <v>8.9403089060000003</v>
      </c>
      <c r="BT32" s="404">
        <v>9.6434561129999992</v>
      </c>
      <c r="BU32" s="404">
        <v>6.8871867519999999</v>
      </c>
      <c r="BV32" s="404">
        <v>6.4065738899999998</v>
      </c>
      <c r="BW32" s="410">
        <v>9.3198469579999994</v>
      </c>
      <c r="BX32" s="410">
        <v>6.7187479919999999</v>
      </c>
      <c r="BY32" s="405">
        <v>8.1875742060000007</v>
      </c>
      <c r="CA32" s="385" t="s">
        <v>108</v>
      </c>
      <c r="CB32" s="404">
        <v>15.144658121999999</v>
      </c>
      <c r="CC32" s="404">
        <v>15.333495644999999</v>
      </c>
      <c r="CD32" s="404">
        <v>15.374043255</v>
      </c>
      <c r="CE32" s="404">
        <v>14.110191478000001</v>
      </c>
      <c r="CF32" s="404">
        <v>14.534524803</v>
      </c>
      <c r="CG32" s="404">
        <v>22.666223124999998</v>
      </c>
      <c r="CH32" s="410">
        <v>14.779094281000001</v>
      </c>
      <c r="CI32" s="410">
        <v>17.384413540000001</v>
      </c>
      <c r="CJ32" s="405">
        <v>15.91320415</v>
      </c>
    </row>
    <row r="33" spans="2:88" s="368" customFormat="1" ht="15.75" customHeight="1">
      <c r="B33" s="381" t="s">
        <v>109</v>
      </c>
      <c r="C33" s="382">
        <v>352.17669891899999</v>
      </c>
      <c r="D33" s="382">
        <v>375.04175199100001</v>
      </c>
      <c r="E33" s="382">
        <v>356.84883214899997</v>
      </c>
      <c r="F33" s="382">
        <v>474.80494284399998</v>
      </c>
      <c r="G33" s="382">
        <v>471.84133966100001</v>
      </c>
      <c r="H33" s="382">
        <v>792.90863986099998</v>
      </c>
      <c r="I33" s="383">
        <v>401.87832712300002</v>
      </c>
      <c r="J33" s="383">
        <v>622.82148204999999</v>
      </c>
      <c r="K33" s="384">
        <v>486.93678930999999</v>
      </c>
      <c r="M33" s="381" t="s">
        <v>109</v>
      </c>
      <c r="N33" s="382">
        <v>225.71257223399999</v>
      </c>
      <c r="O33" s="382">
        <v>240.333427769</v>
      </c>
      <c r="P33" s="382">
        <v>218.13683781700001</v>
      </c>
      <c r="Q33" s="382">
        <v>293.53799539699997</v>
      </c>
      <c r="R33" s="382">
        <v>271.61192489000001</v>
      </c>
      <c r="S33" s="382">
        <v>471.92107377999997</v>
      </c>
      <c r="T33" s="383">
        <v>251.82720237500001</v>
      </c>
      <c r="U33" s="383">
        <v>365.806206906</v>
      </c>
      <c r="V33" s="384">
        <v>295.70671903300001</v>
      </c>
      <c r="X33" s="381" t="s">
        <v>109</v>
      </c>
      <c r="Y33" s="402">
        <v>64.090717224000002</v>
      </c>
      <c r="Z33" s="402">
        <v>64.081779292999997</v>
      </c>
      <c r="AA33" s="402">
        <v>61.128639962999998</v>
      </c>
      <c r="AB33" s="402">
        <v>61.822860065</v>
      </c>
      <c r="AC33" s="402">
        <v>57.564249263000001</v>
      </c>
      <c r="AD33" s="402">
        <v>59.517711128000002</v>
      </c>
      <c r="AE33" s="409">
        <v>62.662548682000001</v>
      </c>
      <c r="AF33" s="409">
        <v>58.733717036000002</v>
      </c>
      <c r="AG33" s="403">
        <v>60.727947759000003</v>
      </c>
      <c r="AI33" s="381" t="s">
        <v>109</v>
      </c>
      <c r="AJ33" s="402">
        <v>42.633996121999999</v>
      </c>
      <c r="AK33" s="402">
        <v>41.785286253999999</v>
      </c>
      <c r="AL33" s="402">
        <v>46.571230346999997</v>
      </c>
      <c r="AM33" s="402">
        <v>47.265407819000004</v>
      </c>
      <c r="AN33" s="402">
        <v>45.546133904000001</v>
      </c>
      <c r="AO33" s="402">
        <v>53.325888003000003</v>
      </c>
      <c r="AP33" s="409">
        <v>44.905089476999997</v>
      </c>
      <c r="AQ33" s="409">
        <v>50.203594518999999</v>
      </c>
      <c r="AR33" s="403">
        <v>47.514132996000001</v>
      </c>
      <c r="AT33" s="381" t="s">
        <v>109</v>
      </c>
      <c r="AU33" s="402">
        <v>17.272369082000001</v>
      </c>
      <c r="AV33" s="402">
        <v>15.650928809</v>
      </c>
      <c r="AW33" s="402">
        <v>18.591830682000001</v>
      </c>
      <c r="AX33" s="402">
        <v>20.159787490999999</v>
      </c>
      <c r="AY33" s="402">
        <v>26.252091102000001</v>
      </c>
      <c r="AZ33" s="402">
        <v>26.457884708999998</v>
      </c>
      <c r="BA33" s="409">
        <v>18.146208957999999</v>
      </c>
      <c r="BB33" s="409">
        <v>26.375292376000001</v>
      </c>
      <c r="BC33" s="403">
        <v>22.198302254000001</v>
      </c>
      <c r="BE33" s="381" t="s">
        <v>109</v>
      </c>
      <c r="BF33" s="402">
        <v>12.266641956000001</v>
      </c>
      <c r="BG33" s="402">
        <v>11.566109279000001</v>
      </c>
      <c r="BH33" s="402">
        <v>14.255217605</v>
      </c>
      <c r="BI33" s="402">
        <v>15.672207765</v>
      </c>
      <c r="BJ33" s="402">
        <v>22.965728200000001</v>
      </c>
      <c r="BK33" s="402">
        <v>20.556618386</v>
      </c>
      <c r="BL33" s="409">
        <v>13.751635019</v>
      </c>
      <c r="BM33" s="409">
        <v>21.523480290999998</v>
      </c>
      <c r="BN33" s="403">
        <v>17.578579105999999</v>
      </c>
      <c r="BP33" s="381" t="s">
        <v>109</v>
      </c>
      <c r="BQ33" s="402">
        <v>11.283857987999999</v>
      </c>
      <c r="BR33" s="402">
        <v>9.2213007929999993</v>
      </c>
      <c r="BS33" s="402">
        <v>8.2540104369999998</v>
      </c>
      <c r="BT33" s="402">
        <v>10.537429719</v>
      </c>
      <c r="BU33" s="402">
        <v>10.257488243999999</v>
      </c>
      <c r="BV33" s="402">
        <v>9.8176499469999996</v>
      </c>
      <c r="BW33" s="409">
        <v>9.8069290890000005</v>
      </c>
      <c r="BX33" s="409">
        <v>9.9941727819999997</v>
      </c>
      <c r="BY33" s="403">
        <v>9.8991299910000006</v>
      </c>
      <c r="CA33" s="381" t="s">
        <v>109</v>
      </c>
      <c r="CB33" s="402">
        <v>13.163226749</v>
      </c>
      <c r="CC33" s="402">
        <v>13.804635137</v>
      </c>
      <c r="CD33" s="402">
        <v>13.618777692</v>
      </c>
      <c r="CE33" s="402">
        <v>17.259545911</v>
      </c>
      <c r="CF33" s="402">
        <v>15.910813448000001</v>
      </c>
      <c r="CG33" s="402">
        <v>23.274854753</v>
      </c>
      <c r="CH33" s="409">
        <v>15.067420021</v>
      </c>
      <c r="CI33" s="409">
        <v>20.319401676999998</v>
      </c>
      <c r="CJ33" s="403">
        <v>17.653554901</v>
      </c>
    </row>
    <row r="34" spans="2:88" s="323" customFormat="1" ht="15.75" customHeight="1">
      <c r="B34" s="385" t="s">
        <v>110</v>
      </c>
      <c r="C34" s="386">
        <v>457.84778176100002</v>
      </c>
      <c r="D34" s="386">
        <v>431.10438230300002</v>
      </c>
      <c r="E34" s="386">
        <v>421.39476833100002</v>
      </c>
      <c r="F34" s="386">
        <v>518.42440864399998</v>
      </c>
      <c r="G34" s="386">
        <v>446.597395963</v>
      </c>
      <c r="H34" s="386">
        <v>888.29072723800004</v>
      </c>
      <c r="I34" s="387">
        <v>451.14442996399998</v>
      </c>
      <c r="J34" s="387">
        <v>652.93528716399999</v>
      </c>
      <c r="K34" s="372">
        <v>541.93108307099999</v>
      </c>
      <c r="M34" s="385" t="s">
        <v>110</v>
      </c>
      <c r="N34" s="386">
        <v>302.42643100399999</v>
      </c>
      <c r="O34" s="386">
        <v>277.15369536899999</v>
      </c>
      <c r="P34" s="386">
        <v>261.26195863999999</v>
      </c>
      <c r="Q34" s="386">
        <v>317.696629997</v>
      </c>
      <c r="R34" s="386">
        <v>280.49957202000002</v>
      </c>
      <c r="S34" s="386">
        <v>608.91021493599999</v>
      </c>
      <c r="T34" s="387">
        <v>285.48162888000002</v>
      </c>
      <c r="U34" s="387">
        <v>433.917236968</v>
      </c>
      <c r="V34" s="372">
        <v>352.263505162</v>
      </c>
      <c r="X34" s="385" t="s">
        <v>110</v>
      </c>
      <c r="Y34" s="404">
        <v>66.053925136999993</v>
      </c>
      <c r="Z34" s="404">
        <v>64.289231736999994</v>
      </c>
      <c r="AA34" s="404">
        <v>61.999336079999999</v>
      </c>
      <c r="AB34" s="404">
        <v>61.281186746000003</v>
      </c>
      <c r="AC34" s="404">
        <v>62.808152165000003</v>
      </c>
      <c r="AD34" s="404">
        <v>68.548527668000006</v>
      </c>
      <c r="AE34" s="410">
        <v>63.279431135000003</v>
      </c>
      <c r="AF34" s="410">
        <v>66.456392463</v>
      </c>
      <c r="AG34" s="405">
        <v>65.001531775000004</v>
      </c>
      <c r="AI34" s="385" t="s">
        <v>110</v>
      </c>
      <c r="AJ34" s="404">
        <v>48.103920969999997</v>
      </c>
      <c r="AK34" s="404">
        <v>39.765084424999998</v>
      </c>
      <c r="AL34" s="404">
        <v>45.576565461999998</v>
      </c>
      <c r="AM34" s="404">
        <v>48.991816706999998</v>
      </c>
      <c r="AN34" s="404">
        <v>47.130273441</v>
      </c>
      <c r="AO34" s="404">
        <v>49.128186264999997</v>
      </c>
      <c r="AP34" s="410">
        <v>45.128483682999999</v>
      </c>
      <c r="AQ34" s="410">
        <v>48.400027670999997</v>
      </c>
      <c r="AR34" s="405">
        <v>46.901853709999997</v>
      </c>
      <c r="AT34" s="385" t="s">
        <v>110</v>
      </c>
      <c r="AU34" s="404">
        <v>12.855012239000001</v>
      </c>
      <c r="AV34" s="404">
        <v>14.256278062</v>
      </c>
      <c r="AW34" s="404">
        <v>15.454046373000001</v>
      </c>
      <c r="AX34" s="404">
        <v>20.556687309000001</v>
      </c>
      <c r="AY34" s="404">
        <v>24.180550878999998</v>
      </c>
      <c r="AZ34" s="404">
        <v>16.712959218000002</v>
      </c>
      <c r="BA34" s="410">
        <v>15.809501185</v>
      </c>
      <c r="BB34" s="410">
        <v>19.434595006999999</v>
      </c>
      <c r="BC34" s="405">
        <v>17.774516099</v>
      </c>
      <c r="BE34" s="385" t="s">
        <v>110</v>
      </c>
      <c r="BF34" s="404">
        <v>9.8537386439999999</v>
      </c>
      <c r="BG34" s="404">
        <v>9.9387623479999991</v>
      </c>
      <c r="BH34" s="404">
        <v>11.958317394</v>
      </c>
      <c r="BI34" s="404">
        <v>15.716393547999999</v>
      </c>
      <c r="BJ34" s="404">
        <v>20.561057719000001</v>
      </c>
      <c r="BK34" s="404">
        <v>14.017736727000001</v>
      </c>
      <c r="BL34" s="410">
        <v>11.845077655000001</v>
      </c>
      <c r="BM34" s="410">
        <v>16.402513158000001</v>
      </c>
      <c r="BN34" s="405">
        <v>14.315476815</v>
      </c>
      <c r="BP34" s="385" t="s">
        <v>110</v>
      </c>
      <c r="BQ34" s="404">
        <v>10.504498165999999</v>
      </c>
      <c r="BR34" s="404">
        <v>11.224054255</v>
      </c>
      <c r="BS34" s="404">
        <v>10.941572652</v>
      </c>
      <c r="BT34" s="404">
        <v>9.4279452589999995</v>
      </c>
      <c r="BU34" s="404">
        <v>7.0026757699999997</v>
      </c>
      <c r="BV34" s="404">
        <v>7.0408789010000001</v>
      </c>
      <c r="BW34" s="410">
        <v>10.585890069</v>
      </c>
      <c r="BX34" s="410">
        <v>7.0269554019999996</v>
      </c>
      <c r="BY34" s="405">
        <v>8.6567373239999998</v>
      </c>
      <c r="CA34" s="385" t="s">
        <v>110</v>
      </c>
      <c r="CB34" s="404">
        <v>14.602561697000001</v>
      </c>
      <c r="CC34" s="404">
        <v>15.287600894000001</v>
      </c>
      <c r="CD34" s="404">
        <v>9.8134885779999994</v>
      </c>
      <c r="CE34" s="404">
        <v>17.344972086999999</v>
      </c>
      <c r="CF34" s="404">
        <v>17.899948538</v>
      </c>
      <c r="CG34" s="404">
        <v>19.20323423</v>
      </c>
      <c r="CH34" s="410">
        <v>14.1283963</v>
      </c>
      <c r="CI34" s="410">
        <v>18.728239192</v>
      </c>
      <c r="CJ34" s="405">
        <v>16.621782768999999</v>
      </c>
    </row>
    <row r="35" spans="2:88" s="368" customFormat="1" ht="15.75" customHeight="1">
      <c r="B35" s="381" t="s">
        <v>54</v>
      </c>
      <c r="C35" s="382">
        <v>624.00733102799995</v>
      </c>
      <c r="D35" s="382">
        <v>341.91348090499997</v>
      </c>
      <c r="E35" s="382">
        <v>333.15073346600002</v>
      </c>
      <c r="F35" s="382">
        <v>397.39670873400001</v>
      </c>
      <c r="G35" s="382">
        <v>509.90016273700002</v>
      </c>
      <c r="H35" s="382">
        <v>809.92815705099997</v>
      </c>
      <c r="I35" s="383">
        <v>357.401826519</v>
      </c>
      <c r="J35" s="383">
        <v>675.27673270800005</v>
      </c>
      <c r="K35" s="384">
        <v>501.53103001800002</v>
      </c>
      <c r="M35" s="381" t="s">
        <v>54</v>
      </c>
      <c r="N35" s="382">
        <v>476.40295149600001</v>
      </c>
      <c r="O35" s="382">
        <v>205.07919018300001</v>
      </c>
      <c r="P35" s="382">
        <v>179.52589473899999</v>
      </c>
      <c r="Q35" s="382">
        <v>229.56708805700001</v>
      </c>
      <c r="R35" s="382">
        <v>315.83840679000002</v>
      </c>
      <c r="S35" s="382">
        <v>505.843754461</v>
      </c>
      <c r="T35" s="383">
        <v>205.28648504</v>
      </c>
      <c r="U35" s="383">
        <v>420.57007606600001</v>
      </c>
      <c r="V35" s="384">
        <v>302.89926257299999</v>
      </c>
      <c r="X35" s="381" t="s">
        <v>54</v>
      </c>
      <c r="Y35" s="402">
        <v>76.345729899000006</v>
      </c>
      <c r="Z35" s="402">
        <v>59.979849182999999</v>
      </c>
      <c r="AA35" s="402">
        <v>53.887287856999997</v>
      </c>
      <c r="AB35" s="402">
        <v>57.767737631000003</v>
      </c>
      <c r="AC35" s="402">
        <v>61.941224943999998</v>
      </c>
      <c r="AD35" s="402">
        <v>62.455385710000002</v>
      </c>
      <c r="AE35" s="409">
        <v>57.438566287999997</v>
      </c>
      <c r="AF35" s="409">
        <v>62.281144261999998</v>
      </c>
      <c r="AG35" s="403">
        <v>60.394919645000002</v>
      </c>
      <c r="AI35" s="381" t="s">
        <v>54</v>
      </c>
      <c r="AJ35" s="402">
        <v>53.855371443000003</v>
      </c>
      <c r="AK35" s="402">
        <v>51.688048393000003</v>
      </c>
      <c r="AL35" s="402">
        <v>49.381694367999998</v>
      </c>
      <c r="AM35" s="402">
        <v>43.322429755999998</v>
      </c>
      <c r="AN35" s="402">
        <v>55.360673046999999</v>
      </c>
      <c r="AO35" s="402">
        <v>40.468192293999998</v>
      </c>
      <c r="AP35" s="409">
        <v>48.292933800999997</v>
      </c>
      <c r="AQ35" s="409">
        <v>45.515032857999998</v>
      </c>
      <c r="AR35" s="403">
        <v>46.597048506</v>
      </c>
      <c r="AT35" s="381" t="s">
        <v>54</v>
      </c>
      <c r="AU35" s="402">
        <v>8.2520694310000007</v>
      </c>
      <c r="AV35" s="402">
        <v>16.725637977000002</v>
      </c>
      <c r="AW35" s="402">
        <v>19.513486953000001</v>
      </c>
      <c r="AX35" s="402">
        <v>20.866818248000001</v>
      </c>
      <c r="AY35" s="402">
        <v>23.325472989000001</v>
      </c>
      <c r="AZ35" s="402">
        <v>21.455489069999999</v>
      </c>
      <c r="BA35" s="409">
        <v>18.846007213</v>
      </c>
      <c r="BB35" s="409">
        <v>22.089198849999999</v>
      </c>
      <c r="BC35" s="403">
        <v>20.825948585999999</v>
      </c>
      <c r="BE35" s="381" t="s">
        <v>54</v>
      </c>
      <c r="BF35" s="402">
        <v>5.3541159179999998</v>
      </c>
      <c r="BG35" s="402">
        <v>13.033193771000001</v>
      </c>
      <c r="BH35" s="402">
        <v>13.545227875</v>
      </c>
      <c r="BI35" s="402">
        <v>16.753598307000001</v>
      </c>
      <c r="BJ35" s="402">
        <v>17.960255778000001</v>
      </c>
      <c r="BK35" s="402">
        <v>16.671319030999999</v>
      </c>
      <c r="BL35" s="409">
        <v>14.223458035</v>
      </c>
      <c r="BM35" s="409">
        <v>17.108120552999999</v>
      </c>
      <c r="BN35" s="403">
        <v>15.984520378999999</v>
      </c>
      <c r="BP35" s="381" t="s">
        <v>54</v>
      </c>
      <c r="BQ35" s="402">
        <v>8.6315769670000009</v>
      </c>
      <c r="BR35" s="402">
        <v>11.690348933999999</v>
      </c>
      <c r="BS35" s="402">
        <v>18.230719913000001</v>
      </c>
      <c r="BT35" s="402">
        <v>11.628003039999999</v>
      </c>
      <c r="BU35" s="402">
        <v>9.3699046100000007</v>
      </c>
      <c r="BV35" s="402">
        <v>9.8349759399999996</v>
      </c>
      <c r="BW35" s="409">
        <v>13.950438818</v>
      </c>
      <c r="BX35" s="409">
        <v>9.6773701729999999</v>
      </c>
      <c r="BY35" s="403">
        <v>11.341766143999999</v>
      </c>
      <c r="CA35" s="381" t="s">
        <v>54</v>
      </c>
      <c r="CB35" s="402">
        <v>24.482893320999999</v>
      </c>
      <c r="CC35" s="402">
        <v>17.571349647000002</v>
      </c>
      <c r="CD35" s="402">
        <v>18.562920715000001</v>
      </c>
      <c r="CE35" s="402">
        <v>19.442072674999999</v>
      </c>
      <c r="CF35" s="402">
        <v>25.480451152000001</v>
      </c>
      <c r="CG35" s="402">
        <v>32.398208539000002</v>
      </c>
      <c r="CH35" s="409">
        <v>18.650416891999999</v>
      </c>
      <c r="CI35" s="409">
        <v>30.053883293999998</v>
      </c>
      <c r="CJ35" s="403">
        <v>25.612137768</v>
      </c>
    </row>
    <row r="36" spans="2:88" s="323" customFormat="1" ht="15.75" customHeight="1">
      <c r="B36" s="385" t="s">
        <v>76</v>
      </c>
      <c r="C36" s="386">
        <v>546.74951412400003</v>
      </c>
      <c r="D36" s="386">
        <v>342.26814590399999</v>
      </c>
      <c r="E36" s="386">
        <v>433.32848078199999</v>
      </c>
      <c r="F36" s="386">
        <v>407.55002225099997</v>
      </c>
      <c r="G36" s="386">
        <v>461.62196744800002</v>
      </c>
      <c r="H36" s="386">
        <v>542.70662941700004</v>
      </c>
      <c r="I36" s="387">
        <v>412.15976639899998</v>
      </c>
      <c r="J36" s="387">
        <v>523.98507611499997</v>
      </c>
      <c r="K36" s="372">
        <v>493.48546404699999</v>
      </c>
      <c r="M36" s="385" t="s">
        <v>76</v>
      </c>
      <c r="N36" s="386">
        <v>391.108695533</v>
      </c>
      <c r="O36" s="386">
        <v>215.422491396</v>
      </c>
      <c r="P36" s="386">
        <v>299.04495334000001</v>
      </c>
      <c r="Q36" s="386">
        <v>238.352743957</v>
      </c>
      <c r="R36" s="386">
        <v>294.83589474899998</v>
      </c>
      <c r="S36" s="386">
        <v>312.06041392100002</v>
      </c>
      <c r="T36" s="387">
        <v>260.63119604299999</v>
      </c>
      <c r="U36" s="387">
        <v>308.08346259699999</v>
      </c>
      <c r="V36" s="372">
        <v>295.14117139899997</v>
      </c>
      <c r="X36" s="385" t="s">
        <v>76</v>
      </c>
      <c r="Y36" s="404">
        <v>71.533432665000007</v>
      </c>
      <c r="Z36" s="404">
        <v>62.939684563999997</v>
      </c>
      <c r="AA36" s="404">
        <v>69.011146647999993</v>
      </c>
      <c r="AB36" s="404">
        <v>58.484291730000002</v>
      </c>
      <c r="AC36" s="404">
        <v>63.869554643999997</v>
      </c>
      <c r="AD36" s="404">
        <v>57.500755841999997</v>
      </c>
      <c r="AE36" s="410">
        <v>63.235477426999999</v>
      </c>
      <c r="AF36" s="410">
        <v>58.796228487999997</v>
      </c>
      <c r="AG36" s="405">
        <v>59.807470107999997</v>
      </c>
      <c r="AI36" s="385" t="s">
        <v>76</v>
      </c>
      <c r="AJ36" s="404">
        <v>55.832693040000002</v>
      </c>
      <c r="AK36" s="404">
        <v>31.773246098000001</v>
      </c>
      <c r="AL36" s="404">
        <v>34.832183006000001</v>
      </c>
      <c r="AM36" s="404">
        <v>24.356959049</v>
      </c>
      <c r="AN36" s="404">
        <v>21.241146467</v>
      </c>
      <c r="AO36" s="404">
        <v>49.253598441999998</v>
      </c>
      <c r="AP36" s="410">
        <v>31.624423467</v>
      </c>
      <c r="AQ36" s="410">
        <v>43.555606337999997</v>
      </c>
      <c r="AR36" s="405">
        <v>40.83773472</v>
      </c>
      <c r="AT36" s="385" t="s">
        <v>76</v>
      </c>
      <c r="AU36" s="404">
        <v>10.475519601</v>
      </c>
      <c r="AV36" s="404">
        <v>20.097154435</v>
      </c>
      <c r="AW36" s="404">
        <v>19.696557376000001</v>
      </c>
      <c r="AX36" s="404">
        <v>24.455977134000001</v>
      </c>
      <c r="AY36" s="404">
        <v>26.099613881</v>
      </c>
      <c r="AZ36" s="404">
        <v>35.750675440000002</v>
      </c>
      <c r="BA36" s="410">
        <v>21.025995743999999</v>
      </c>
      <c r="BB36" s="410">
        <v>33.787560157999998</v>
      </c>
      <c r="BC36" s="405">
        <v>30.880531231999999</v>
      </c>
      <c r="BE36" s="385" t="s">
        <v>76</v>
      </c>
      <c r="BF36" s="404">
        <v>8.6351681150000008</v>
      </c>
      <c r="BG36" s="404">
        <v>13.706835048</v>
      </c>
      <c r="BH36" s="404">
        <v>15.545909519</v>
      </c>
      <c r="BI36" s="404">
        <v>19.122000570000001</v>
      </c>
      <c r="BJ36" s="404">
        <v>22.278435837</v>
      </c>
      <c r="BK36" s="404">
        <v>25.242804590999999</v>
      </c>
      <c r="BL36" s="410">
        <v>16.193084633000002</v>
      </c>
      <c r="BM36" s="410">
        <v>24.639824538999999</v>
      </c>
      <c r="BN36" s="405">
        <v>22.715693889000001</v>
      </c>
      <c r="BP36" s="385" t="s">
        <v>76</v>
      </c>
      <c r="BQ36" s="404">
        <v>8.7113507259999992</v>
      </c>
      <c r="BR36" s="404">
        <v>6.8423795109999999</v>
      </c>
      <c r="BS36" s="404">
        <v>5.173722047</v>
      </c>
      <c r="BT36" s="404">
        <v>5.9474498130000004</v>
      </c>
      <c r="BU36" s="404">
        <v>4.838819698</v>
      </c>
      <c r="BV36" s="404">
        <v>9.1570501629999992</v>
      </c>
      <c r="BW36" s="410">
        <v>6.2123412050000004</v>
      </c>
      <c r="BX36" s="410">
        <v>8.2786821029999995</v>
      </c>
      <c r="BY36" s="405">
        <v>7.8079786249999996</v>
      </c>
      <c r="CA36" s="385" t="s">
        <v>76</v>
      </c>
      <c r="CB36" s="404">
        <v>-2.6534703249999998</v>
      </c>
      <c r="CC36" s="404">
        <v>12.237299179000001</v>
      </c>
      <c r="CD36" s="404">
        <v>17.930951923999999</v>
      </c>
      <c r="CE36" s="404">
        <v>11.625825410999999</v>
      </c>
      <c r="CF36" s="404">
        <v>17.089615572</v>
      </c>
      <c r="CG36" s="404">
        <v>22.313796431</v>
      </c>
      <c r="CH36" s="410">
        <v>11.686001974</v>
      </c>
      <c r="CI36" s="410">
        <v>21.251149673</v>
      </c>
      <c r="CJ36" s="405">
        <v>19.072250586999999</v>
      </c>
    </row>
    <row r="37" spans="2:88" s="368" customFormat="1" ht="15.75" customHeight="1">
      <c r="B37" s="381" t="s">
        <v>111</v>
      </c>
      <c r="C37" s="382" t="s">
        <v>85</v>
      </c>
      <c r="D37" s="382">
        <v>286.285892907</v>
      </c>
      <c r="E37" s="382">
        <v>345.58557511200001</v>
      </c>
      <c r="F37" s="382">
        <v>315.80001161000001</v>
      </c>
      <c r="G37" s="382">
        <v>367.10459145999999</v>
      </c>
      <c r="H37" s="382">
        <v>234.921303217</v>
      </c>
      <c r="I37" s="383">
        <v>314.97561624500003</v>
      </c>
      <c r="J37" s="383">
        <v>259.33473203</v>
      </c>
      <c r="K37" s="384">
        <v>265.54184453599999</v>
      </c>
      <c r="M37" s="381" t="s">
        <v>111</v>
      </c>
      <c r="N37" s="382" t="s">
        <v>85</v>
      </c>
      <c r="O37" s="382">
        <v>203.653191174</v>
      </c>
      <c r="P37" s="382">
        <v>254.47871489400001</v>
      </c>
      <c r="Q37" s="382">
        <v>197.84154812</v>
      </c>
      <c r="R37" s="382">
        <v>204.49723379400001</v>
      </c>
      <c r="S37" s="382">
        <v>37.775849245000003</v>
      </c>
      <c r="T37" s="383">
        <v>217.09053135299999</v>
      </c>
      <c r="U37" s="383">
        <v>68.568249006000002</v>
      </c>
      <c r="V37" s="384">
        <v>85.136902241000001</v>
      </c>
      <c r="X37" s="381" t="s">
        <v>111</v>
      </c>
      <c r="Y37" s="402" t="s">
        <v>85</v>
      </c>
      <c r="Z37" s="402">
        <v>71.136299839000003</v>
      </c>
      <c r="AA37" s="402">
        <v>73.636960920999996</v>
      </c>
      <c r="AB37" s="402">
        <v>62.647733010000003</v>
      </c>
      <c r="AC37" s="402">
        <v>55.705441596</v>
      </c>
      <c r="AD37" s="402">
        <v>16.080214407</v>
      </c>
      <c r="AE37" s="409">
        <v>68.922964241000003</v>
      </c>
      <c r="AF37" s="409">
        <v>26.440056243000001</v>
      </c>
      <c r="AG37" s="403">
        <v>32.061576731999999</v>
      </c>
      <c r="AI37" s="381" t="s">
        <v>111</v>
      </c>
      <c r="AJ37" s="402" t="s">
        <v>85</v>
      </c>
      <c r="AK37" s="402">
        <v>34.598806154000002</v>
      </c>
      <c r="AL37" s="402">
        <v>32.823315972000003</v>
      </c>
      <c r="AM37" s="402">
        <v>27.780977135000001</v>
      </c>
      <c r="AN37" s="402">
        <v>33.612733296999998</v>
      </c>
      <c r="AO37" s="402">
        <v>-14.396834349000001</v>
      </c>
      <c r="AP37" s="409">
        <v>31.553277300000001</v>
      </c>
      <c r="AQ37" s="409">
        <v>-1.844943478</v>
      </c>
      <c r="AR37" s="403">
        <v>2.5744522559999998</v>
      </c>
      <c r="AT37" s="381" t="s">
        <v>111</v>
      </c>
      <c r="AU37" s="402" t="s">
        <v>85</v>
      </c>
      <c r="AV37" s="402">
        <v>14.956133524</v>
      </c>
      <c r="AW37" s="402">
        <v>17.331537631</v>
      </c>
      <c r="AX37" s="402">
        <v>23.064648045999999</v>
      </c>
      <c r="AY37" s="402">
        <v>36.273782685</v>
      </c>
      <c r="AZ37" s="402">
        <v>73.492530083000005</v>
      </c>
      <c r="BA37" s="409">
        <v>18.666597701000001</v>
      </c>
      <c r="BB37" s="409">
        <v>63.761851833000001</v>
      </c>
      <c r="BC37" s="403">
        <v>57.794654506000001</v>
      </c>
      <c r="BE37" s="381" t="s">
        <v>111</v>
      </c>
      <c r="BF37" s="402" t="s">
        <v>85</v>
      </c>
      <c r="BG37" s="402">
        <v>12.066936376999999</v>
      </c>
      <c r="BH37" s="402">
        <v>12.886461006999999</v>
      </c>
      <c r="BI37" s="402">
        <v>21.020539264</v>
      </c>
      <c r="BJ37" s="402">
        <v>32.382913786000003</v>
      </c>
      <c r="BK37" s="402">
        <v>70.680906745000001</v>
      </c>
      <c r="BL37" s="409">
        <v>15.559863751</v>
      </c>
      <c r="BM37" s="409">
        <v>60.668064477000001</v>
      </c>
      <c r="BN37" s="403">
        <v>54.699154000999997</v>
      </c>
      <c r="BP37" s="381" t="s">
        <v>111</v>
      </c>
      <c r="BQ37" s="402" t="s">
        <v>85</v>
      </c>
      <c r="BR37" s="402">
        <v>5.0492446319999997</v>
      </c>
      <c r="BS37" s="402">
        <v>3.5382776599999999</v>
      </c>
      <c r="BT37" s="402">
        <v>7.9231287019999996</v>
      </c>
      <c r="BU37" s="402">
        <v>3.9864504680000001</v>
      </c>
      <c r="BV37" s="402">
        <v>5.6652285329999996</v>
      </c>
      <c r="BW37" s="409">
        <v>5.5759999499999999</v>
      </c>
      <c r="BX37" s="409">
        <v>5.2263193719999999</v>
      </c>
      <c r="BY37" s="403">
        <v>5.2725906050000004</v>
      </c>
      <c r="CA37" s="381" t="s">
        <v>111</v>
      </c>
      <c r="CB37" s="402" t="s">
        <v>85</v>
      </c>
      <c r="CC37" s="402">
        <v>12.248120645</v>
      </c>
      <c r="CD37" s="402">
        <v>20.880253879000001</v>
      </c>
      <c r="CE37" s="402">
        <v>16.005864550999998</v>
      </c>
      <c r="CF37" s="402">
        <v>19.011237041000001</v>
      </c>
      <c r="CG37" s="402">
        <v>16.619710506000001</v>
      </c>
      <c r="CH37" s="409">
        <v>16.49104621</v>
      </c>
      <c r="CI37" s="409">
        <v>17.244964628000002</v>
      </c>
      <c r="CJ37" s="403">
        <v>17.145202910999998</v>
      </c>
    </row>
    <row r="38" spans="2:88" s="323" customFormat="1" ht="15.75" customHeight="1">
      <c r="B38" s="385" t="s">
        <v>694</v>
      </c>
      <c r="C38" s="388">
        <v>416.54040210400001</v>
      </c>
      <c r="D38" s="386" t="s">
        <v>85</v>
      </c>
      <c r="E38" s="386">
        <v>174.784210352</v>
      </c>
      <c r="F38" s="386">
        <v>214.60876463899999</v>
      </c>
      <c r="G38" s="386">
        <v>484.16453505200002</v>
      </c>
      <c r="H38" s="386" t="s">
        <v>85</v>
      </c>
      <c r="I38" s="387">
        <v>214.56161883600001</v>
      </c>
      <c r="J38" s="387">
        <v>484.16453505200002</v>
      </c>
      <c r="K38" s="372">
        <v>398.45684476299999</v>
      </c>
      <c r="M38" s="385" t="s">
        <v>694</v>
      </c>
      <c r="N38" s="388">
        <v>214.60323709900001</v>
      </c>
      <c r="O38" s="386" t="s">
        <v>85</v>
      </c>
      <c r="P38" s="386">
        <v>125.19165576100001</v>
      </c>
      <c r="Q38" s="386">
        <v>135.23109534100001</v>
      </c>
      <c r="R38" s="386">
        <v>343.43409673000002</v>
      </c>
      <c r="S38" s="386" t="s">
        <v>85</v>
      </c>
      <c r="T38" s="387">
        <v>135.96984105799999</v>
      </c>
      <c r="U38" s="387">
        <v>343.43409673000002</v>
      </c>
      <c r="V38" s="372">
        <v>277.480499415</v>
      </c>
      <c r="X38" s="385" t="s">
        <v>694</v>
      </c>
      <c r="Y38" s="406">
        <v>51.520389381999998</v>
      </c>
      <c r="Z38" s="404" t="s">
        <v>85</v>
      </c>
      <c r="AA38" s="404">
        <v>71.626410366000002</v>
      </c>
      <c r="AB38" s="404">
        <v>63.012848319</v>
      </c>
      <c r="AC38" s="404">
        <v>70.933344321000007</v>
      </c>
      <c r="AD38" s="404" t="s">
        <v>85</v>
      </c>
      <c r="AE38" s="410">
        <v>63.370998874999998</v>
      </c>
      <c r="AF38" s="410">
        <v>70.933344321000007</v>
      </c>
      <c r="AG38" s="405">
        <v>69.638783486999998</v>
      </c>
      <c r="AI38" s="385" t="s">
        <v>550</v>
      </c>
      <c r="AJ38" s="406">
        <v>39.829765746</v>
      </c>
      <c r="AK38" s="404" t="s">
        <v>85</v>
      </c>
      <c r="AL38" s="404">
        <v>67.460519786000006</v>
      </c>
      <c r="AM38" s="404">
        <v>26.101231304999999</v>
      </c>
      <c r="AN38" s="404">
        <v>28.223454744000001</v>
      </c>
      <c r="AO38" s="404" t="s">
        <v>85</v>
      </c>
      <c r="AP38" s="410">
        <v>31.348567951</v>
      </c>
      <c r="AQ38" s="410">
        <v>28.223454744000001</v>
      </c>
      <c r="AR38" s="405">
        <v>28.758427549</v>
      </c>
      <c r="AT38" s="385" t="s">
        <v>550</v>
      </c>
      <c r="AU38" s="406">
        <v>25.399051111999999</v>
      </c>
      <c r="AV38" s="404" t="s">
        <v>85</v>
      </c>
      <c r="AW38" s="404">
        <v>26.673001788000001</v>
      </c>
      <c r="AX38" s="404">
        <v>29.556828651</v>
      </c>
      <c r="AY38" s="404">
        <v>18.838425875999999</v>
      </c>
      <c r="AZ38" s="404" t="s">
        <v>85</v>
      </c>
      <c r="BA38" s="410">
        <v>29.027113523000001</v>
      </c>
      <c r="BB38" s="410">
        <v>18.838425875999999</v>
      </c>
      <c r="BC38" s="405">
        <v>20.582577353000001</v>
      </c>
      <c r="BE38" s="385" t="s">
        <v>550</v>
      </c>
      <c r="BF38" s="406">
        <v>17.946277442</v>
      </c>
      <c r="BG38" s="404" t="s">
        <v>85</v>
      </c>
      <c r="BH38" s="404">
        <v>20.431044124</v>
      </c>
      <c r="BI38" s="404">
        <v>24.750177390000001</v>
      </c>
      <c r="BJ38" s="404">
        <v>11.731408651000001</v>
      </c>
      <c r="BK38" s="404" t="s">
        <v>85</v>
      </c>
      <c r="BL38" s="410">
        <v>23.927293528</v>
      </c>
      <c r="BM38" s="410">
        <v>11.731408651000001</v>
      </c>
      <c r="BN38" s="405">
        <v>13.819162379</v>
      </c>
      <c r="BP38" s="385" t="s">
        <v>550</v>
      </c>
      <c r="BQ38" s="406">
        <v>5.3518772239999999</v>
      </c>
      <c r="BR38" s="404" t="s">
        <v>85</v>
      </c>
      <c r="BS38" s="404" t="s">
        <v>85</v>
      </c>
      <c r="BT38" s="404">
        <v>1.171302573</v>
      </c>
      <c r="BU38" s="404">
        <v>2.7470782429999998</v>
      </c>
      <c r="BV38" s="404" t="s">
        <v>85</v>
      </c>
      <c r="BW38" s="410">
        <v>1.2566067679999999</v>
      </c>
      <c r="BX38" s="410">
        <v>2.7470782429999998</v>
      </c>
      <c r="BY38" s="405">
        <v>2.4919317400000001</v>
      </c>
      <c r="CA38" s="385" t="s">
        <v>550</v>
      </c>
      <c r="CB38" s="406">
        <v>15.591752434</v>
      </c>
      <c r="CC38" s="404" t="s">
        <v>85</v>
      </c>
      <c r="CD38" s="404">
        <v>4.59111914</v>
      </c>
      <c r="CE38" s="404">
        <v>9.372553216</v>
      </c>
      <c r="CF38" s="404">
        <v>11.467906964999999</v>
      </c>
      <c r="CG38" s="404" t="s">
        <v>85</v>
      </c>
      <c r="CH38" s="410">
        <v>9.1655347290000009</v>
      </c>
      <c r="CI38" s="410">
        <v>11.467906964999999</v>
      </c>
      <c r="CJ38" s="405">
        <v>11.073775152</v>
      </c>
    </row>
    <row r="39" spans="2:88" s="323" customFormat="1" ht="15.75" customHeight="1">
      <c r="B39" s="381" t="s">
        <v>689</v>
      </c>
      <c r="C39" s="382">
        <v>505.86156771700001</v>
      </c>
      <c r="D39" s="382" t="s">
        <v>85</v>
      </c>
      <c r="E39" s="382" t="s">
        <v>85</v>
      </c>
      <c r="F39" s="382">
        <v>326.83347892699999</v>
      </c>
      <c r="G39" s="382">
        <v>264.36278738700003</v>
      </c>
      <c r="H39" s="382" t="s">
        <v>85</v>
      </c>
      <c r="I39" s="383">
        <v>333.50973498600001</v>
      </c>
      <c r="J39" s="383">
        <v>264.36278738700003</v>
      </c>
      <c r="K39" s="384">
        <v>315.70261236200002</v>
      </c>
      <c r="M39" s="381" t="s">
        <v>689</v>
      </c>
      <c r="N39" s="382">
        <v>323.60831354300001</v>
      </c>
      <c r="O39" s="382" t="s">
        <v>85</v>
      </c>
      <c r="P39" s="382" t="s">
        <v>85</v>
      </c>
      <c r="Q39" s="382">
        <v>225.80251482700001</v>
      </c>
      <c r="R39" s="382">
        <v>70.132894797000006</v>
      </c>
      <c r="S39" s="382" t="s">
        <v>85</v>
      </c>
      <c r="T39" s="383">
        <v>229.44985620700001</v>
      </c>
      <c r="U39" s="383">
        <v>70.132894797000006</v>
      </c>
      <c r="V39" s="384">
        <v>188.421629126</v>
      </c>
      <c r="X39" s="381" t="s">
        <v>689</v>
      </c>
      <c r="Y39" s="402">
        <v>63.971713645999998</v>
      </c>
      <c r="Z39" s="402" t="s">
        <v>85</v>
      </c>
      <c r="AA39" s="402" t="s">
        <v>85</v>
      </c>
      <c r="AB39" s="402">
        <v>69.087939083999999</v>
      </c>
      <c r="AC39" s="402">
        <v>26.529034396</v>
      </c>
      <c r="AD39" s="402" t="s">
        <v>85</v>
      </c>
      <c r="AE39" s="409">
        <v>68.798548328999999</v>
      </c>
      <c r="AF39" s="409">
        <v>26.529034396</v>
      </c>
      <c r="AG39" s="403">
        <v>59.683265753000001</v>
      </c>
      <c r="AI39" s="381" t="s">
        <v>689</v>
      </c>
      <c r="AJ39" s="402">
        <v>48.287006218000002</v>
      </c>
      <c r="AK39" s="402" t="s">
        <v>85</v>
      </c>
      <c r="AL39" s="402" t="s">
        <v>85</v>
      </c>
      <c r="AM39" s="402">
        <v>22.246577106</v>
      </c>
      <c r="AN39" s="402">
        <v>23.548707298</v>
      </c>
      <c r="AO39" s="402" t="s">
        <v>85</v>
      </c>
      <c r="AP39" s="409">
        <v>23.719510528000001</v>
      </c>
      <c r="AQ39" s="409">
        <v>23.548707298</v>
      </c>
      <c r="AR39" s="403">
        <v>23.682677369</v>
      </c>
      <c r="AT39" s="381" t="s">
        <v>689</v>
      </c>
      <c r="AU39" s="402">
        <v>9.9144830729999995</v>
      </c>
      <c r="AV39" s="402" t="s">
        <v>85</v>
      </c>
      <c r="AW39" s="402" t="s">
        <v>85</v>
      </c>
      <c r="AX39" s="402">
        <v>25.489237215999999</v>
      </c>
      <c r="AY39" s="402">
        <v>49.330408392999999</v>
      </c>
      <c r="AZ39" s="402" t="s">
        <v>85</v>
      </c>
      <c r="BA39" s="409">
        <v>24.608277235999999</v>
      </c>
      <c r="BB39" s="409">
        <v>49.330408392999999</v>
      </c>
      <c r="BC39" s="403">
        <v>29.939524046999999</v>
      </c>
      <c r="BE39" s="381" t="s">
        <v>689</v>
      </c>
      <c r="BF39" s="402">
        <v>4.1469741400000002</v>
      </c>
      <c r="BG39" s="402" t="s">
        <v>85</v>
      </c>
      <c r="BH39" s="402" t="s">
        <v>85</v>
      </c>
      <c r="BI39" s="402">
        <v>19.735113275</v>
      </c>
      <c r="BJ39" s="402">
        <v>36.807831907000001</v>
      </c>
      <c r="BK39" s="402" t="s">
        <v>85</v>
      </c>
      <c r="BL39" s="409">
        <v>18.853396194999998</v>
      </c>
      <c r="BM39" s="409">
        <v>36.807831907000001</v>
      </c>
      <c r="BN39" s="403">
        <v>22.725211595000001</v>
      </c>
      <c r="BP39" s="381" t="s">
        <v>689</v>
      </c>
      <c r="BQ39" s="402">
        <v>6.909561439</v>
      </c>
      <c r="BR39" s="402" t="s">
        <v>85</v>
      </c>
      <c r="BS39" s="402" t="s">
        <v>85</v>
      </c>
      <c r="BT39" s="402">
        <v>1.5442292390000001</v>
      </c>
      <c r="BU39" s="402">
        <v>0.95629133200000005</v>
      </c>
      <c r="BV39" s="402" t="s">
        <v>85</v>
      </c>
      <c r="BW39" s="409">
        <v>1.8477103020000001</v>
      </c>
      <c r="BX39" s="409">
        <v>0.95629133200000005</v>
      </c>
      <c r="BY39" s="403">
        <v>1.655478714</v>
      </c>
      <c r="CA39" s="381" t="s">
        <v>689</v>
      </c>
      <c r="CB39" s="402">
        <v>5.3277799080000001</v>
      </c>
      <c r="CC39" s="402" t="s">
        <v>85</v>
      </c>
      <c r="CD39" s="402" t="s">
        <v>85</v>
      </c>
      <c r="CE39" s="402">
        <v>1.990862098</v>
      </c>
      <c r="CF39" s="402">
        <v>8.2455632720000001</v>
      </c>
      <c r="CG39" s="402" t="s">
        <v>85</v>
      </c>
      <c r="CH39" s="409">
        <v>2.1796092859999998</v>
      </c>
      <c r="CI39" s="409">
        <v>8.2455632720000001</v>
      </c>
      <c r="CJ39" s="403">
        <v>3.4877124450000001</v>
      </c>
    </row>
    <row r="40" spans="2:88" s="323" customFormat="1" ht="15.75" customHeight="1">
      <c r="B40" s="385" t="s">
        <v>690</v>
      </c>
      <c r="C40" s="386" t="s">
        <v>85</v>
      </c>
      <c r="D40" s="386" t="s">
        <v>85</v>
      </c>
      <c r="E40" s="386" t="s">
        <v>85</v>
      </c>
      <c r="F40" s="386" t="s">
        <v>85</v>
      </c>
      <c r="G40" s="386">
        <v>482.619009447</v>
      </c>
      <c r="H40" s="386" t="s">
        <v>85</v>
      </c>
      <c r="I40" s="387" t="s">
        <v>85</v>
      </c>
      <c r="J40" s="387">
        <v>482.619009447</v>
      </c>
      <c r="K40" s="372">
        <v>482.619009447</v>
      </c>
      <c r="M40" s="385" t="s">
        <v>690</v>
      </c>
      <c r="N40" s="386" t="s">
        <v>85</v>
      </c>
      <c r="O40" s="386" t="s">
        <v>85</v>
      </c>
      <c r="P40" s="386" t="s">
        <v>85</v>
      </c>
      <c r="Q40" s="386" t="s">
        <v>85</v>
      </c>
      <c r="R40" s="386">
        <v>328.296419851</v>
      </c>
      <c r="S40" s="386" t="s">
        <v>85</v>
      </c>
      <c r="T40" s="387" t="s">
        <v>85</v>
      </c>
      <c r="U40" s="387">
        <v>328.296419851</v>
      </c>
      <c r="V40" s="372">
        <v>328.296419851</v>
      </c>
      <c r="X40" s="385" t="s">
        <v>690</v>
      </c>
      <c r="Y40" s="404" t="s">
        <v>85</v>
      </c>
      <c r="Z40" s="404" t="s">
        <v>85</v>
      </c>
      <c r="AA40" s="404" t="s">
        <v>85</v>
      </c>
      <c r="AB40" s="404" t="s">
        <v>85</v>
      </c>
      <c r="AC40" s="404">
        <v>68.023930558999993</v>
      </c>
      <c r="AD40" s="404" t="s">
        <v>85</v>
      </c>
      <c r="AE40" s="410" t="s">
        <v>85</v>
      </c>
      <c r="AF40" s="410">
        <v>68.023930558999993</v>
      </c>
      <c r="AG40" s="405">
        <v>68.023930558999993</v>
      </c>
      <c r="AI40" s="385" t="s">
        <v>690</v>
      </c>
      <c r="AJ40" s="404" t="s">
        <v>85</v>
      </c>
      <c r="AK40" s="404" t="s">
        <v>85</v>
      </c>
      <c r="AL40" s="404" t="s">
        <v>85</v>
      </c>
      <c r="AM40" s="404" t="s">
        <v>85</v>
      </c>
      <c r="AN40" s="404">
        <v>36.979634922999999</v>
      </c>
      <c r="AO40" s="404" t="s">
        <v>85</v>
      </c>
      <c r="AP40" s="410" t="s">
        <v>85</v>
      </c>
      <c r="AQ40" s="410">
        <v>36.979634922999999</v>
      </c>
      <c r="AR40" s="405">
        <v>36.979634922999999</v>
      </c>
      <c r="AT40" s="385" t="s">
        <v>690</v>
      </c>
      <c r="AU40" s="404" t="s">
        <v>85</v>
      </c>
      <c r="AV40" s="404" t="s">
        <v>85</v>
      </c>
      <c r="AW40" s="404" t="s">
        <v>85</v>
      </c>
      <c r="AX40" s="404" t="s">
        <v>85</v>
      </c>
      <c r="AY40" s="404">
        <v>18.714871299999999</v>
      </c>
      <c r="AZ40" s="404" t="s">
        <v>85</v>
      </c>
      <c r="BA40" s="410" t="s">
        <v>85</v>
      </c>
      <c r="BB40" s="410">
        <v>18.714871299999999</v>
      </c>
      <c r="BC40" s="405">
        <v>18.714871299999999</v>
      </c>
      <c r="BE40" s="385" t="s">
        <v>690</v>
      </c>
      <c r="BF40" s="404" t="s">
        <v>85</v>
      </c>
      <c r="BG40" s="404" t="s">
        <v>85</v>
      </c>
      <c r="BH40" s="404" t="s">
        <v>85</v>
      </c>
      <c r="BI40" s="404" t="s">
        <v>85</v>
      </c>
      <c r="BJ40" s="404">
        <v>14.603337485000001</v>
      </c>
      <c r="BK40" s="404" t="s">
        <v>85</v>
      </c>
      <c r="BL40" s="410" t="s">
        <v>85</v>
      </c>
      <c r="BM40" s="410">
        <v>14.603337485000001</v>
      </c>
      <c r="BN40" s="405">
        <v>14.603337485000001</v>
      </c>
      <c r="BP40" s="385" t="s">
        <v>690</v>
      </c>
      <c r="BQ40" s="404" t="s">
        <v>85</v>
      </c>
      <c r="BR40" s="404" t="s">
        <v>85</v>
      </c>
      <c r="BS40" s="404" t="s">
        <v>85</v>
      </c>
      <c r="BT40" s="404" t="s">
        <v>85</v>
      </c>
      <c r="BU40" s="404">
        <v>4.1316745040000002</v>
      </c>
      <c r="BV40" s="404" t="s">
        <v>85</v>
      </c>
      <c r="BW40" s="410" t="s">
        <v>85</v>
      </c>
      <c r="BX40" s="410">
        <v>4.1316745040000002</v>
      </c>
      <c r="BY40" s="405">
        <v>4.1316745040000002</v>
      </c>
      <c r="CA40" s="385" t="s">
        <v>690</v>
      </c>
      <c r="CB40" s="404" t="s">
        <v>85</v>
      </c>
      <c r="CC40" s="404" t="s">
        <v>85</v>
      </c>
      <c r="CD40" s="404" t="s">
        <v>85</v>
      </c>
      <c r="CE40" s="404" t="s">
        <v>85</v>
      </c>
      <c r="CF40" s="404">
        <v>9.4040866829999992</v>
      </c>
      <c r="CG40" s="404" t="s">
        <v>85</v>
      </c>
      <c r="CH40" s="410" t="s">
        <v>85</v>
      </c>
      <c r="CI40" s="410">
        <v>9.4040866829999992</v>
      </c>
      <c r="CJ40" s="405">
        <v>9.4040866829999992</v>
      </c>
    </row>
    <row r="41" spans="2:88" s="323" customFormat="1" ht="15.75" customHeight="1">
      <c r="B41" s="381" t="s">
        <v>691</v>
      </c>
      <c r="C41" s="382">
        <v>274.68780377100001</v>
      </c>
      <c r="D41" s="382" t="s">
        <v>85</v>
      </c>
      <c r="E41" s="382">
        <v>268.04654700100002</v>
      </c>
      <c r="F41" s="382">
        <v>137.448503644</v>
      </c>
      <c r="G41" s="382">
        <v>373.50619711299998</v>
      </c>
      <c r="H41" s="382" t="s">
        <v>85</v>
      </c>
      <c r="I41" s="383">
        <v>176.732049827</v>
      </c>
      <c r="J41" s="383">
        <v>373.50619711299998</v>
      </c>
      <c r="K41" s="384">
        <v>276.75740187000002</v>
      </c>
      <c r="M41" s="381" t="s">
        <v>691</v>
      </c>
      <c r="N41" s="382">
        <v>41.490255210999997</v>
      </c>
      <c r="O41" s="382" t="s">
        <v>85</v>
      </c>
      <c r="P41" s="382">
        <v>172.98635746799999</v>
      </c>
      <c r="Q41" s="382">
        <v>80.184584142999995</v>
      </c>
      <c r="R41" s="382">
        <v>207.04197270899999</v>
      </c>
      <c r="S41" s="382" t="s">
        <v>85</v>
      </c>
      <c r="T41" s="383">
        <v>100.651965257</v>
      </c>
      <c r="U41" s="383">
        <v>207.04197270899999</v>
      </c>
      <c r="V41" s="384">
        <v>154.732738041</v>
      </c>
      <c r="X41" s="381" t="s">
        <v>691</v>
      </c>
      <c r="Y41" s="402">
        <v>15.104513066000001</v>
      </c>
      <c r="Z41" s="402" t="s">
        <v>85</v>
      </c>
      <c r="AA41" s="402">
        <v>64.535939524</v>
      </c>
      <c r="AB41" s="402">
        <v>58.337909848000002</v>
      </c>
      <c r="AC41" s="402">
        <v>55.432004692</v>
      </c>
      <c r="AD41" s="402" t="s">
        <v>85</v>
      </c>
      <c r="AE41" s="409">
        <v>56.951733064999999</v>
      </c>
      <c r="AF41" s="409">
        <v>55.432004692</v>
      </c>
      <c r="AG41" s="403">
        <v>55.909159789999997</v>
      </c>
      <c r="AI41" s="381" t="s">
        <v>691</v>
      </c>
      <c r="AJ41" s="402">
        <v>15.095222134</v>
      </c>
      <c r="AK41" s="402" t="s">
        <v>85</v>
      </c>
      <c r="AL41" s="402">
        <v>63.196538498000002</v>
      </c>
      <c r="AM41" s="402">
        <v>44.467520858</v>
      </c>
      <c r="AN41" s="402">
        <v>7.0016611949999996</v>
      </c>
      <c r="AO41" s="402" t="s">
        <v>85</v>
      </c>
      <c r="AP41" s="409">
        <v>48.884090669999999</v>
      </c>
      <c r="AQ41" s="409">
        <v>7.0016611949999996</v>
      </c>
      <c r="AR41" s="403">
        <v>20.151652395999999</v>
      </c>
      <c r="AT41" s="381" t="s">
        <v>691</v>
      </c>
      <c r="AU41" s="402">
        <v>70.686130829999996</v>
      </c>
      <c r="AV41" s="402" t="s">
        <v>85</v>
      </c>
      <c r="AW41" s="402">
        <v>34.370277006999999</v>
      </c>
      <c r="AX41" s="402">
        <v>35.695708906</v>
      </c>
      <c r="AY41" s="402">
        <v>17.114839442000001</v>
      </c>
      <c r="AZ41" s="402" t="s">
        <v>85</v>
      </c>
      <c r="BA41" s="409">
        <v>38.179811170000001</v>
      </c>
      <c r="BB41" s="409">
        <v>17.114839442000001</v>
      </c>
      <c r="BC41" s="403">
        <v>23.728691512000001</v>
      </c>
      <c r="BE41" s="381" t="s">
        <v>691</v>
      </c>
      <c r="BF41" s="402">
        <v>58.304532651000002</v>
      </c>
      <c r="BG41" s="402" t="s">
        <v>85</v>
      </c>
      <c r="BH41" s="402">
        <v>22.263741073999999</v>
      </c>
      <c r="BI41" s="402">
        <v>33.925555105000001</v>
      </c>
      <c r="BJ41" s="402">
        <v>17.114839442000001</v>
      </c>
      <c r="BK41" s="402" t="s">
        <v>85</v>
      </c>
      <c r="BL41" s="409">
        <v>31.693028188</v>
      </c>
      <c r="BM41" s="409">
        <v>17.114839442000001</v>
      </c>
      <c r="BN41" s="403">
        <v>21.692010732</v>
      </c>
      <c r="BP41" s="381" t="s">
        <v>691</v>
      </c>
      <c r="BQ41" s="402">
        <v>0.79618222000000005</v>
      </c>
      <c r="BR41" s="402" t="s">
        <v>85</v>
      </c>
      <c r="BS41" s="402" t="s">
        <v>85</v>
      </c>
      <c r="BT41" s="402">
        <v>1.066252E-3</v>
      </c>
      <c r="BU41" s="402">
        <v>5.4592370949999998</v>
      </c>
      <c r="BV41" s="402" t="s">
        <v>85</v>
      </c>
      <c r="BW41" s="409">
        <v>6.8237214000000004E-2</v>
      </c>
      <c r="BX41" s="409">
        <v>5.4592370949999998</v>
      </c>
      <c r="BY41" s="403">
        <v>3.7666036470000002</v>
      </c>
      <c r="CA41" s="381" t="s">
        <v>691</v>
      </c>
      <c r="CB41" s="402">
        <v>45.610371029</v>
      </c>
      <c r="CC41" s="402" t="s">
        <v>85</v>
      </c>
      <c r="CD41" s="402">
        <v>11.08479649</v>
      </c>
      <c r="CE41" s="402">
        <v>26.454686452000001</v>
      </c>
      <c r="CF41" s="402">
        <v>0.65010049199999997</v>
      </c>
      <c r="CG41" s="402" t="s">
        <v>85</v>
      </c>
      <c r="CH41" s="409">
        <v>22.409745261000001</v>
      </c>
      <c r="CI41" s="409">
        <v>0.65010049199999997</v>
      </c>
      <c r="CJ41" s="403">
        <v>7.4820617900000004</v>
      </c>
    </row>
    <row r="42" spans="2:88" s="323" customFormat="1" ht="15.75" customHeight="1">
      <c r="B42" s="385" t="s">
        <v>692</v>
      </c>
      <c r="C42" s="386" t="s">
        <v>85</v>
      </c>
      <c r="D42" s="386" t="s">
        <v>85</v>
      </c>
      <c r="E42" s="386" t="s">
        <v>85</v>
      </c>
      <c r="F42" s="386" t="s">
        <v>85</v>
      </c>
      <c r="G42" s="386">
        <v>528.60187372200005</v>
      </c>
      <c r="H42" s="386" t="s">
        <v>85</v>
      </c>
      <c r="I42" s="387" t="s">
        <v>85</v>
      </c>
      <c r="J42" s="387">
        <v>528.60187372200005</v>
      </c>
      <c r="K42" s="372">
        <v>528.60187372200005</v>
      </c>
      <c r="M42" s="385" t="s">
        <v>692</v>
      </c>
      <c r="N42" s="386" t="s">
        <v>85</v>
      </c>
      <c r="O42" s="386" t="s">
        <v>85</v>
      </c>
      <c r="P42" s="386" t="s">
        <v>85</v>
      </c>
      <c r="Q42" s="386" t="s">
        <v>85</v>
      </c>
      <c r="R42" s="386">
        <v>404.440545246</v>
      </c>
      <c r="S42" s="386" t="s">
        <v>85</v>
      </c>
      <c r="T42" s="387" t="s">
        <v>85</v>
      </c>
      <c r="U42" s="387">
        <v>404.440545246</v>
      </c>
      <c r="V42" s="372">
        <v>404.440545246</v>
      </c>
      <c r="X42" s="385" t="s">
        <v>692</v>
      </c>
      <c r="Y42" s="404" t="s">
        <v>85</v>
      </c>
      <c r="Z42" s="404" t="s">
        <v>85</v>
      </c>
      <c r="AA42" s="404" t="s">
        <v>85</v>
      </c>
      <c r="AB42" s="404" t="s">
        <v>85</v>
      </c>
      <c r="AC42" s="404">
        <v>76.511371857</v>
      </c>
      <c r="AD42" s="404" t="s">
        <v>85</v>
      </c>
      <c r="AE42" s="410" t="s">
        <v>85</v>
      </c>
      <c r="AF42" s="410">
        <v>76.511371857</v>
      </c>
      <c r="AG42" s="405">
        <v>76.511371857</v>
      </c>
      <c r="AI42" s="385" t="s">
        <v>692</v>
      </c>
      <c r="AJ42" s="404" t="s">
        <v>85</v>
      </c>
      <c r="AK42" s="404" t="s">
        <v>85</v>
      </c>
      <c r="AL42" s="404" t="s">
        <v>85</v>
      </c>
      <c r="AM42" s="404" t="s">
        <v>85</v>
      </c>
      <c r="AN42" s="404">
        <v>27.236899621999999</v>
      </c>
      <c r="AO42" s="404" t="s">
        <v>85</v>
      </c>
      <c r="AP42" s="410" t="s">
        <v>85</v>
      </c>
      <c r="AQ42" s="410">
        <v>27.236899621999999</v>
      </c>
      <c r="AR42" s="405">
        <v>27.236899621999999</v>
      </c>
      <c r="AT42" s="385" t="s">
        <v>692</v>
      </c>
      <c r="AU42" s="404" t="s">
        <v>85</v>
      </c>
      <c r="AV42" s="404" t="s">
        <v>85</v>
      </c>
      <c r="AW42" s="404" t="s">
        <v>85</v>
      </c>
      <c r="AX42" s="404" t="s">
        <v>85</v>
      </c>
      <c r="AY42" s="404">
        <v>17.232397824</v>
      </c>
      <c r="AZ42" s="404" t="s">
        <v>85</v>
      </c>
      <c r="BA42" s="410" t="s">
        <v>85</v>
      </c>
      <c r="BB42" s="410">
        <v>17.232397824</v>
      </c>
      <c r="BC42" s="405">
        <v>17.232397824</v>
      </c>
      <c r="BE42" s="385" t="s">
        <v>692</v>
      </c>
      <c r="BF42" s="404" t="s">
        <v>85</v>
      </c>
      <c r="BG42" s="404" t="s">
        <v>85</v>
      </c>
      <c r="BH42" s="404" t="s">
        <v>85</v>
      </c>
      <c r="BI42" s="404" t="s">
        <v>85</v>
      </c>
      <c r="BJ42" s="404">
        <v>8.4461035399999993</v>
      </c>
      <c r="BK42" s="404" t="s">
        <v>85</v>
      </c>
      <c r="BL42" s="410" t="s">
        <v>85</v>
      </c>
      <c r="BM42" s="410">
        <v>8.4461035399999993</v>
      </c>
      <c r="BN42" s="405">
        <v>8.4461035399999993</v>
      </c>
      <c r="BP42" s="385" t="s">
        <v>692</v>
      </c>
      <c r="BQ42" s="404" t="s">
        <v>85</v>
      </c>
      <c r="BR42" s="404" t="s">
        <v>85</v>
      </c>
      <c r="BS42" s="404" t="s">
        <v>85</v>
      </c>
      <c r="BT42" s="404" t="s">
        <v>85</v>
      </c>
      <c r="BU42" s="404">
        <v>1.9904675329999999</v>
      </c>
      <c r="BV42" s="404" t="s">
        <v>85</v>
      </c>
      <c r="BW42" s="410" t="s">
        <v>85</v>
      </c>
      <c r="BX42" s="410">
        <v>1.9904675329999999</v>
      </c>
      <c r="BY42" s="405">
        <v>1.9904675329999999</v>
      </c>
      <c r="CA42" s="385" t="s">
        <v>692</v>
      </c>
      <c r="CB42" s="404" t="s">
        <v>85</v>
      </c>
      <c r="CC42" s="404" t="s">
        <v>85</v>
      </c>
      <c r="CD42" s="404" t="s">
        <v>85</v>
      </c>
      <c r="CE42" s="404" t="s">
        <v>85</v>
      </c>
      <c r="CF42" s="404">
        <v>13.693919295000001</v>
      </c>
      <c r="CG42" s="404" t="s">
        <v>85</v>
      </c>
      <c r="CH42" s="410" t="s">
        <v>85</v>
      </c>
      <c r="CI42" s="410">
        <v>13.693919295000001</v>
      </c>
      <c r="CJ42" s="405">
        <v>13.693919295000001</v>
      </c>
    </row>
    <row r="43" spans="2:88" s="323" customFormat="1" ht="15.75" customHeight="1">
      <c r="B43" s="381" t="s">
        <v>693</v>
      </c>
      <c r="C43" s="382" t="s">
        <v>85</v>
      </c>
      <c r="D43" s="382" t="s">
        <v>85</v>
      </c>
      <c r="E43" s="382">
        <v>127.549689597</v>
      </c>
      <c r="F43" s="382">
        <v>87.869176601000007</v>
      </c>
      <c r="G43" s="382" t="s">
        <v>85</v>
      </c>
      <c r="H43" s="382" t="s">
        <v>85</v>
      </c>
      <c r="I43" s="383">
        <v>97.224839193999998</v>
      </c>
      <c r="J43" s="383" t="s">
        <v>85</v>
      </c>
      <c r="K43" s="384">
        <v>97.224839193999998</v>
      </c>
      <c r="M43" s="381" t="s">
        <v>693</v>
      </c>
      <c r="N43" s="382" t="s">
        <v>85</v>
      </c>
      <c r="O43" s="382" t="s">
        <v>85</v>
      </c>
      <c r="P43" s="382">
        <v>100.985101316</v>
      </c>
      <c r="Q43" s="382">
        <v>29.688291929999998</v>
      </c>
      <c r="R43" s="382" t="s">
        <v>85</v>
      </c>
      <c r="S43" s="382" t="s">
        <v>85</v>
      </c>
      <c r="T43" s="383">
        <v>46.498278552000002</v>
      </c>
      <c r="U43" s="383" t="s">
        <v>85</v>
      </c>
      <c r="V43" s="384">
        <v>46.498278552000002</v>
      </c>
      <c r="X43" s="381" t="s">
        <v>693</v>
      </c>
      <c r="Y43" s="402" t="s">
        <v>85</v>
      </c>
      <c r="Z43" s="402" t="s">
        <v>85</v>
      </c>
      <c r="AA43" s="402">
        <v>79.173145489999996</v>
      </c>
      <c r="AB43" s="402">
        <v>33.786924014999997</v>
      </c>
      <c r="AC43" s="402" t="s">
        <v>85</v>
      </c>
      <c r="AD43" s="402" t="s">
        <v>85</v>
      </c>
      <c r="AE43" s="409">
        <v>47.825513457</v>
      </c>
      <c r="AF43" s="409" t="s">
        <v>85</v>
      </c>
      <c r="AG43" s="403">
        <v>47.825513457</v>
      </c>
      <c r="AI43" s="381" t="s">
        <v>693</v>
      </c>
      <c r="AJ43" s="402" t="s">
        <v>85</v>
      </c>
      <c r="AK43" s="402" t="s">
        <v>85</v>
      </c>
      <c r="AL43" s="402">
        <v>71.998883750000005</v>
      </c>
      <c r="AM43" s="402">
        <v>33.786924014999997</v>
      </c>
      <c r="AN43" s="402" t="s">
        <v>85</v>
      </c>
      <c r="AO43" s="402" t="s">
        <v>85</v>
      </c>
      <c r="AP43" s="409">
        <v>45.606414534999999</v>
      </c>
      <c r="AQ43" s="409" t="s">
        <v>85</v>
      </c>
      <c r="AR43" s="403">
        <v>45.606414534999999</v>
      </c>
      <c r="AT43" s="381" t="s">
        <v>693</v>
      </c>
      <c r="AU43" s="402" t="s">
        <v>85</v>
      </c>
      <c r="AV43" s="402" t="s">
        <v>85</v>
      </c>
      <c r="AW43" s="402">
        <v>18.480415066999999</v>
      </c>
      <c r="AX43" s="402">
        <v>47.003707140000003</v>
      </c>
      <c r="AY43" s="402" t="s">
        <v>85</v>
      </c>
      <c r="AZ43" s="402" t="s">
        <v>85</v>
      </c>
      <c r="BA43" s="409">
        <v>38.181056257999998</v>
      </c>
      <c r="BB43" s="409" t="s">
        <v>85</v>
      </c>
      <c r="BC43" s="403">
        <v>38.181056257999998</v>
      </c>
      <c r="BE43" s="381" t="s">
        <v>693</v>
      </c>
      <c r="BF43" s="402" t="s">
        <v>85</v>
      </c>
      <c r="BG43" s="402" t="s">
        <v>85</v>
      </c>
      <c r="BH43" s="402">
        <v>18.480415066999999</v>
      </c>
      <c r="BI43" s="402">
        <v>45.128250172999998</v>
      </c>
      <c r="BJ43" s="402" t="s">
        <v>85</v>
      </c>
      <c r="BK43" s="402" t="s">
        <v>85</v>
      </c>
      <c r="BL43" s="409">
        <v>36.885704210999997</v>
      </c>
      <c r="BM43" s="409" t="s">
        <v>85</v>
      </c>
      <c r="BN43" s="403">
        <v>36.885704210999997</v>
      </c>
      <c r="BP43" s="381" t="s">
        <v>693</v>
      </c>
      <c r="BQ43" s="402" t="s">
        <v>85</v>
      </c>
      <c r="BR43" s="402" t="s">
        <v>85</v>
      </c>
      <c r="BS43" s="402" t="s">
        <v>85</v>
      </c>
      <c r="BT43" s="402" t="s">
        <v>85</v>
      </c>
      <c r="BU43" s="402" t="s">
        <v>85</v>
      </c>
      <c r="BV43" s="402" t="s">
        <v>85</v>
      </c>
      <c r="BW43" s="409" t="s">
        <v>85</v>
      </c>
      <c r="BX43" s="409" t="s">
        <v>85</v>
      </c>
      <c r="BY43" s="403" t="s">
        <v>85</v>
      </c>
      <c r="CA43" s="381" t="s">
        <v>693</v>
      </c>
      <c r="CB43" s="402" t="s">
        <v>85</v>
      </c>
      <c r="CC43" s="402" t="s">
        <v>85</v>
      </c>
      <c r="CD43" s="402">
        <v>-2.3204194629999999</v>
      </c>
      <c r="CE43" s="402">
        <v>36.845152253000002</v>
      </c>
      <c r="CF43" s="402" t="s">
        <v>85</v>
      </c>
      <c r="CG43" s="402" t="s">
        <v>85</v>
      </c>
      <c r="CH43" s="409">
        <v>24.730696286000001</v>
      </c>
      <c r="CI43" s="409" t="s">
        <v>85</v>
      </c>
      <c r="CJ43" s="403">
        <v>24.730696286000001</v>
      </c>
    </row>
    <row r="44" spans="2:88" s="368" customFormat="1" ht="15.75" customHeight="1">
      <c r="B44" s="723" t="s">
        <v>696</v>
      </c>
      <c r="C44" s="724"/>
      <c r="D44" s="724"/>
      <c r="E44" s="724"/>
      <c r="F44" s="724"/>
      <c r="G44" s="724"/>
      <c r="H44" s="724"/>
      <c r="I44" s="587"/>
      <c r="J44" s="587"/>
      <c r="K44" s="725"/>
      <c r="M44" s="723" t="s">
        <v>696</v>
      </c>
      <c r="N44" s="724"/>
      <c r="O44" s="724"/>
      <c r="P44" s="724"/>
      <c r="Q44" s="724"/>
      <c r="R44" s="724"/>
      <c r="S44" s="724"/>
      <c r="T44" s="587"/>
      <c r="U44" s="587"/>
      <c r="V44" s="725"/>
      <c r="X44" s="723" t="s">
        <v>696</v>
      </c>
      <c r="Y44" s="404"/>
      <c r="Z44" s="404"/>
      <c r="AA44" s="404"/>
      <c r="AB44" s="404"/>
      <c r="AC44" s="404"/>
      <c r="AD44" s="404"/>
      <c r="AE44" s="410"/>
      <c r="AF44" s="410"/>
      <c r="AG44" s="405"/>
      <c r="AI44" s="743" t="s">
        <v>696</v>
      </c>
      <c r="AJ44" s="744"/>
      <c r="AK44" s="744"/>
      <c r="AL44" s="744"/>
      <c r="AM44" s="744"/>
      <c r="AN44" s="744"/>
      <c r="AO44" s="744"/>
      <c r="AP44" s="745"/>
      <c r="AQ44" s="745"/>
      <c r="AR44" s="746"/>
      <c r="AT44" s="743" t="s">
        <v>696</v>
      </c>
      <c r="AU44" s="744"/>
      <c r="AV44" s="744"/>
      <c r="AW44" s="744"/>
      <c r="AX44" s="744"/>
      <c r="AY44" s="744"/>
      <c r="AZ44" s="744"/>
      <c r="BA44" s="745"/>
      <c r="BB44" s="745"/>
      <c r="BC44" s="746"/>
      <c r="BE44" s="743" t="s">
        <v>696</v>
      </c>
      <c r="BF44" s="744"/>
      <c r="BG44" s="744"/>
      <c r="BH44" s="744"/>
      <c r="BI44" s="744"/>
      <c r="BJ44" s="744"/>
      <c r="BK44" s="744"/>
      <c r="BL44" s="745"/>
      <c r="BM44" s="745"/>
      <c r="BN44" s="746"/>
      <c r="BP44" s="743" t="s">
        <v>696</v>
      </c>
      <c r="BQ44" s="744"/>
      <c r="BR44" s="744"/>
      <c r="BS44" s="744"/>
      <c r="BT44" s="744"/>
      <c r="BU44" s="744"/>
      <c r="BV44" s="744"/>
      <c r="BW44" s="745"/>
      <c r="BX44" s="745"/>
      <c r="BY44" s="746"/>
      <c r="CA44" s="743" t="s">
        <v>696</v>
      </c>
      <c r="CB44" s="744"/>
      <c r="CC44" s="744"/>
      <c r="CD44" s="744"/>
      <c r="CE44" s="744"/>
      <c r="CF44" s="744"/>
      <c r="CG44" s="744"/>
      <c r="CH44" s="745"/>
      <c r="CI44" s="745"/>
      <c r="CJ44" s="746"/>
    </row>
    <row r="45" spans="2:88" s="323" customFormat="1" ht="15.75" customHeight="1">
      <c r="B45" s="729" t="s">
        <v>551</v>
      </c>
      <c r="C45" s="730" t="s">
        <v>85</v>
      </c>
      <c r="D45" s="730" t="s">
        <v>85</v>
      </c>
      <c r="E45" s="730" t="s">
        <v>85</v>
      </c>
      <c r="F45" s="730">
        <v>679.67332065899996</v>
      </c>
      <c r="G45" s="730">
        <v>683.68698112000004</v>
      </c>
      <c r="H45" s="730">
        <v>576.96252775300002</v>
      </c>
      <c r="I45" s="731">
        <v>679.67332065899996</v>
      </c>
      <c r="J45" s="731">
        <v>592.28605592300005</v>
      </c>
      <c r="K45" s="732">
        <v>592.91566599500004</v>
      </c>
      <c r="M45" s="729" t="s">
        <v>551</v>
      </c>
      <c r="N45" s="730" t="s">
        <v>85</v>
      </c>
      <c r="O45" s="730" t="s">
        <v>85</v>
      </c>
      <c r="P45" s="730" t="s">
        <v>85</v>
      </c>
      <c r="Q45" s="730">
        <v>352.98241642800002</v>
      </c>
      <c r="R45" s="730">
        <v>408.90995697300002</v>
      </c>
      <c r="S45" s="730">
        <v>295.92170248299999</v>
      </c>
      <c r="T45" s="731">
        <v>352.98241642800002</v>
      </c>
      <c r="U45" s="731">
        <v>312.14458904700001</v>
      </c>
      <c r="V45" s="732">
        <v>312.43881850399998</v>
      </c>
      <c r="X45" s="729" t="s">
        <v>551</v>
      </c>
      <c r="Y45" s="735" t="s">
        <v>85</v>
      </c>
      <c r="Z45" s="735" t="s">
        <v>85</v>
      </c>
      <c r="AA45" s="735" t="s">
        <v>85</v>
      </c>
      <c r="AB45" s="735">
        <v>51.934128602999998</v>
      </c>
      <c r="AC45" s="735">
        <v>59.809528082999996</v>
      </c>
      <c r="AD45" s="735">
        <v>51.289587840999999</v>
      </c>
      <c r="AE45" s="736">
        <v>51.934128602999998</v>
      </c>
      <c r="AF45" s="736">
        <v>52.701660949999997</v>
      </c>
      <c r="AG45" s="737">
        <v>52.695321851000003</v>
      </c>
      <c r="AI45" s="729" t="s">
        <v>551</v>
      </c>
      <c r="AJ45" s="735" t="s">
        <v>85</v>
      </c>
      <c r="AK45" s="735" t="s">
        <v>85</v>
      </c>
      <c r="AL45" s="735" t="s">
        <v>85</v>
      </c>
      <c r="AM45" s="735">
        <v>38.888354241999998</v>
      </c>
      <c r="AN45" s="735">
        <v>49.339563757999997</v>
      </c>
      <c r="AO45" s="735">
        <v>32.503875376000003</v>
      </c>
      <c r="AP45" s="736">
        <v>38.888354241999998</v>
      </c>
      <c r="AQ45" s="736">
        <v>35.294179317000001</v>
      </c>
      <c r="AR45" s="737">
        <v>35.323863836999998</v>
      </c>
      <c r="AT45" s="729" t="s">
        <v>551</v>
      </c>
      <c r="AU45" s="735" t="s">
        <v>85</v>
      </c>
      <c r="AV45" s="735" t="s">
        <v>85</v>
      </c>
      <c r="AW45" s="735" t="s">
        <v>85</v>
      </c>
      <c r="AX45" s="735">
        <v>28.268649079999999</v>
      </c>
      <c r="AY45" s="735">
        <v>24.528672161999999</v>
      </c>
      <c r="AZ45" s="735">
        <v>34.295028043000002</v>
      </c>
      <c r="BA45" s="736">
        <v>28.268649079999999</v>
      </c>
      <c r="BB45" s="736">
        <v>32.676377193999997</v>
      </c>
      <c r="BC45" s="737">
        <v>32.639973486000002</v>
      </c>
      <c r="BE45" s="729" t="s">
        <v>551</v>
      </c>
      <c r="BF45" s="735" t="s">
        <v>85</v>
      </c>
      <c r="BG45" s="735" t="s">
        <v>85</v>
      </c>
      <c r="BH45" s="735" t="s">
        <v>85</v>
      </c>
      <c r="BI45" s="735">
        <v>21.327345134000002</v>
      </c>
      <c r="BJ45" s="735">
        <v>18.41515652</v>
      </c>
      <c r="BK45" s="735">
        <v>29.221814115000001</v>
      </c>
      <c r="BL45" s="736">
        <v>21.327345134000002</v>
      </c>
      <c r="BM45" s="736">
        <v>27.430746320000001</v>
      </c>
      <c r="BN45" s="737">
        <v>27.380337941000001</v>
      </c>
      <c r="BP45" s="729" t="s">
        <v>551</v>
      </c>
      <c r="BQ45" s="735" t="s">
        <v>85</v>
      </c>
      <c r="BR45" s="735" t="s">
        <v>85</v>
      </c>
      <c r="BS45" s="735" t="s">
        <v>85</v>
      </c>
      <c r="BT45" s="735">
        <v>11.411746586</v>
      </c>
      <c r="BU45" s="735">
        <v>11.384519707999999</v>
      </c>
      <c r="BV45" s="735">
        <v>8.9965630230000002</v>
      </c>
      <c r="BW45" s="736">
        <v>11.411746586</v>
      </c>
      <c r="BX45" s="736">
        <v>9.3923368570000001</v>
      </c>
      <c r="BY45" s="737">
        <v>9.4090152909999993</v>
      </c>
      <c r="CA45" s="729" t="s">
        <v>551</v>
      </c>
      <c r="CB45" s="735" t="s">
        <v>85</v>
      </c>
      <c r="CC45" s="735" t="s">
        <v>85</v>
      </c>
      <c r="CD45" s="735" t="s">
        <v>85</v>
      </c>
      <c r="CE45" s="735">
        <v>15.833849142</v>
      </c>
      <c r="CF45" s="735">
        <v>19.841988192999999</v>
      </c>
      <c r="CG45" s="735">
        <v>20.950217984999998</v>
      </c>
      <c r="CH45" s="736">
        <v>15.833849142</v>
      </c>
      <c r="CI45" s="736">
        <v>20.766542814000001</v>
      </c>
      <c r="CJ45" s="737">
        <v>20.725803381999999</v>
      </c>
    </row>
    <row r="46" spans="2:88" s="368" customFormat="1" ht="15.75" customHeight="1">
      <c r="B46" s="389" t="s">
        <v>320</v>
      </c>
      <c r="C46" s="386" t="s">
        <v>85</v>
      </c>
      <c r="D46" s="386" t="s">
        <v>85</v>
      </c>
      <c r="E46" s="386">
        <v>571.79456983900002</v>
      </c>
      <c r="F46" s="386">
        <v>429.19614586699998</v>
      </c>
      <c r="G46" s="386">
        <v>441.12785805300001</v>
      </c>
      <c r="H46" s="386">
        <v>381.425130018</v>
      </c>
      <c r="I46" s="387">
        <v>442.69776546000003</v>
      </c>
      <c r="J46" s="387">
        <v>434.39606983200002</v>
      </c>
      <c r="K46" s="372">
        <v>437.49273031199999</v>
      </c>
      <c r="M46" s="389" t="s">
        <v>320</v>
      </c>
      <c r="N46" s="386" t="s">
        <v>85</v>
      </c>
      <c r="O46" s="386" t="s">
        <v>85</v>
      </c>
      <c r="P46" s="386">
        <v>332.81574782199999</v>
      </c>
      <c r="Q46" s="386">
        <v>240.90191356899999</v>
      </c>
      <c r="R46" s="386">
        <v>254.36231995399999</v>
      </c>
      <c r="S46" s="386">
        <v>199.916603917</v>
      </c>
      <c r="T46" s="387">
        <v>249.60457374500001</v>
      </c>
      <c r="U46" s="387">
        <v>248.22328674900001</v>
      </c>
      <c r="V46" s="372">
        <v>248.738528097</v>
      </c>
      <c r="X46" s="389" t="s">
        <v>320</v>
      </c>
      <c r="Y46" s="404" t="s">
        <v>85</v>
      </c>
      <c r="Z46" s="404" t="s">
        <v>85</v>
      </c>
      <c r="AA46" s="404">
        <v>58.205475423999999</v>
      </c>
      <c r="AB46" s="404">
        <v>56.128629273000001</v>
      </c>
      <c r="AC46" s="404">
        <v>57.661812853000001</v>
      </c>
      <c r="AD46" s="404">
        <v>52.413065680000003</v>
      </c>
      <c r="AE46" s="410">
        <v>56.382614330000003</v>
      </c>
      <c r="AF46" s="410">
        <v>57.142157580999999</v>
      </c>
      <c r="AG46" s="405">
        <v>56.855465443</v>
      </c>
      <c r="AI46" s="747" t="s">
        <v>320</v>
      </c>
      <c r="AJ46" s="744" t="s">
        <v>85</v>
      </c>
      <c r="AK46" s="744" t="s">
        <v>85</v>
      </c>
      <c r="AL46" s="744">
        <v>43.275398025999998</v>
      </c>
      <c r="AM46" s="744">
        <v>37.765776176000003</v>
      </c>
      <c r="AN46" s="744">
        <v>38.758122430999997</v>
      </c>
      <c r="AO46" s="744">
        <v>25.522874605999998</v>
      </c>
      <c r="AP46" s="745">
        <v>38.439567836000002</v>
      </c>
      <c r="AQ46" s="745">
        <v>37.447759007000002</v>
      </c>
      <c r="AR46" s="746">
        <v>37.822120564000002</v>
      </c>
      <c r="AT46" s="747" t="s">
        <v>320</v>
      </c>
      <c r="AU46" s="744" t="s">
        <v>85</v>
      </c>
      <c r="AV46" s="744" t="s">
        <v>85</v>
      </c>
      <c r="AW46" s="744">
        <v>19.141777767000001</v>
      </c>
      <c r="AX46" s="744">
        <v>25.137716313999999</v>
      </c>
      <c r="AY46" s="744">
        <v>27.349157972</v>
      </c>
      <c r="AZ46" s="744">
        <v>33.957381390999998</v>
      </c>
      <c r="BA46" s="745">
        <v>24.404451218999998</v>
      </c>
      <c r="BB46" s="745">
        <v>28.003408983</v>
      </c>
      <c r="BC46" s="746">
        <v>26.644970350000001</v>
      </c>
      <c r="BE46" s="747" t="s">
        <v>320</v>
      </c>
      <c r="BF46" s="744" t="s">
        <v>85</v>
      </c>
      <c r="BG46" s="744" t="s">
        <v>85</v>
      </c>
      <c r="BH46" s="744">
        <v>15.558717938999999</v>
      </c>
      <c r="BI46" s="744">
        <v>19.654204872000001</v>
      </c>
      <c r="BJ46" s="744">
        <v>21.216524323000002</v>
      </c>
      <c r="BK46" s="744">
        <v>30.102016760000001</v>
      </c>
      <c r="BL46" s="745">
        <v>19.153352905999999</v>
      </c>
      <c r="BM46" s="745">
        <v>22.096237679000001</v>
      </c>
      <c r="BN46" s="746">
        <v>20.985435987999999</v>
      </c>
      <c r="BP46" s="747" t="s">
        <v>320</v>
      </c>
      <c r="BQ46" s="744" t="s">
        <v>85</v>
      </c>
      <c r="BR46" s="744" t="s">
        <v>85</v>
      </c>
      <c r="BS46" s="744">
        <v>14.310399291</v>
      </c>
      <c r="BT46" s="744">
        <v>9.9916229869999995</v>
      </c>
      <c r="BU46" s="744">
        <v>8.8083953319999999</v>
      </c>
      <c r="BV46" s="744">
        <v>7.8162117719999999</v>
      </c>
      <c r="BW46" s="745">
        <v>10.519781822000001</v>
      </c>
      <c r="BX46" s="745">
        <v>8.7101636199999994</v>
      </c>
      <c r="BY46" s="746">
        <v>9.3932100569999992</v>
      </c>
      <c r="CA46" s="747" t="s">
        <v>320</v>
      </c>
      <c r="CB46" s="744" t="s">
        <v>85</v>
      </c>
      <c r="CC46" s="744" t="s">
        <v>85</v>
      </c>
      <c r="CD46" s="744">
        <v>12.28158816</v>
      </c>
      <c r="CE46" s="744">
        <v>15.214229028</v>
      </c>
      <c r="CF46" s="744">
        <v>16.860437117</v>
      </c>
      <c r="CG46" s="744">
        <v>21.494794848000002</v>
      </c>
      <c r="CH46" s="745">
        <v>14.855585727999999</v>
      </c>
      <c r="CI46" s="745">
        <v>17.319264404999998</v>
      </c>
      <c r="CJ46" s="746">
        <v>16.389340657000002</v>
      </c>
    </row>
    <row r="47" spans="2:88" s="323" customFormat="1" ht="15.75" customHeight="1">
      <c r="B47" s="733" t="s">
        <v>80</v>
      </c>
      <c r="C47" s="730">
        <v>403.814660624</v>
      </c>
      <c r="D47" s="730">
        <v>345.1492533</v>
      </c>
      <c r="E47" s="730">
        <v>328.97450788700002</v>
      </c>
      <c r="F47" s="730">
        <v>324.65837080900002</v>
      </c>
      <c r="G47" s="730">
        <v>428.02390190199998</v>
      </c>
      <c r="H47" s="730" t="s">
        <v>85</v>
      </c>
      <c r="I47" s="731">
        <v>344.09264360600002</v>
      </c>
      <c r="J47" s="731">
        <v>428.02390190199998</v>
      </c>
      <c r="K47" s="732">
        <v>344.99835680699999</v>
      </c>
      <c r="M47" s="733" t="s">
        <v>80</v>
      </c>
      <c r="N47" s="730">
        <v>253.173096386</v>
      </c>
      <c r="O47" s="730">
        <v>211.73133703400001</v>
      </c>
      <c r="P47" s="730">
        <v>194.500085227</v>
      </c>
      <c r="Q47" s="730">
        <v>200.005461569</v>
      </c>
      <c r="R47" s="730">
        <v>268.825009545</v>
      </c>
      <c r="S47" s="730" t="s">
        <v>85</v>
      </c>
      <c r="T47" s="731">
        <v>209.38622449499999</v>
      </c>
      <c r="U47" s="731">
        <v>268.825009545</v>
      </c>
      <c r="V47" s="732">
        <v>210.02763620900001</v>
      </c>
      <c r="X47" s="733" t="s">
        <v>80</v>
      </c>
      <c r="Y47" s="735">
        <v>62.695370197000003</v>
      </c>
      <c r="Z47" s="735">
        <v>61.344863130999997</v>
      </c>
      <c r="AA47" s="735">
        <v>59.123148014000002</v>
      </c>
      <c r="AB47" s="735">
        <v>61.604899042</v>
      </c>
      <c r="AC47" s="735">
        <v>62.806074228999996</v>
      </c>
      <c r="AD47" s="735" t="s">
        <v>85</v>
      </c>
      <c r="AE47" s="736">
        <v>60.851700374000004</v>
      </c>
      <c r="AF47" s="736">
        <v>62.806074228999996</v>
      </c>
      <c r="AG47" s="737">
        <v>60.877865667000002</v>
      </c>
      <c r="AI47" s="733" t="s">
        <v>80</v>
      </c>
      <c r="AJ47" s="735">
        <v>46.624587830999999</v>
      </c>
      <c r="AK47" s="735">
        <v>43.878698919999998</v>
      </c>
      <c r="AL47" s="735">
        <v>42.591195155000001</v>
      </c>
      <c r="AM47" s="735">
        <v>43.589669207</v>
      </c>
      <c r="AN47" s="735">
        <v>47.570857025000002</v>
      </c>
      <c r="AO47" s="735" t="s">
        <v>85</v>
      </c>
      <c r="AP47" s="736">
        <v>43.814288312000002</v>
      </c>
      <c r="AQ47" s="736">
        <v>47.570857025000002</v>
      </c>
      <c r="AR47" s="737">
        <v>43.864581514999998</v>
      </c>
      <c r="AT47" s="733" t="s">
        <v>80</v>
      </c>
      <c r="AU47" s="735">
        <v>15.887004614</v>
      </c>
      <c r="AV47" s="735">
        <v>17.653817521000001</v>
      </c>
      <c r="AW47" s="735">
        <v>20.278202161999999</v>
      </c>
      <c r="AX47" s="735">
        <v>18.966475599999999</v>
      </c>
      <c r="AY47" s="735">
        <v>27.674980488999999</v>
      </c>
      <c r="AZ47" s="735" t="s">
        <v>85</v>
      </c>
      <c r="BA47" s="736">
        <v>18.406995069000001</v>
      </c>
      <c r="BB47" s="736">
        <v>27.674980488999999</v>
      </c>
      <c r="BC47" s="737">
        <v>18.531075502</v>
      </c>
      <c r="BE47" s="733" t="s">
        <v>80</v>
      </c>
      <c r="BF47" s="735">
        <v>11.97779386</v>
      </c>
      <c r="BG47" s="735">
        <v>13.566193081</v>
      </c>
      <c r="BH47" s="735">
        <v>15.629965668000001</v>
      </c>
      <c r="BI47" s="735">
        <v>13.785613715</v>
      </c>
      <c r="BJ47" s="735">
        <v>13.337518941000001</v>
      </c>
      <c r="BK47" s="735" t="s">
        <v>85</v>
      </c>
      <c r="BL47" s="736">
        <v>14.033038097</v>
      </c>
      <c r="BM47" s="736">
        <v>13.337518941000001</v>
      </c>
      <c r="BN47" s="737">
        <v>14.023726438000001</v>
      </c>
      <c r="BP47" s="733" t="s">
        <v>80</v>
      </c>
      <c r="BQ47" s="735">
        <v>10.732681148999999</v>
      </c>
      <c r="BR47" s="735">
        <v>10.191561153</v>
      </c>
      <c r="BS47" s="735">
        <v>10.112426092</v>
      </c>
      <c r="BT47" s="735">
        <v>7.8690628619999998</v>
      </c>
      <c r="BU47" s="735">
        <v>3.2441136629999998</v>
      </c>
      <c r="BV47" s="735" t="s">
        <v>85</v>
      </c>
      <c r="BW47" s="736">
        <v>9.9627376489999993</v>
      </c>
      <c r="BX47" s="736">
        <v>3.2441136629999998</v>
      </c>
      <c r="BY47" s="737">
        <v>9.8727882440000005</v>
      </c>
      <c r="CA47" s="733" t="s">
        <v>80</v>
      </c>
      <c r="CB47" s="735">
        <v>12.959288808</v>
      </c>
      <c r="CC47" s="735">
        <v>15.224632769999999</v>
      </c>
      <c r="CD47" s="735">
        <v>15.701049853000001</v>
      </c>
      <c r="CE47" s="735">
        <v>16.834729102000001</v>
      </c>
      <c r="CF47" s="735">
        <v>29.119638731999999</v>
      </c>
      <c r="CG47" s="735" t="s">
        <v>85</v>
      </c>
      <c r="CH47" s="736">
        <v>15.254555885</v>
      </c>
      <c r="CI47" s="736">
        <v>29.119638731999999</v>
      </c>
      <c r="CJ47" s="737">
        <v>15.440182578</v>
      </c>
    </row>
    <row r="48" spans="2:88" s="368" customFormat="1" ht="15.75" customHeight="1">
      <c r="B48" s="726" t="s">
        <v>79</v>
      </c>
      <c r="C48" s="727">
        <v>387.57173700599998</v>
      </c>
      <c r="D48" s="727">
        <v>321.50032287400001</v>
      </c>
      <c r="E48" s="727">
        <v>247.30948415399999</v>
      </c>
      <c r="F48" s="727">
        <v>236.77880349899999</v>
      </c>
      <c r="G48" s="727" t="s">
        <v>85</v>
      </c>
      <c r="H48" s="727" t="s">
        <v>85</v>
      </c>
      <c r="I48" s="579">
        <v>324.42035616200002</v>
      </c>
      <c r="J48" s="579" t="s">
        <v>85</v>
      </c>
      <c r="K48" s="728">
        <v>324.42035616200002</v>
      </c>
      <c r="M48" s="726" t="s">
        <v>79</v>
      </c>
      <c r="N48" s="727">
        <v>278.87148870300001</v>
      </c>
      <c r="O48" s="727">
        <v>231.596494576</v>
      </c>
      <c r="P48" s="727">
        <v>182.26557560500001</v>
      </c>
      <c r="Q48" s="727">
        <v>191.559419316</v>
      </c>
      <c r="R48" s="727" t="s">
        <v>85</v>
      </c>
      <c r="S48" s="727" t="s">
        <v>85</v>
      </c>
      <c r="T48" s="579">
        <v>235.161252104</v>
      </c>
      <c r="U48" s="579" t="s">
        <v>85</v>
      </c>
      <c r="V48" s="728">
        <v>235.161252104</v>
      </c>
      <c r="X48" s="726" t="s">
        <v>79</v>
      </c>
      <c r="Y48" s="738">
        <v>71.953515201000002</v>
      </c>
      <c r="Z48" s="738">
        <v>72.036162360999995</v>
      </c>
      <c r="AA48" s="738">
        <v>73.699387724000005</v>
      </c>
      <c r="AB48" s="738">
        <v>80.902266792999995</v>
      </c>
      <c r="AC48" s="738" t="s">
        <v>85</v>
      </c>
      <c r="AD48" s="738" t="s">
        <v>85</v>
      </c>
      <c r="AE48" s="739">
        <v>72.486589585999994</v>
      </c>
      <c r="AF48" s="739" t="s">
        <v>85</v>
      </c>
      <c r="AG48" s="740">
        <v>72.486589585999994</v>
      </c>
      <c r="AI48" s="748" t="s">
        <v>79</v>
      </c>
      <c r="AJ48" s="749">
        <v>53.098839945000002</v>
      </c>
      <c r="AK48" s="749">
        <v>53.957078490000001</v>
      </c>
      <c r="AL48" s="749">
        <v>53.921054577</v>
      </c>
      <c r="AM48" s="749">
        <v>43.094457806000001</v>
      </c>
      <c r="AN48" s="749" t="s">
        <v>85</v>
      </c>
      <c r="AO48" s="749" t="s">
        <v>85</v>
      </c>
      <c r="AP48" s="750">
        <v>53.339145297000002</v>
      </c>
      <c r="AQ48" s="750" t="s">
        <v>85</v>
      </c>
      <c r="AR48" s="751">
        <v>53.339145297000002</v>
      </c>
      <c r="AT48" s="748" t="s">
        <v>79</v>
      </c>
      <c r="AU48" s="749">
        <v>8.4407999230000001</v>
      </c>
      <c r="AV48" s="749">
        <v>8.5692879249999994</v>
      </c>
      <c r="AW48" s="749">
        <v>4.6722677859999999</v>
      </c>
      <c r="AX48" s="749">
        <v>5.2171929859999997</v>
      </c>
      <c r="AY48" s="749" t="s">
        <v>85</v>
      </c>
      <c r="AZ48" s="749" t="s">
        <v>85</v>
      </c>
      <c r="BA48" s="750">
        <v>7.9007956579999998</v>
      </c>
      <c r="BB48" s="750" t="s">
        <v>85</v>
      </c>
      <c r="BC48" s="751">
        <v>7.9007956579999998</v>
      </c>
      <c r="BE48" s="748" t="s">
        <v>79</v>
      </c>
      <c r="BF48" s="749">
        <v>5.5087362979999996</v>
      </c>
      <c r="BG48" s="749">
        <v>5.3290921060000001</v>
      </c>
      <c r="BH48" s="749">
        <v>3.0078024860000001</v>
      </c>
      <c r="BI48" s="749">
        <v>4.0003268780000001</v>
      </c>
      <c r="BJ48" s="749" t="s">
        <v>85</v>
      </c>
      <c r="BK48" s="749" t="s">
        <v>85</v>
      </c>
      <c r="BL48" s="750">
        <v>5.0400097119999998</v>
      </c>
      <c r="BM48" s="750" t="s">
        <v>85</v>
      </c>
      <c r="BN48" s="751">
        <v>5.0400097119999998</v>
      </c>
      <c r="BP48" s="748" t="s">
        <v>79</v>
      </c>
      <c r="BQ48" s="749">
        <v>9.7212667150000005</v>
      </c>
      <c r="BR48" s="749">
        <v>7.6515714279999996</v>
      </c>
      <c r="BS48" s="749">
        <v>7.9870404859999997</v>
      </c>
      <c r="BT48" s="749">
        <v>5.9501798289999996</v>
      </c>
      <c r="BU48" s="749" t="s">
        <v>85</v>
      </c>
      <c r="BV48" s="749" t="s">
        <v>85</v>
      </c>
      <c r="BW48" s="750">
        <v>8.3747689039999997</v>
      </c>
      <c r="BX48" s="750" t="s">
        <v>85</v>
      </c>
      <c r="BY48" s="751">
        <v>8.3747689039999997</v>
      </c>
      <c r="CA48" s="748" t="s">
        <v>79</v>
      </c>
      <c r="CB48" s="749">
        <v>14.140817357</v>
      </c>
      <c r="CC48" s="749">
        <v>14.699166409</v>
      </c>
      <c r="CD48" s="749">
        <v>16.771020527000001</v>
      </c>
      <c r="CE48" s="749">
        <v>15.391047081</v>
      </c>
      <c r="CF48" s="749" t="s">
        <v>85</v>
      </c>
      <c r="CG48" s="749" t="s">
        <v>85</v>
      </c>
      <c r="CH48" s="750">
        <v>14.803269449</v>
      </c>
      <c r="CI48" s="750" t="s">
        <v>85</v>
      </c>
      <c r="CJ48" s="751">
        <v>14.803269449</v>
      </c>
    </row>
    <row r="49" spans="2:88" s="393" customFormat="1">
      <c r="B49" s="22" t="s">
        <v>298</v>
      </c>
      <c r="C49" s="391"/>
      <c r="D49" s="391"/>
      <c r="E49" s="391"/>
      <c r="F49" s="391"/>
      <c r="G49" s="391"/>
      <c r="H49" s="391"/>
      <c r="I49" s="391"/>
      <c r="J49" s="391"/>
      <c r="K49" s="392"/>
      <c r="M49" s="22" t="s">
        <v>298</v>
      </c>
      <c r="N49" s="391"/>
      <c r="O49" s="391"/>
      <c r="P49" s="391"/>
      <c r="Q49" s="391"/>
      <c r="R49" s="391"/>
      <c r="S49" s="391"/>
      <c r="T49" s="391"/>
      <c r="U49" s="391"/>
      <c r="V49" s="392"/>
      <c r="X49" s="22" t="s">
        <v>298</v>
      </c>
      <c r="Y49" s="391"/>
      <c r="Z49" s="391"/>
      <c r="AA49" s="391"/>
      <c r="AB49" s="391"/>
      <c r="AC49" s="391"/>
      <c r="AD49" s="391"/>
      <c r="AE49" s="391"/>
      <c r="AF49" s="391"/>
      <c r="AG49" s="392"/>
      <c r="AI49" s="22" t="s">
        <v>298</v>
      </c>
      <c r="AJ49" s="391"/>
      <c r="AK49" s="391"/>
      <c r="AL49" s="391"/>
      <c r="AM49" s="391"/>
      <c r="AN49" s="391"/>
      <c r="AO49" s="391"/>
      <c r="AP49" s="391"/>
      <c r="AQ49" s="391"/>
      <c r="AR49" s="392"/>
      <c r="AT49" s="22" t="s">
        <v>298</v>
      </c>
      <c r="AU49" s="391"/>
      <c r="AV49" s="391"/>
      <c r="AW49" s="391"/>
      <c r="AX49" s="391"/>
      <c r="AY49" s="391"/>
      <c r="AZ49" s="391"/>
      <c r="BA49" s="391"/>
      <c r="BB49" s="391"/>
      <c r="BC49" s="392"/>
      <c r="BD49" s="691"/>
      <c r="BE49" s="22" t="s">
        <v>298</v>
      </c>
      <c r="BF49" s="391"/>
      <c r="BG49" s="391"/>
      <c r="BH49" s="391"/>
      <c r="BI49" s="391"/>
      <c r="BJ49" s="391"/>
      <c r="BK49" s="391"/>
      <c r="BL49" s="391"/>
      <c r="BM49" s="391"/>
      <c r="BN49" s="392"/>
      <c r="BP49" s="22" t="s">
        <v>298</v>
      </c>
      <c r="BQ49" s="391"/>
      <c r="BR49" s="391"/>
      <c r="BS49" s="391"/>
      <c r="BT49" s="391"/>
      <c r="BU49" s="391"/>
      <c r="BV49" s="391"/>
      <c r="BW49" s="391"/>
      <c r="BX49" s="391"/>
      <c r="BY49" s="392"/>
      <c r="CA49" s="22" t="s">
        <v>298</v>
      </c>
      <c r="CB49" s="391"/>
      <c r="CC49" s="391"/>
      <c r="CD49" s="391"/>
      <c r="CE49" s="391"/>
      <c r="CF49" s="391"/>
      <c r="CG49" s="391"/>
      <c r="CH49" s="391"/>
      <c r="CI49" s="391"/>
      <c r="CJ49" s="392"/>
    </row>
    <row r="50" spans="2:88" s="243" customFormat="1">
      <c r="B50" s="22" t="s">
        <v>552</v>
      </c>
      <c r="C50" s="391"/>
      <c r="D50" s="391"/>
      <c r="E50" s="391"/>
      <c r="F50" s="391"/>
      <c r="G50" s="391"/>
      <c r="H50" s="391"/>
      <c r="I50" s="391"/>
      <c r="J50" s="391"/>
      <c r="K50" s="392"/>
      <c r="M50" s="22" t="s">
        <v>552</v>
      </c>
      <c r="N50" s="391"/>
      <c r="O50" s="391"/>
      <c r="P50" s="391"/>
      <c r="Q50" s="391"/>
      <c r="R50" s="391"/>
      <c r="S50" s="391"/>
      <c r="T50" s="391"/>
      <c r="U50" s="391"/>
      <c r="V50" s="392"/>
      <c r="X50" s="22" t="s">
        <v>552</v>
      </c>
      <c r="Y50" s="391"/>
      <c r="Z50" s="391"/>
      <c r="AA50" s="391"/>
      <c r="AB50" s="391"/>
      <c r="AC50" s="391"/>
      <c r="AD50" s="391"/>
      <c r="AE50" s="391"/>
      <c r="AF50" s="391"/>
      <c r="AG50" s="392"/>
      <c r="AI50" s="22" t="s">
        <v>552</v>
      </c>
      <c r="AJ50" s="391"/>
      <c r="AK50" s="391"/>
      <c r="AL50" s="391"/>
      <c r="AM50" s="391"/>
      <c r="AN50" s="391"/>
      <c r="AO50" s="391"/>
      <c r="AP50" s="391"/>
      <c r="AQ50" s="391"/>
      <c r="AR50" s="392"/>
      <c r="AT50" s="22" t="s">
        <v>552</v>
      </c>
      <c r="AU50" s="391"/>
      <c r="AV50" s="391"/>
      <c r="AW50" s="391"/>
      <c r="AX50" s="391"/>
      <c r="AY50" s="391"/>
      <c r="AZ50" s="391"/>
      <c r="BA50" s="391"/>
      <c r="BB50" s="391"/>
      <c r="BC50" s="392"/>
      <c r="BD50" s="692"/>
      <c r="BE50" s="22" t="s">
        <v>552</v>
      </c>
      <c r="BF50" s="391"/>
      <c r="BG50" s="391"/>
      <c r="BH50" s="391"/>
      <c r="BI50" s="391"/>
      <c r="BJ50" s="391"/>
      <c r="BK50" s="391"/>
      <c r="BL50" s="391"/>
      <c r="BM50" s="391"/>
      <c r="BN50" s="392"/>
      <c r="BP50" s="22" t="s">
        <v>552</v>
      </c>
      <c r="BQ50" s="391"/>
      <c r="BR50" s="391"/>
      <c r="BS50" s="391"/>
      <c r="BT50" s="391"/>
      <c r="BU50" s="391"/>
      <c r="BV50" s="391"/>
      <c r="BW50" s="391"/>
      <c r="BX50" s="391"/>
      <c r="BY50" s="392"/>
      <c r="CA50" s="22" t="s">
        <v>552</v>
      </c>
      <c r="CB50" s="391"/>
      <c r="CC50" s="391"/>
      <c r="CD50" s="391"/>
      <c r="CE50" s="391"/>
      <c r="CF50" s="391"/>
      <c r="CG50" s="391"/>
      <c r="CH50" s="391"/>
      <c r="CI50" s="391"/>
      <c r="CJ50" s="392"/>
    </row>
    <row r="51" spans="2:88" s="243" customFormat="1">
      <c r="B51" s="47" t="s">
        <v>533</v>
      </c>
      <c r="C51" s="391"/>
      <c r="D51" s="391"/>
      <c r="E51" s="391"/>
      <c r="F51" s="391"/>
      <c r="G51" s="391"/>
      <c r="H51" s="391"/>
      <c r="I51" s="391"/>
      <c r="J51" s="391"/>
      <c r="K51" s="392"/>
      <c r="M51" s="47" t="s">
        <v>533</v>
      </c>
      <c r="N51" s="391"/>
      <c r="O51" s="391"/>
      <c r="P51" s="391"/>
      <c r="Q51" s="391"/>
      <c r="R51" s="391"/>
      <c r="S51" s="391"/>
      <c r="T51" s="391"/>
      <c r="U51" s="391"/>
      <c r="V51" s="392"/>
      <c r="X51" s="47" t="s">
        <v>533</v>
      </c>
      <c r="Y51" s="391"/>
      <c r="Z51" s="391"/>
      <c r="AA51" s="391"/>
      <c r="AB51" s="391"/>
      <c r="AC51" s="391"/>
      <c r="AD51" s="391"/>
      <c r="AE51" s="391"/>
      <c r="AF51" s="391"/>
      <c r="AG51" s="392"/>
      <c r="AI51" s="47" t="s">
        <v>533</v>
      </c>
      <c r="AJ51" s="391"/>
      <c r="AK51" s="391"/>
      <c r="AL51" s="391"/>
      <c r="AM51" s="391"/>
      <c r="AN51" s="391"/>
      <c r="AO51" s="391"/>
      <c r="AP51" s="391"/>
      <c r="AQ51" s="391"/>
      <c r="AR51" s="392"/>
      <c r="AT51" s="47" t="s">
        <v>533</v>
      </c>
      <c r="AU51" s="391"/>
      <c r="AV51" s="391"/>
      <c r="AW51" s="391"/>
      <c r="AX51" s="391"/>
      <c r="AY51" s="391"/>
      <c r="AZ51" s="391"/>
      <c r="BA51" s="391"/>
      <c r="BB51" s="391"/>
      <c r="BC51" s="392"/>
      <c r="BD51" s="692"/>
      <c r="BE51" s="687" t="s">
        <v>533</v>
      </c>
      <c r="BF51" s="391"/>
      <c r="BG51" s="391"/>
      <c r="BH51" s="391"/>
      <c r="BI51" s="391"/>
      <c r="BJ51" s="391"/>
      <c r="BK51" s="391"/>
      <c r="BL51" s="391"/>
      <c r="BM51" s="391"/>
      <c r="BN51" s="392"/>
      <c r="BP51" s="47" t="s">
        <v>533</v>
      </c>
      <c r="BQ51" s="391"/>
      <c r="BR51" s="391"/>
      <c r="BS51" s="391"/>
      <c r="BT51" s="391"/>
      <c r="BU51" s="391"/>
      <c r="BV51" s="391"/>
      <c r="BW51" s="391"/>
      <c r="BX51" s="391"/>
      <c r="BY51" s="392"/>
      <c r="CA51" s="47" t="s">
        <v>533</v>
      </c>
      <c r="CB51" s="391"/>
      <c r="CC51" s="391"/>
      <c r="CD51" s="391"/>
      <c r="CE51" s="391"/>
      <c r="CF51" s="391"/>
      <c r="CG51" s="391"/>
      <c r="CH51" s="391"/>
      <c r="CI51" s="391"/>
      <c r="CJ51" s="392"/>
    </row>
    <row r="52" spans="2:88" s="243" customFormat="1">
      <c r="B52" s="390" t="s">
        <v>697</v>
      </c>
      <c r="C52" s="395"/>
      <c r="D52" s="395"/>
      <c r="E52" s="395"/>
      <c r="F52" s="395"/>
      <c r="G52" s="395"/>
      <c r="H52" s="395"/>
      <c r="I52" s="395"/>
      <c r="J52" s="395"/>
      <c r="K52" s="396"/>
      <c r="M52" s="390" t="s">
        <v>697</v>
      </c>
      <c r="N52" s="395"/>
      <c r="O52" s="395"/>
      <c r="P52" s="395"/>
      <c r="Q52" s="395"/>
      <c r="R52" s="395"/>
      <c r="S52" s="395"/>
      <c r="T52" s="395"/>
      <c r="U52" s="395"/>
      <c r="V52" s="396"/>
      <c r="X52" s="390" t="s">
        <v>697</v>
      </c>
      <c r="Y52" s="395"/>
      <c r="Z52" s="395"/>
      <c r="AA52" s="395"/>
      <c r="AB52" s="395"/>
      <c r="AC52" s="395"/>
      <c r="AD52" s="395"/>
      <c r="AE52" s="395"/>
      <c r="AF52" s="395"/>
      <c r="AG52" s="396"/>
      <c r="AI52" s="390" t="s">
        <v>697</v>
      </c>
      <c r="AJ52" s="395"/>
      <c r="AK52" s="395"/>
      <c r="AL52" s="395"/>
      <c r="AM52" s="395"/>
      <c r="AN52" s="395"/>
      <c r="AO52" s="395"/>
      <c r="AP52" s="395"/>
      <c r="AQ52" s="395"/>
      <c r="AR52" s="396"/>
      <c r="AT52" s="390" t="s">
        <v>697</v>
      </c>
      <c r="AU52" s="395"/>
      <c r="AV52" s="395"/>
      <c r="AW52" s="395"/>
      <c r="AX52" s="395"/>
      <c r="AY52" s="395"/>
      <c r="AZ52" s="395"/>
      <c r="BA52" s="395"/>
      <c r="BB52" s="395"/>
      <c r="BC52" s="396"/>
      <c r="BD52" s="692"/>
      <c r="BE52" s="690" t="s">
        <v>697</v>
      </c>
      <c r="BF52" s="395"/>
      <c r="BG52" s="395"/>
      <c r="BH52" s="395"/>
      <c r="BI52" s="395"/>
      <c r="BJ52" s="395"/>
      <c r="BK52" s="395"/>
      <c r="BL52" s="395"/>
      <c r="BM52" s="395"/>
      <c r="BN52" s="396"/>
      <c r="BP52" s="390" t="s">
        <v>697</v>
      </c>
      <c r="BQ52" s="395"/>
      <c r="BR52" s="395"/>
      <c r="BS52" s="395"/>
      <c r="BT52" s="395"/>
      <c r="BU52" s="395"/>
      <c r="BV52" s="395"/>
      <c r="BW52" s="395"/>
      <c r="BX52" s="395"/>
      <c r="BY52" s="396"/>
      <c r="CA52" s="390" t="s">
        <v>697</v>
      </c>
      <c r="CB52" s="395"/>
      <c r="CC52" s="395"/>
      <c r="CD52" s="395"/>
      <c r="CE52" s="395"/>
      <c r="CF52" s="395"/>
      <c r="CG52" s="395"/>
      <c r="CH52" s="395"/>
      <c r="CI52" s="395"/>
      <c r="CJ52" s="396"/>
    </row>
    <row r="53" spans="2:88">
      <c r="B53" s="390"/>
      <c r="C53" s="32"/>
      <c r="D53" s="32"/>
      <c r="E53" s="32"/>
      <c r="F53" s="32"/>
      <c r="G53" s="32"/>
      <c r="H53" s="32"/>
      <c r="I53" s="32"/>
      <c r="J53" s="32"/>
      <c r="K53" s="70"/>
      <c r="N53" s="32"/>
      <c r="O53" s="32"/>
      <c r="P53" s="32"/>
      <c r="Q53" s="32"/>
      <c r="R53" s="32"/>
      <c r="S53" s="32"/>
      <c r="T53" s="32"/>
      <c r="U53" s="32"/>
      <c r="V53" s="70"/>
      <c r="Y53" s="32"/>
      <c r="Z53" s="32"/>
      <c r="AA53" s="32"/>
      <c r="AB53" s="32"/>
      <c r="AC53" s="32"/>
      <c r="AD53" s="32"/>
      <c r="AE53" s="32"/>
      <c r="AF53" s="32"/>
      <c r="AG53" s="70"/>
      <c r="AJ53" s="32"/>
      <c r="AK53" s="32"/>
      <c r="AL53" s="32"/>
      <c r="AM53" s="32"/>
      <c r="AN53" s="32"/>
      <c r="AO53" s="32"/>
      <c r="AP53" s="32"/>
      <c r="AQ53" s="32"/>
      <c r="AR53" s="70"/>
      <c r="AU53" s="32"/>
      <c r="AV53" s="32"/>
      <c r="AW53" s="32"/>
      <c r="AX53" s="32"/>
      <c r="AY53" s="32"/>
      <c r="AZ53" s="32"/>
      <c r="BA53" s="32"/>
      <c r="BB53" s="32"/>
      <c r="BC53" s="70"/>
      <c r="BF53" s="32"/>
      <c r="BG53" s="32"/>
      <c r="BH53" s="32"/>
      <c r="BI53" s="32"/>
      <c r="BJ53" s="32"/>
      <c r="BK53" s="32"/>
      <c r="BL53" s="32"/>
      <c r="BM53" s="32"/>
      <c r="BN53" s="70"/>
      <c r="BQ53" s="32"/>
      <c r="BR53" s="32"/>
      <c r="BS53" s="32"/>
      <c r="BT53" s="32"/>
      <c r="BU53" s="32"/>
      <c r="BV53" s="32"/>
      <c r="BW53" s="32"/>
      <c r="BX53" s="32"/>
      <c r="BY53" s="70"/>
    </row>
    <row r="54" spans="2:88">
      <c r="C54" s="32"/>
      <c r="D54" s="32"/>
      <c r="E54" s="32"/>
      <c r="F54" s="32"/>
      <c r="G54" s="32"/>
      <c r="H54" s="32"/>
      <c r="I54" s="32"/>
      <c r="J54" s="32"/>
      <c r="K54" s="70"/>
      <c r="N54" s="32"/>
      <c r="O54" s="32"/>
      <c r="P54" s="32"/>
      <c r="Q54" s="32"/>
      <c r="R54" s="32"/>
      <c r="S54" s="32"/>
      <c r="T54" s="32"/>
      <c r="U54" s="32"/>
      <c r="V54" s="70"/>
      <c r="Y54" s="32"/>
      <c r="Z54" s="32"/>
      <c r="AA54" s="32"/>
      <c r="AB54" s="32"/>
      <c r="AC54" s="32"/>
      <c r="AD54" s="32"/>
      <c r="AE54" s="32"/>
      <c r="AF54" s="32"/>
      <c r="AG54" s="70"/>
      <c r="AJ54" s="32"/>
      <c r="AK54" s="32"/>
      <c r="AL54" s="32"/>
      <c r="AM54" s="32"/>
      <c r="AN54" s="32"/>
      <c r="AO54" s="32"/>
      <c r="AP54" s="32"/>
      <c r="AQ54" s="32"/>
      <c r="AR54" s="70"/>
      <c r="AU54" s="32"/>
      <c r="AV54" s="32"/>
      <c r="AW54" s="32"/>
      <c r="AX54" s="32"/>
      <c r="AY54" s="32"/>
      <c r="AZ54" s="32"/>
      <c r="BA54" s="32"/>
      <c r="BB54" s="32"/>
      <c r="BC54" s="70"/>
      <c r="BF54" s="32"/>
      <c r="BG54" s="32"/>
      <c r="BH54" s="32"/>
      <c r="BI54" s="32"/>
      <c r="BJ54" s="32"/>
      <c r="BK54" s="32"/>
      <c r="BL54" s="32"/>
      <c r="BM54" s="32"/>
      <c r="BN54" s="70"/>
      <c r="BQ54" s="32"/>
      <c r="BR54" s="32"/>
      <c r="BS54" s="32"/>
      <c r="BT54" s="32"/>
      <c r="BU54" s="32"/>
      <c r="BV54" s="32"/>
      <c r="BW54" s="32"/>
      <c r="BX54" s="32"/>
      <c r="BY54" s="70"/>
    </row>
    <row r="55" spans="2:88">
      <c r="C55" s="32"/>
      <c r="D55" s="32"/>
      <c r="E55" s="32"/>
      <c r="F55" s="32"/>
      <c r="G55" s="32"/>
      <c r="H55" s="32"/>
      <c r="I55" s="32"/>
      <c r="J55" s="32"/>
      <c r="K55" s="70"/>
      <c r="N55" s="32"/>
      <c r="O55" s="32"/>
      <c r="P55" s="32"/>
      <c r="Q55" s="32"/>
      <c r="R55" s="32"/>
      <c r="S55" s="32"/>
      <c r="T55" s="32"/>
      <c r="U55" s="32"/>
      <c r="V55" s="70"/>
      <c r="Y55" s="32"/>
      <c r="Z55" s="32"/>
      <c r="AA55" s="32"/>
      <c r="AB55" s="32"/>
      <c r="AC55" s="32"/>
      <c r="AD55" s="32"/>
      <c r="AE55" s="32"/>
      <c r="AF55" s="32"/>
      <c r="AG55" s="70"/>
      <c r="AJ55" s="32"/>
      <c r="AK55" s="32"/>
      <c r="AL55" s="32"/>
      <c r="AM55" s="32"/>
      <c r="AN55" s="32"/>
      <c r="AO55" s="32"/>
      <c r="AP55" s="32"/>
      <c r="AQ55" s="32"/>
      <c r="AR55" s="70"/>
      <c r="AU55" s="32"/>
      <c r="AV55" s="32"/>
      <c r="AW55" s="32"/>
      <c r="AX55" s="32"/>
      <c r="AY55" s="32"/>
      <c r="AZ55" s="32"/>
      <c r="BA55" s="32"/>
      <c r="BB55" s="32"/>
      <c r="BC55" s="70"/>
      <c r="BF55" s="32"/>
      <c r="BG55" s="32"/>
      <c r="BH55" s="32"/>
      <c r="BI55" s="32"/>
      <c r="BJ55" s="32"/>
      <c r="BK55" s="32"/>
      <c r="BL55" s="32"/>
      <c r="BM55" s="32"/>
      <c r="BN55" s="70"/>
      <c r="BQ55" s="32"/>
      <c r="BR55" s="32"/>
      <c r="BS55" s="32"/>
      <c r="BT55" s="32"/>
      <c r="BU55" s="32"/>
      <c r="BV55" s="32"/>
      <c r="BW55" s="32"/>
      <c r="BX55" s="32"/>
      <c r="BY55" s="70"/>
    </row>
    <row r="56" spans="2:88">
      <c r="C56" s="32"/>
      <c r="D56" s="32"/>
      <c r="E56" s="32"/>
      <c r="F56" s="32"/>
      <c r="G56" s="32"/>
      <c r="H56" s="32"/>
      <c r="I56" s="32"/>
      <c r="J56" s="32"/>
      <c r="K56" s="70"/>
      <c r="N56" s="32"/>
      <c r="O56" s="32"/>
      <c r="P56" s="32"/>
      <c r="Q56" s="32"/>
      <c r="R56" s="32"/>
      <c r="S56" s="32"/>
      <c r="T56" s="32"/>
      <c r="U56" s="32"/>
      <c r="V56" s="70"/>
      <c r="Y56" s="32"/>
      <c r="Z56" s="32"/>
      <c r="AA56" s="32"/>
      <c r="AB56" s="32"/>
      <c r="AC56" s="32"/>
      <c r="AD56" s="32"/>
      <c r="AE56" s="32"/>
      <c r="AF56" s="32"/>
      <c r="AG56" s="70"/>
      <c r="AJ56" s="32"/>
      <c r="AK56" s="32"/>
      <c r="AL56" s="32"/>
      <c r="AM56" s="32"/>
      <c r="AN56" s="32"/>
      <c r="AO56" s="32"/>
      <c r="AP56" s="32"/>
      <c r="AQ56" s="32"/>
      <c r="AR56" s="70"/>
      <c r="AU56" s="32"/>
      <c r="AV56" s="32"/>
      <c r="AW56" s="32"/>
      <c r="AX56" s="32"/>
      <c r="AY56" s="32"/>
      <c r="AZ56" s="32"/>
      <c r="BA56" s="32"/>
      <c r="BB56" s="32"/>
      <c r="BC56" s="70"/>
      <c r="BF56" s="32"/>
      <c r="BG56" s="32"/>
      <c r="BH56" s="32"/>
      <c r="BI56" s="32"/>
      <c r="BJ56" s="32"/>
      <c r="BK56" s="32"/>
      <c r="BL56" s="32"/>
      <c r="BM56" s="32"/>
      <c r="BN56" s="70"/>
      <c r="BQ56" s="32"/>
      <c r="BR56" s="32"/>
      <c r="BS56" s="32"/>
      <c r="BT56" s="32"/>
      <c r="BU56" s="32"/>
      <c r="BV56" s="32"/>
      <c r="BW56" s="32"/>
      <c r="BX56" s="32"/>
      <c r="BY56" s="70"/>
    </row>
    <row r="60" spans="2:88" ht="13.5" customHeight="1"/>
  </sheetData>
  <phoneticPr fontId="3" type="noConversion"/>
  <pageMargins left="0.59055118110236227" right="0.59055118110236227" top="0.78740157480314965" bottom="0.78740157480314965" header="0.39370078740157483" footer="0.39370078740157483"/>
  <pageSetup paperSize="9" scale="64" firstPageNumber="36" fitToWidth="0" orientation="landscape" r:id="rId1"/>
  <headerFooter differentFirst="1" alignWithMargins="0">
    <oddHeader>&amp;R&amp;12Les finances des groupements à fiscalité propre en 2018</oddHeader>
    <oddFooter>&amp;L&amp;12Direction Générale des Collectivités Locales / DESL&amp;C&amp;12&amp;P&amp;R&amp;12Mise en ligne : juillet 2020</oddFooter>
    <firstFooter>&amp;LDirection Générale des Collectivités Locales / DESL&amp;C36&amp;RMise en ligne : mai 2018</firstFooter>
  </headerFooter>
  <colBreaks count="7" manualBreakCount="7">
    <brk id="11" max="47" man="1"/>
    <brk id="22" max="47" man="1"/>
    <brk id="33" max="47" man="1"/>
    <brk id="44" max="47" man="1"/>
    <brk id="55" max="47" man="1"/>
    <brk id="66" max="47" man="1"/>
    <brk id="77" max="47" man="1"/>
  </colBreaks>
</worksheet>
</file>

<file path=xl/worksheets/sheet22.xml><?xml version="1.0" encoding="utf-8"?>
<worksheet xmlns="http://schemas.openxmlformats.org/spreadsheetml/2006/main" xmlns:r="http://schemas.openxmlformats.org/officeDocument/2006/relationships">
  <sheetPr>
    <tabColor rgb="FF00B050"/>
  </sheetPr>
  <dimension ref="A1:CA50"/>
  <sheetViews>
    <sheetView zoomScaleNormal="100" workbookViewId="0"/>
  </sheetViews>
  <sheetFormatPr baseColWidth="10" defaultRowHeight="13.2"/>
  <cols>
    <col min="1" max="1" width="4.6640625" customWidth="1"/>
    <col min="2" max="2" width="28" customWidth="1"/>
    <col min="3" max="10" width="15.6640625" customWidth="1"/>
    <col min="11" max="11" width="15.6640625" style="74" customWidth="1"/>
    <col min="12" max="12" width="4.6640625" customWidth="1"/>
    <col min="13" max="13" width="28" customWidth="1"/>
    <col min="14" max="21" width="15.6640625" customWidth="1"/>
    <col min="22" max="22" width="15.6640625" style="74" customWidth="1"/>
    <col min="23" max="23" width="4.6640625" customWidth="1"/>
    <col min="24" max="24" width="28" customWidth="1"/>
    <col min="25" max="32" width="15.6640625" customWidth="1"/>
    <col min="33" max="33" width="15.6640625" style="74" customWidth="1"/>
    <col min="34" max="34" width="4.6640625" customWidth="1"/>
    <col min="35" max="35" width="28" customWidth="1"/>
    <col min="36" max="43" width="15.6640625" customWidth="1"/>
    <col min="44" max="44" width="15.6640625" style="74" customWidth="1"/>
    <col min="45" max="45" width="4.6640625" customWidth="1"/>
    <col min="46" max="46" width="28" customWidth="1"/>
    <col min="47" max="54" width="15.6640625" customWidth="1"/>
    <col min="55" max="55" width="15.6640625" style="74" customWidth="1"/>
    <col min="56" max="56" width="4.6640625" customWidth="1"/>
    <col min="57" max="57" width="28" customWidth="1"/>
    <col min="58" max="65" width="15.6640625" customWidth="1"/>
    <col min="66" max="66" width="15.6640625" style="74" customWidth="1"/>
    <col min="67" max="67" width="1.5546875" hidden="1" customWidth="1"/>
    <col min="68" max="68" width="4.6640625" customWidth="1"/>
    <col min="69" max="69" width="11.44140625" hidden="1" customWidth="1"/>
    <col min="70" max="70" width="28" customWidth="1"/>
    <col min="71" max="79" width="15.6640625" customWidth="1"/>
  </cols>
  <sheetData>
    <row r="1" spans="1:79" ht="21">
      <c r="A1" s="9" t="s">
        <v>713</v>
      </c>
      <c r="B1" s="48"/>
      <c r="C1" s="48"/>
      <c r="D1" s="48"/>
      <c r="E1" s="48"/>
      <c r="F1" s="48"/>
      <c r="G1" s="48"/>
      <c r="H1" s="48"/>
      <c r="I1" s="48"/>
      <c r="J1" s="48"/>
      <c r="K1" s="127"/>
      <c r="L1" s="28"/>
      <c r="M1" s="48"/>
      <c r="N1" s="48"/>
      <c r="O1" s="48"/>
      <c r="P1" s="48"/>
      <c r="Q1" s="48"/>
      <c r="R1" s="48"/>
      <c r="S1" s="48"/>
      <c r="T1" s="48"/>
      <c r="U1" s="48"/>
      <c r="V1" s="127"/>
      <c r="W1" s="28"/>
      <c r="X1" s="48"/>
      <c r="Y1" s="48"/>
      <c r="Z1" s="48"/>
      <c r="AA1" s="48"/>
      <c r="AB1" s="48"/>
      <c r="AC1" s="48"/>
      <c r="AD1" s="48"/>
      <c r="AE1" s="48"/>
      <c r="AF1" s="48"/>
      <c r="AG1" s="127"/>
      <c r="AH1" s="28"/>
      <c r="AI1" s="48"/>
      <c r="AJ1" s="48"/>
      <c r="AK1" s="48"/>
      <c r="AL1" s="48"/>
      <c r="AM1" s="48"/>
      <c r="AN1" s="48"/>
      <c r="AO1" s="48"/>
      <c r="AP1" s="48"/>
      <c r="AQ1" s="48"/>
      <c r="AR1" s="48"/>
      <c r="AS1" s="28"/>
      <c r="AT1" s="48"/>
      <c r="AU1" s="48"/>
      <c r="AV1" s="48"/>
      <c r="AW1" s="48"/>
      <c r="AX1" s="48"/>
      <c r="AY1" s="48"/>
      <c r="AZ1" s="48"/>
      <c r="BA1" s="48"/>
      <c r="BB1" s="48"/>
      <c r="BC1" s="84"/>
      <c r="BD1" s="106"/>
      <c r="BE1" s="107"/>
      <c r="BF1" s="107"/>
      <c r="BG1" s="107"/>
      <c r="BH1" s="107"/>
      <c r="BI1" s="107"/>
      <c r="BJ1" s="107"/>
      <c r="BK1" s="48"/>
      <c r="BL1" s="48"/>
      <c r="BM1" s="48"/>
      <c r="BN1" s="127"/>
      <c r="BO1" s="106"/>
      <c r="BP1" s="106"/>
      <c r="BQ1" s="108"/>
      <c r="BR1" s="108"/>
      <c r="BS1" s="109"/>
      <c r="BT1" s="109"/>
      <c r="BU1" s="109"/>
      <c r="BV1" s="109"/>
      <c r="BW1" s="109"/>
      <c r="BX1" s="109"/>
      <c r="BY1" s="109"/>
      <c r="BZ1" s="109"/>
      <c r="CA1" s="137"/>
    </row>
    <row r="2" spans="1:79" ht="12.75" customHeight="1">
      <c r="A2" s="8"/>
      <c r="B2" s="48"/>
      <c r="C2" s="48"/>
      <c r="D2" s="57"/>
      <c r="E2" s="48"/>
      <c r="F2" s="48"/>
      <c r="G2" s="48"/>
      <c r="H2" s="48"/>
      <c r="I2" s="48"/>
      <c r="J2" s="48"/>
      <c r="K2" s="127"/>
      <c r="L2" s="28"/>
      <c r="M2" s="48"/>
      <c r="N2" s="48"/>
      <c r="O2" s="48"/>
      <c r="P2" s="48"/>
      <c r="Q2" s="48"/>
      <c r="R2" s="48"/>
      <c r="S2" s="48"/>
      <c r="T2" s="48"/>
      <c r="U2" s="48"/>
      <c r="V2" s="127"/>
      <c r="W2" s="28"/>
      <c r="X2" s="48"/>
      <c r="Y2" s="48"/>
      <c r="Z2" s="48"/>
      <c r="AA2" s="48"/>
      <c r="AB2" s="48"/>
      <c r="AC2" s="48"/>
      <c r="AD2" s="48"/>
      <c r="AE2" s="48"/>
      <c r="AF2" s="48"/>
      <c r="AG2" s="127"/>
      <c r="AH2" s="110"/>
      <c r="AI2" s="12"/>
      <c r="AJ2" s="12"/>
      <c r="AK2" s="12"/>
      <c r="AL2" s="12"/>
      <c r="AM2" s="12"/>
      <c r="AN2" s="12"/>
      <c r="AO2" s="12"/>
      <c r="AP2" s="12"/>
      <c r="AQ2" s="12"/>
      <c r="AR2" s="12"/>
      <c r="BD2" s="106"/>
      <c r="BE2" s="107"/>
      <c r="BF2" s="107"/>
      <c r="BG2" s="107"/>
      <c r="BH2" s="107"/>
      <c r="BI2" s="107"/>
      <c r="BJ2" s="107"/>
      <c r="BK2" s="48"/>
      <c r="BL2" s="48"/>
      <c r="BM2" s="48"/>
      <c r="BN2" s="127"/>
      <c r="BO2" s="106"/>
      <c r="BP2" s="106"/>
      <c r="BQ2" s="108"/>
      <c r="BR2" s="108"/>
      <c r="BS2" s="109"/>
      <c r="BT2" s="109"/>
      <c r="BU2" s="109"/>
      <c r="BV2" s="109"/>
      <c r="BW2" s="109"/>
      <c r="BX2" s="109"/>
      <c r="BY2" s="109"/>
      <c r="BZ2" s="109"/>
      <c r="CA2" s="137"/>
    </row>
    <row r="3" spans="1:79" ht="16.8">
      <c r="A3" s="12"/>
      <c r="B3" s="12"/>
      <c r="C3" s="12"/>
      <c r="D3" s="47"/>
      <c r="E3" s="12"/>
      <c r="F3" s="12"/>
      <c r="G3" s="12"/>
      <c r="H3" s="12"/>
      <c r="I3" s="12"/>
      <c r="J3" s="12"/>
      <c r="K3" s="23"/>
      <c r="L3" s="110"/>
      <c r="M3" s="12"/>
      <c r="N3" s="12"/>
      <c r="O3" s="12"/>
      <c r="P3" s="12"/>
      <c r="Q3" s="12"/>
      <c r="R3" s="12"/>
      <c r="S3" s="12"/>
      <c r="T3" s="12"/>
      <c r="U3" s="12"/>
      <c r="V3" s="23"/>
      <c r="W3" s="110"/>
      <c r="X3" s="12"/>
      <c r="Y3" s="12"/>
      <c r="Z3" s="12"/>
      <c r="AA3" s="12"/>
      <c r="AB3" s="12"/>
      <c r="AC3" s="12"/>
      <c r="AD3" s="12"/>
      <c r="AE3" s="12"/>
      <c r="AF3" s="12"/>
      <c r="AG3" s="23"/>
      <c r="AH3" s="89" t="s">
        <v>340</v>
      </c>
      <c r="AS3" s="88" t="s">
        <v>341</v>
      </c>
      <c r="AT3" s="12"/>
      <c r="AU3" s="12"/>
      <c r="AV3" s="12"/>
      <c r="AW3" s="12"/>
      <c r="AX3" s="12"/>
      <c r="AY3" s="12"/>
      <c r="AZ3" s="12"/>
      <c r="BA3" s="12"/>
      <c r="BB3" s="12"/>
      <c r="BC3" s="111"/>
      <c r="BD3" s="24"/>
      <c r="BE3" s="24"/>
      <c r="BF3" s="24"/>
      <c r="BG3" s="24"/>
      <c r="BH3" s="24"/>
      <c r="BI3" s="24"/>
      <c r="BJ3" s="24"/>
      <c r="BK3" s="26"/>
      <c r="BL3" s="26"/>
      <c r="BM3" s="26"/>
      <c r="BN3" s="133"/>
      <c r="BO3" s="24"/>
      <c r="BP3" s="24"/>
      <c r="BQ3" s="36"/>
      <c r="BR3" s="36"/>
      <c r="BS3" s="112"/>
      <c r="BT3" s="112"/>
      <c r="BU3" s="112"/>
      <c r="BV3" s="112"/>
      <c r="BW3" s="112"/>
      <c r="BX3" s="112"/>
      <c r="BY3" s="112"/>
      <c r="BZ3" s="112"/>
      <c r="CA3" s="138"/>
    </row>
    <row r="4" spans="1:79" ht="16.8">
      <c r="A4" s="88" t="s">
        <v>342</v>
      </c>
      <c r="B4" s="88"/>
      <c r="C4" s="88"/>
      <c r="D4" s="230"/>
      <c r="E4" s="88"/>
      <c r="F4" s="88"/>
      <c r="G4" s="88"/>
      <c r="H4" s="88"/>
      <c r="I4" s="88"/>
      <c r="J4" s="88"/>
      <c r="K4" s="128"/>
      <c r="L4" s="33" t="s">
        <v>343</v>
      </c>
      <c r="M4" s="33"/>
      <c r="N4" s="33"/>
      <c r="O4" s="33"/>
      <c r="P4" s="33"/>
      <c r="Q4" s="33"/>
      <c r="R4" s="33"/>
      <c r="S4" s="33"/>
      <c r="T4" s="33"/>
      <c r="U4" s="33"/>
      <c r="V4" s="131"/>
      <c r="W4" s="33" t="s">
        <v>344</v>
      </c>
      <c r="X4" s="33"/>
      <c r="Y4" s="33"/>
      <c r="Z4" s="33"/>
      <c r="AA4" s="33"/>
      <c r="AB4" s="33"/>
      <c r="AC4" s="33"/>
      <c r="AD4" s="33"/>
      <c r="AE4" s="33"/>
      <c r="AF4" s="33"/>
      <c r="AG4" s="131"/>
      <c r="AH4" s="33" t="s">
        <v>189</v>
      </c>
      <c r="AI4" s="33"/>
      <c r="AJ4" s="33"/>
      <c r="AK4" s="33"/>
      <c r="AL4" s="33"/>
      <c r="AM4" s="33"/>
      <c r="AN4" s="33"/>
      <c r="AO4" s="33"/>
      <c r="AP4" s="33"/>
      <c r="AQ4" s="33"/>
      <c r="AR4" s="33"/>
      <c r="AS4" s="33" t="s">
        <v>184</v>
      </c>
      <c r="AT4" s="33"/>
      <c r="AU4" s="33"/>
      <c r="AV4" s="33"/>
      <c r="AW4" s="33"/>
      <c r="AX4" s="33"/>
      <c r="AY4" s="33"/>
      <c r="AZ4" s="33"/>
      <c r="BA4" s="33"/>
      <c r="BB4" s="33"/>
      <c r="BC4" s="61"/>
      <c r="BD4" s="33" t="s">
        <v>345</v>
      </c>
      <c r="BE4" s="33"/>
      <c r="BF4" s="33"/>
      <c r="BG4" s="33"/>
      <c r="BH4" s="33"/>
      <c r="BI4" s="33"/>
      <c r="BJ4" s="33"/>
      <c r="BK4" s="33"/>
      <c r="BL4" s="33"/>
      <c r="BM4" s="33"/>
      <c r="BN4" s="131"/>
      <c r="BO4" s="33" t="s">
        <v>13</v>
      </c>
      <c r="BP4" s="33" t="s">
        <v>346</v>
      </c>
      <c r="BQ4" s="113"/>
      <c r="BR4" s="113"/>
      <c r="BS4" s="114"/>
      <c r="BT4" s="114"/>
      <c r="BU4" s="114"/>
      <c r="BV4" s="114"/>
      <c r="BW4" s="114"/>
      <c r="BX4" s="114"/>
      <c r="BY4" s="114"/>
      <c r="BZ4" s="114"/>
      <c r="CA4" s="139"/>
    </row>
    <row r="5" spans="1:79" ht="16.8">
      <c r="A5" s="229" t="s">
        <v>190</v>
      </c>
      <c r="B5" s="126"/>
      <c r="C5" s="126"/>
      <c r="D5" s="126"/>
      <c r="E5" s="126"/>
      <c r="F5" s="126"/>
      <c r="G5" s="126"/>
      <c r="H5" s="126"/>
      <c r="I5" s="126"/>
      <c r="J5" s="126"/>
      <c r="K5" s="129"/>
      <c r="L5" s="229"/>
      <c r="M5" s="86"/>
      <c r="N5" s="86"/>
      <c r="O5" s="86"/>
      <c r="P5" s="86"/>
      <c r="Q5" s="86"/>
      <c r="R5" s="86"/>
      <c r="S5" s="86"/>
      <c r="T5" s="86"/>
      <c r="U5" s="86"/>
      <c r="V5" s="132"/>
      <c r="W5" s="86"/>
      <c r="X5" s="86"/>
      <c r="Y5" s="86"/>
      <c r="Z5" s="86"/>
      <c r="AA5" s="86"/>
      <c r="AB5" s="86"/>
      <c r="AC5" s="86"/>
      <c r="AD5" s="86"/>
      <c r="AE5" s="86"/>
      <c r="AF5" s="86"/>
      <c r="AG5" s="132"/>
      <c r="AH5" s="68" t="s">
        <v>699</v>
      </c>
      <c r="AI5" s="86"/>
      <c r="AJ5" s="86"/>
      <c r="AK5" s="86"/>
      <c r="AL5" s="86"/>
      <c r="AM5" s="86"/>
      <c r="AN5" s="86"/>
      <c r="AO5" s="86"/>
      <c r="AP5" s="86"/>
      <c r="AQ5" s="86"/>
      <c r="AR5" s="86"/>
      <c r="AS5" s="68" t="s">
        <v>699</v>
      </c>
      <c r="AT5" s="88"/>
      <c r="AU5" s="88"/>
      <c r="AV5" s="88"/>
      <c r="AW5" s="88"/>
      <c r="AX5" s="88"/>
      <c r="AY5" s="88"/>
      <c r="AZ5" s="88"/>
      <c r="BA5" s="88"/>
      <c r="BB5" s="88"/>
      <c r="BC5" s="168"/>
      <c r="BD5" s="229" t="s">
        <v>190</v>
      </c>
      <c r="BE5" s="88"/>
      <c r="BF5" s="88"/>
      <c r="BG5" s="88"/>
      <c r="BH5" s="88"/>
      <c r="BI5" s="88"/>
      <c r="BJ5" s="88"/>
      <c r="BK5" s="88"/>
      <c r="BL5" s="88"/>
      <c r="BM5" s="88"/>
      <c r="BN5" s="128"/>
      <c r="BO5" s="86"/>
      <c r="BP5" s="68" t="s">
        <v>721</v>
      </c>
      <c r="BQ5" s="115"/>
      <c r="BR5" s="115"/>
      <c r="BS5" s="116"/>
      <c r="BT5" s="116"/>
      <c r="BU5" s="116"/>
      <c r="BV5" s="116"/>
      <c r="BW5" s="116"/>
      <c r="BX5" s="116"/>
      <c r="BY5" s="116"/>
      <c r="BZ5" s="116"/>
      <c r="CA5" s="140"/>
    </row>
    <row r="6" spans="1:79">
      <c r="B6" s="47" t="s">
        <v>699</v>
      </c>
      <c r="C6" s="12"/>
      <c r="D6" s="12"/>
      <c r="E6" s="12"/>
      <c r="F6" s="12"/>
      <c r="G6" s="12"/>
      <c r="H6" s="12"/>
      <c r="I6" s="12"/>
      <c r="J6" s="12"/>
      <c r="K6" s="23"/>
      <c r="L6" s="47" t="s">
        <v>699</v>
      </c>
      <c r="M6" s="12"/>
      <c r="N6" s="12"/>
      <c r="O6" s="12"/>
      <c r="P6" s="12"/>
      <c r="Q6" s="12"/>
      <c r="R6" s="12"/>
      <c r="S6" s="12"/>
      <c r="T6" s="12"/>
      <c r="U6" s="12"/>
      <c r="V6" s="23"/>
      <c r="W6" s="47" t="s">
        <v>699</v>
      </c>
      <c r="X6" s="12"/>
      <c r="Y6" s="12"/>
      <c r="Z6" s="12"/>
      <c r="AA6" s="12"/>
      <c r="AB6" s="12"/>
      <c r="AC6" s="12"/>
      <c r="AD6" s="12"/>
      <c r="AE6" s="12"/>
      <c r="AF6" s="12"/>
      <c r="AG6" s="23"/>
      <c r="AH6" s="47" t="s">
        <v>718</v>
      </c>
      <c r="AI6" s="12"/>
      <c r="AJ6" s="12"/>
      <c r="AK6" s="12"/>
      <c r="AL6" s="12"/>
      <c r="AM6" s="12"/>
      <c r="AN6" s="12"/>
      <c r="AO6" s="12"/>
      <c r="AP6" s="12"/>
      <c r="AQ6" s="12"/>
      <c r="AR6" s="12"/>
      <c r="AS6" s="47" t="s">
        <v>718</v>
      </c>
      <c r="AT6" s="12"/>
      <c r="AU6" s="12"/>
      <c r="AV6" s="12"/>
      <c r="AW6" s="12"/>
      <c r="AX6" s="12"/>
      <c r="AY6" s="12"/>
      <c r="AZ6" s="12"/>
      <c r="BA6" s="12"/>
      <c r="BB6" s="12"/>
      <c r="BC6" s="111"/>
      <c r="BD6" s="47" t="s">
        <v>699</v>
      </c>
      <c r="BE6" s="24"/>
      <c r="BF6" s="24"/>
      <c r="BG6" s="24"/>
      <c r="BH6" s="24"/>
      <c r="BI6" s="24"/>
      <c r="BJ6" s="24"/>
      <c r="BK6" s="26"/>
      <c r="BL6" s="26"/>
      <c r="BM6" s="26"/>
      <c r="BN6" s="133"/>
      <c r="BO6" s="117"/>
      <c r="BP6" s="47" t="s">
        <v>699</v>
      </c>
      <c r="BQ6" s="36"/>
      <c r="BR6" s="36"/>
      <c r="BS6" s="112"/>
      <c r="BT6" s="112"/>
      <c r="BU6" s="112"/>
      <c r="BV6" s="112"/>
      <c r="BW6" s="112"/>
      <c r="BX6" s="112"/>
      <c r="BY6" s="112"/>
      <c r="BZ6" s="112"/>
      <c r="CA6" s="138"/>
    </row>
    <row r="7" spans="1:79">
      <c r="A7" s="47"/>
      <c r="B7" s="741" t="s">
        <v>714</v>
      </c>
      <c r="C7" s="227"/>
      <c r="D7" s="51"/>
      <c r="E7" s="51"/>
      <c r="F7" s="51"/>
      <c r="G7" s="51"/>
      <c r="H7" s="51"/>
      <c r="I7" s="12"/>
      <c r="J7" s="12"/>
      <c r="K7" s="23"/>
      <c r="L7" s="741" t="s">
        <v>714</v>
      </c>
      <c r="M7" s="51"/>
      <c r="N7" s="51"/>
      <c r="O7" s="51"/>
      <c r="P7" s="51"/>
      <c r="Q7" s="51"/>
      <c r="R7" s="12"/>
      <c r="S7" s="12"/>
      <c r="T7" s="12"/>
      <c r="U7" s="12"/>
      <c r="V7" s="23"/>
      <c r="W7" s="47" t="s">
        <v>717</v>
      </c>
      <c r="X7" s="12"/>
      <c r="Y7" s="12"/>
      <c r="Z7" s="12"/>
      <c r="AA7" s="12"/>
      <c r="AB7" s="12"/>
      <c r="AC7" s="12"/>
      <c r="AD7" s="12"/>
      <c r="AE7" s="12"/>
      <c r="AF7" s="12"/>
      <c r="AG7" s="23"/>
      <c r="AH7" s="47" t="s">
        <v>720</v>
      </c>
      <c r="AI7" s="12"/>
      <c r="AJ7" s="12"/>
      <c r="AK7" s="12"/>
      <c r="AL7" s="12"/>
      <c r="AM7" s="12"/>
      <c r="AN7" s="12"/>
      <c r="AO7" s="12"/>
      <c r="AP7" s="12"/>
      <c r="AQ7" s="12"/>
      <c r="AR7" s="12"/>
      <c r="AS7" s="47" t="s">
        <v>720</v>
      </c>
      <c r="AT7" s="12"/>
      <c r="AU7" s="12"/>
      <c r="AV7" s="12"/>
      <c r="AW7" s="12"/>
      <c r="AX7" s="12"/>
      <c r="AY7" s="12"/>
      <c r="AZ7" s="12"/>
      <c r="BA7" s="12"/>
      <c r="BB7" s="12"/>
      <c r="BC7" s="111"/>
      <c r="BD7" s="47" t="s">
        <v>259</v>
      </c>
      <c r="BE7" s="24"/>
      <c r="BF7" s="24"/>
      <c r="BG7" s="24"/>
      <c r="BH7" s="24"/>
      <c r="BI7" s="24"/>
      <c r="BJ7" s="24"/>
      <c r="BK7" s="26"/>
      <c r="BL7" s="26"/>
      <c r="BM7" s="26"/>
      <c r="BN7" s="133"/>
      <c r="BO7" s="24" t="s">
        <v>204</v>
      </c>
      <c r="BP7" s="68" t="s">
        <v>203</v>
      </c>
      <c r="BQ7" s="36"/>
      <c r="BR7" s="36"/>
      <c r="BS7" s="112"/>
      <c r="BT7" s="112"/>
      <c r="BU7" s="112"/>
      <c r="BV7" s="112"/>
      <c r="BW7" s="112"/>
      <c r="BX7" s="112"/>
      <c r="BY7" s="112"/>
      <c r="BZ7" s="112"/>
      <c r="CA7" s="138"/>
    </row>
    <row r="8" spans="1:79">
      <c r="A8" s="47"/>
      <c r="B8" s="741" t="s">
        <v>715</v>
      </c>
      <c r="D8" s="51"/>
      <c r="E8" s="51"/>
      <c r="F8" s="51"/>
      <c r="G8" s="51"/>
      <c r="H8" s="51"/>
      <c r="I8" s="12"/>
      <c r="J8" s="12"/>
      <c r="K8" s="23"/>
      <c r="L8" s="741" t="s">
        <v>716</v>
      </c>
      <c r="M8" s="51"/>
      <c r="N8" s="51"/>
      <c r="O8" s="51"/>
      <c r="P8" s="51"/>
      <c r="Q8" s="51"/>
      <c r="R8" s="12"/>
      <c r="S8" s="12"/>
      <c r="T8" s="12"/>
      <c r="U8" s="12"/>
      <c r="V8" s="23"/>
      <c r="W8" s="218"/>
      <c r="X8" s="12"/>
      <c r="Y8" s="12"/>
      <c r="Z8" s="12"/>
      <c r="AA8" s="12"/>
      <c r="AB8" s="12"/>
      <c r="AC8" s="12"/>
      <c r="AD8" s="12"/>
      <c r="AE8" s="12"/>
      <c r="AF8" s="12"/>
      <c r="AG8" s="23"/>
      <c r="AH8" s="47" t="s">
        <v>719</v>
      </c>
      <c r="AI8" s="12"/>
      <c r="AJ8" s="12"/>
      <c r="AK8" s="12"/>
      <c r="AL8" s="12"/>
      <c r="AM8" s="12"/>
      <c r="AN8" s="12"/>
      <c r="AO8" s="12"/>
      <c r="AP8" s="12"/>
      <c r="AQ8" s="12"/>
      <c r="AR8" s="12"/>
      <c r="AS8" s="47" t="s">
        <v>719</v>
      </c>
      <c r="AT8" s="12"/>
      <c r="AU8" s="12"/>
      <c r="AV8" s="12"/>
      <c r="AW8" s="12"/>
      <c r="AX8" s="12"/>
      <c r="AY8" s="12"/>
      <c r="AZ8" s="12"/>
      <c r="BA8" s="12"/>
      <c r="BB8" s="12"/>
      <c r="BC8" s="111"/>
      <c r="BD8" s="742" t="s">
        <v>714</v>
      </c>
      <c r="BE8" s="24"/>
      <c r="BF8" s="24"/>
      <c r="BG8" s="24"/>
      <c r="BH8" s="24"/>
      <c r="BI8" s="24"/>
      <c r="BJ8" s="24"/>
      <c r="BK8" s="26"/>
      <c r="BL8" s="26"/>
      <c r="BM8" s="26"/>
      <c r="BN8" s="133"/>
      <c r="BO8" s="24"/>
      <c r="BP8" s="742" t="s">
        <v>714</v>
      </c>
      <c r="BQ8" s="36"/>
      <c r="BR8" s="36"/>
      <c r="BS8" s="112"/>
      <c r="BT8" s="112"/>
      <c r="BU8" s="112"/>
      <c r="BV8" s="112"/>
      <c r="BW8" s="112"/>
      <c r="BX8" s="112"/>
      <c r="BY8" s="112"/>
      <c r="BZ8" s="112"/>
      <c r="CA8" s="138"/>
    </row>
    <row r="9" spans="1:79">
      <c r="A9" s="12"/>
      <c r="B9" s="218"/>
      <c r="C9" s="7"/>
      <c r="D9" s="7"/>
      <c r="E9" s="7"/>
      <c r="F9" s="7"/>
      <c r="G9" s="7"/>
      <c r="H9" s="7"/>
      <c r="I9" s="7"/>
      <c r="J9" s="7"/>
      <c r="K9" s="13"/>
      <c r="L9" s="218"/>
      <c r="M9" s="118"/>
      <c r="N9" s="7"/>
      <c r="O9" s="7"/>
      <c r="P9" s="7"/>
      <c r="Q9" s="7"/>
      <c r="R9" s="7"/>
      <c r="S9" s="7"/>
      <c r="T9" s="7"/>
      <c r="U9" s="7"/>
      <c r="V9" s="13"/>
      <c r="W9" s="26"/>
      <c r="X9" s="7"/>
      <c r="Y9" s="7"/>
      <c r="Z9" s="7"/>
      <c r="AA9" s="7"/>
      <c r="AB9" s="7"/>
      <c r="AC9" s="7"/>
      <c r="AD9" s="7"/>
      <c r="AE9" s="7"/>
      <c r="AF9" s="7"/>
      <c r="AG9" s="13"/>
      <c r="AH9" s="218"/>
      <c r="AI9" s="7"/>
      <c r="AJ9" s="7"/>
      <c r="AK9" s="7"/>
      <c r="AL9" s="7"/>
      <c r="AM9" s="7"/>
      <c r="AN9" s="7"/>
      <c r="AO9" s="7"/>
      <c r="AP9" s="7"/>
      <c r="AQ9" s="7"/>
      <c r="AR9" s="7"/>
      <c r="AS9" s="295" t="s">
        <v>201</v>
      </c>
      <c r="AT9" s="7"/>
      <c r="AU9" s="7"/>
      <c r="AV9" s="7"/>
      <c r="AW9" s="7"/>
      <c r="AX9" s="7"/>
      <c r="AY9" s="7"/>
      <c r="AZ9" s="7"/>
      <c r="BA9" s="7"/>
      <c r="BB9" s="7"/>
      <c r="BC9" s="26"/>
      <c r="BD9" s="742" t="s">
        <v>715</v>
      </c>
      <c r="BE9" s="90"/>
      <c r="BF9" s="90"/>
      <c r="BG9" s="90"/>
      <c r="BH9" s="90"/>
      <c r="BI9" s="90"/>
      <c r="BJ9" s="90"/>
      <c r="BK9" s="26"/>
      <c r="BL9" s="26"/>
      <c r="BM9" s="26"/>
      <c r="BN9" s="133"/>
      <c r="BO9" s="90"/>
      <c r="BP9" s="742" t="s">
        <v>715</v>
      </c>
      <c r="BQ9" s="36"/>
      <c r="BR9" s="36"/>
      <c r="BS9" s="112"/>
      <c r="BT9" s="112"/>
      <c r="BU9" s="112"/>
      <c r="BV9" s="112"/>
      <c r="BW9" s="112"/>
      <c r="BX9" s="112"/>
      <c r="BY9" s="112"/>
      <c r="BZ9" s="112"/>
      <c r="CA9" s="138"/>
    </row>
    <row r="10" spans="1:79">
      <c r="B10" s="12"/>
      <c r="C10" s="12"/>
      <c r="D10" s="12"/>
      <c r="E10" s="12"/>
      <c r="F10" s="12"/>
      <c r="G10" s="12"/>
      <c r="H10" s="12"/>
      <c r="I10" s="12"/>
      <c r="J10" s="12"/>
      <c r="K10" s="23"/>
      <c r="M10" s="12"/>
      <c r="N10" s="12"/>
      <c r="O10" s="12"/>
      <c r="P10" s="12"/>
      <c r="Q10" s="12"/>
      <c r="R10" s="12"/>
      <c r="S10" s="12"/>
      <c r="T10" s="12"/>
      <c r="U10" s="12"/>
      <c r="V10" s="23"/>
      <c r="W10" s="38" t="s">
        <v>20</v>
      </c>
      <c r="X10" s="12"/>
      <c r="Y10" s="12"/>
      <c r="Z10" s="12"/>
      <c r="AA10" s="12"/>
      <c r="AB10" s="12"/>
      <c r="AC10" s="12"/>
      <c r="AD10" s="12"/>
      <c r="AE10" s="12"/>
      <c r="AF10" s="12"/>
      <c r="AG10" s="23"/>
      <c r="AI10" s="12"/>
      <c r="AJ10" s="12"/>
      <c r="AK10" s="12"/>
      <c r="AL10" s="12"/>
      <c r="AM10" s="12"/>
      <c r="AN10" s="12"/>
      <c r="AO10" s="12"/>
      <c r="AP10" s="12"/>
      <c r="AQ10" s="12"/>
      <c r="AR10" s="12"/>
      <c r="AT10" s="12"/>
      <c r="AU10" s="12"/>
      <c r="AV10" s="12"/>
      <c r="AW10" s="12"/>
      <c r="AX10" s="12"/>
      <c r="AY10" s="12"/>
      <c r="AZ10" s="12"/>
      <c r="BA10" s="12"/>
      <c r="BB10" s="12"/>
      <c r="BC10" s="26"/>
      <c r="BE10" s="24"/>
      <c r="BF10" s="24"/>
      <c r="BG10" s="24"/>
      <c r="BH10" s="24"/>
      <c r="BI10" s="24"/>
      <c r="BJ10" s="24"/>
      <c r="BK10" s="26"/>
      <c r="BL10" s="26"/>
      <c r="BM10" s="26"/>
      <c r="BN10" s="133"/>
      <c r="BO10" s="120" t="s">
        <v>19</v>
      </c>
      <c r="BQ10" s="119"/>
      <c r="BR10" s="119"/>
      <c r="BS10" s="66"/>
      <c r="BT10" s="66"/>
      <c r="BU10" s="66"/>
      <c r="BV10" s="66"/>
      <c r="BW10" s="66"/>
      <c r="BX10" s="66"/>
      <c r="BY10" s="66"/>
      <c r="BZ10" s="66"/>
      <c r="CA10" s="141"/>
    </row>
    <row r="11" spans="1:79">
      <c r="B11" s="38" t="s">
        <v>14</v>
      </c>
      <c r="C11" s="12"/>
      <c r="D11" s="12"/>
      <c r="E11" s="12"/>
      <c r="F11" s="12"/>
      <c r="G11" s="12"/>
      <c r="H11" s="12"/>
      <c r="I11" s="12"/>
      <c r="J11" s="12"/>
      <c r="K11" s="23"/>
      <c r="L11" s="38" t="s">
        <v>233</v>
      </c>
      <c r="M11" s="12"/>
      <c r="N11" s="12"/>
      <c r="O11" s="12"/>
      <c r="P11" s="12"/>
      <c r="Q11" s="12"/>
      <c r="R11" s="12"/>
      <c r="S11" s="12"/>
      <c r="T11" s="12"/>
      <c r="U11" s="12"/>
      <c r="V11" s="23"/>
      <c r="X11" s="12"/>
      <c r="Y11" s="12"/>
      <c r="Z11" s="12"/>
      <c r="AA11" s="12"/>
      <c r="AB11" s="12"/>
      <c r="AC11" s="12"/>
      <c r="AD11" s="12"/>
      <c r="AE11" s="12"/>
      <c r="AF11" s="12"/>
      <c r="AG11" s="23"/>
      <c r="AH11" s="38" t="s">
        <v>71</v>
      </c>
      <c r="AI11" s="12"/>
      <c r="AJ11" s="12"/>
      <c r="AK11" s="12"/>
      <c r="AL11" s="12"/>
      <c r="AM11" s="12"/>
      <c r="AN11" s="12"/>
      <c r="AO11" s="12"/>
      <c r="AP11" s="12"/>
      <c r="AQ11" s="12"/>
      <c r="AR11" s="12"/>
      <c r="AS11" s="38" t="s">
        <v>72</v>
      </c>
      <c r="AT11" s="12"/>
      <c r="AU11" s="12"/>
      <c r="AV11" s="12"/>
      <c r="AW11" s="12"/>
      <c r="AX11" s="12"/>
      <c r="AY11" s="12"/>
      <c r="AZ11" s="18"/>
      <c r="BA11" s="18"/>
      <c r="BB11" s="18"/>
      <c r="BC11" s="169"/>
      <c r="BD11" s="120" t="s">
        <v>260</v>
      </c>
      <c r="BP11" s="120"/>
      <c r="BQ11" s="119"/>
      <c r="BR11" s="119"/>
      <c r="BS11" s="66"/>
      <c r="BT11" s="66"/>
      <c r="BU11" s="66"/>
      <c r="BV11" s="66"/>
      <c r="BW11" s="66"/>
      <c r="BX11" s="66"/>
      <c r="BY11" s="66"/>
      <c r="BZ11" s="66"/>
      <c r="CA11" s="141"/>
    </row>
    <row r="12" spans="1:79">
      <c r="B12" s="12"/>
      <c r="C12" s="12"/>
      <c r="D12" s="12"/>
      <c r="E12" s="12"/>
      <c r="F12" s="12"/>
      <c r="G12" s="12"/>
      <c r="H12" s="12"/>
      <c r="I12" s="12"/>
      <c r="J12" s="12"/>
      <c r="K12" s="23"/>
      <c r="L12" s="12"/>
      <c r="M12" s="12"/>
      <c r="N12" s="12"/>
      <c r="O12" s="12"/>
      <c r="P12" s="12"/>
      <c r="Q12" s="12"/>
      <c r="R12" s="12"/>
      <c r="S12" s="12"/>
      <c r="T12" s="12"/>
      <c r="U12" s="12"/>
      <c r="V12" s="23"/>
      <c r="W12" s="7"/>
      <c r="X12" s="12"/>
      <c r="Y12" s="12"/>
      <c r="Z12" s="12"/>
      <c r="AA12" s="12"/>
      <c r="AB12" s="12"/>
      <c r="AC12" s="12"/>
      <c r="AD12" s="12"/>
      <c r="AE12" s="12"/>
      <c r="AF12" s="12"/>
      <c r="AG12" s="23"/>
      <c r="AI12" s="12"/>
      <c r="AJ12" s="12"/>
      <c r="AK12" s="12"/>
      <c r="AL12" s="12"/>
      <c r="AM12" s="12"/>
      <c r="AN12" s="12"/>
      <c r="AO12" s="12"/>
      <c r="AP12" s="12"/>
      <c r="AQ12" s="12"/>
      <c r="AR12" s="12"/>
      <c r="AT12" s="12"/>
      <c r="AU12" s="12"/>
      <c r="AV12" s="12"/>
      <c r="AW12" s="12"/>
      <c r="AX12" s="12"/>
      <c r="AY12" s="12"/>
      <c r="AZ12" s="12"/>
      <c r="BA12" s="12"/>
      <c r="BB12" s="12"/>
      <c r="BC12" s="12"/>
      <c r="BE12" s="24"/>
      <c r="BF12" s="24"/>
      <c r="BG12" s="24"/>
      <c r="BH12" s="24"/>
      <c r="BI12" s="24"/>
      <c r="BJ12" s="24"/>
      <c r="BK12" s="12"/>
      <c r="BL12" s="12"/>
      <c r="BM12" s="12"/>
      <c r="BN12" s="23"/>
      <c r="BO12" s="24"/>
      <c r="BQ12" s="119"/>
      <c r="BR12" s="119"/>
      <c r="BS12" s="66"/>
      <c r="BT12" s="66"/>
      <c r="BU12" s="66"/>
      <c r="BV12" s="66"/>
      <c r="BW12" s="66"/>
      <c r="BX12" s="66"/>
      <c r="BY12" s="66"/>
      <c r="BZ12" s="66"/>
      <c r="CA12" s="141"/>
    </row>
    <row r="13" spans="1:79">
      <c r="B13" s="12"/>
      <c r="C13" s="12"/>
      <c r="D13" s="12"/>
      <c r="E13" s="12"/>
      <c r="F13" s="12"/>
      <c r="G13" s="12"/>
      <c r="H13" s="12"/>
      <c r="I13" s="12"/>
      <c r="J13" s="12"/>
      <c r="K13" s="23"/>
      <c r="L13" s="12"/>
      <c r="M13" s="12"/>
      <c r="N13" s="12"/>
      <c r="O13" s="12"/>
      <c r="P13" s="12"/>
      <c r="Q13" s="12"/>
      <c r="R13" s="12"/>
      <c r="S13" s="12"/>
      <c r="T13" s="12"/>
      <c r="U13" s="12"/>
      <c r="V13" s="23"/>
      <c r="W13" s="12"/>
      <c r="X13" s="12"/>
      <c r="Y13" s="12"/>
      <c r="Z13" s="12"/>
      <c r="AA13" s="12"/>
      <c r="AB13" s="12"/>
      <c r="AC13" s="12"/>
      <c r="AD13" s="12"/>
      <c r="AE13" s="12"/>
      <c r="AF13" s="12"/>
      <c r="AG13" s="23"/>
      <c r="AH13" s="7" t="s">
        <v>215</v>
      </c>
      <c r="AI13" s="12"/>
      <c r="AJ13" s="12"/>
      <c r="AK13" s="12"/>
      <c r="AL13" s="12"/>
      <c r="AM13" s="12"/>
      <c r="AN13" s="12"/>
      <c r="AO13" s="12"/>
      <c r="AP13" s="12"/>
      <c r="AQ13" s="12"/>
      <c r="AR13" s="12"/>
      <c r="AS13" s="7" t="s">
        <v>216</v>
      </c>
      <c r="AT13" s="12"/>
      <c r="AU13" s="12"/>
      <c r="AV13" s="12"/>
      <c r="AW13" s="12"/>
      <c r="AX13" s="12"/>
      <c r="AY13" s="12"/>
      <c r="AZ13" s="12"/>
      <c r="BA13" s="12"/>
      <c r="BB13" s="12"/>
      <c r="BC13" s="12"/>
      <c r="BD13" s="24"/>
      <c r="BE13" s="24"/>
      <c r="BF13" s="24"/>
      <c r="BG13" s="24"/>
      <c r="BH13" s="24"/>
      <c r="BI13" s="24"/>
      <c r="BJ13" s="24"/>
      <c r="BK13" s="12"/>
      <c r="BL13" s="12"/>
      <c r="BM13" s="12"/>
      <c r="BN13" s="23"/>
      <c r="BO13" s="24"/>
      <c r="BP13" s="111"/>
      <c r="BQ13" s="119"/>
      <c r="BR13" s="119"/>
      <c r="BS13" s="66"/>
      <c r="BT13" s="66"/>
      <c r="BU13" s="66"/>
      <c r="BV13" s="66"/>
      <c r="BW13" s="66"/>
      <c r="BX13" s="66"/>
      <c r="BY13" s="66"/>
      <c r="BZ13" s="66"/>
      <c r="CA13" s="141"/>
    </row>
    <row r="14" spans="1:79">
      <c r="A14" s="121"/>
      <c r="B14" s="121"/>
      <c r="C14" s="121"/>
      <c r="D14" s="121"/>
      <c r="E14" s="121"/>
      <c r="F14" s="121"/>
      <c r="G14" s="121"/>
      <c r="H14" s="121"/>
      <c r="I14" s="121"/>
      <c r="J14" s="121"/>
      <c r="K14" s="130"/>
      <c r="L14" s="121"/>
      <c r="M14" s="121"/>
      <c r="N14" s="121"/>
      <c r="O14" s="121"/>
      <c r="P14" s="121"/>
      <c r="Q14" s="121"/>
      <c r="R14" s="121"/>
      <c r="S14" s="121"/>
      <c r="T14" s="121"/>
      <c r="U14" s="121"/>
      <c r="V14" s="130"/>
      <c r="W14" s="121"/>
      <c r="X14" s="121"/>
      <c r="Y14" s="121"/>
      <c r="Z14" s="121"/>
      <c r="AA14" s="121"/>
      <c r="AB14" s="121"/>
      <c r="AC14" s="121"/>
      <c r="AD14" s="121"/>
      <c r="AE14" s="121"/>
      <c r="AF14" s="121"/>
      <c r="AG14" s="130"/>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2"/>
      <c r="BE14" s="122"/>
      <c r="BF14" s="122"/>
      <c r="BG14" s="122"/>
      <c r="BH14" s="122"/>
      <c r="BI14" s="122"/>
      <c r="BJ14" s="122"/>
      <c r="BK14" s="121"/>
      <c r="BL14" s="121"/>
      <c r="BM14" s="121"/>
      <c r="BN14" s="130"/>
      <c r="BO14" s="122"/>
      <c r="BP14" s="123"/>
      <c r="BQ14" s="124"/>
      <c r="BR14" s="124"/>
      <c r="BS14" s="125"/>
      <c r="BT14" s="125"/>
      <c r="BU14" s="125"/>
      <c r="BV14" s="125"/>
      <c r="BW14" s="125"/>
      <c r="BX14" s="125"/>
      <c r="BY14" s="125"/>
      <c r="BZ14" s="125"/>
      <c r="CA14" s="142"/>
    </row>
    <row r="15" spans="1:79">
      <c r="A15" s="96"/>
      <c r="B15" s="97"/>
      <c r="C15" s="97"/>
      <c r="D15" s="97"/>
      <c r="E15" s="97"/>
      <c r="F15" s="97"/>
      <c r="G15" s="97"/>
      <c r="H15" s="93"/>
      <c r="I15" s="93"/>
      <c r="J15" s="93"/>
      <c r="K15" s="94" t="s">
        <v>81</v>
      </c>
      <c r="L15" s="96"/>
      <c r="M15" s="97"/>
      <c r="N15" s="97"/>
      <c r="O15" s="97"/>
      <c r="P15" s="97"/>
      <c r="Q15" s="97"/>
      <c r="R15" s="97"/>
      <c r="S15" s="93"/>
      <c r="T15" s="93"/>
      <c r="U15" s="93"/>
      <c r="V15" s="94" t="s">
        <v>81</v>
      </c>
      <c r="W15" s="96"/>
      <c r="X15" s="97"/>
      <c r="Y15" s="97"/>
      <c r="Z15" s="97"/>
      <c r="AA15" s="97"/>
      <c r="AB15" s="97"/>
      <c r="AC15" s="97"/>
      <c r="AD15" s="93"/>
      <c r="AE15" s="93"/>
      <c r="AF15" s="93"/>
      <c r="AG15" s="94" t="s">
        <v>81</v>
      </c>
      <c r="AH15" s="96"/>
      <c r="AI15" s="97"/>
      <c r="AJ15" s="97"/>
      <c r="AK15" s="97"/>
      <c r="AL15" s="97"/>
      <c r="AM15" s="97"/>
      <c r="AN15" s="97"/>
      <c r="AO15" s="93"/>
      <c r="AP15" s="93"/>
      <c r="AQ15" s="93"/>
      <c r="AR15" s="94" t="s">
        <v>81</v>
      </c>
      <c r="AS15" s="96"/>
      <c r="AT15" s="97"/>
      <c r="AU15" s="97"/>
      <c r="AV15" s="97"/>
      <c r="AW15" s="97"/>
      <c r="AX15" s="97"/>
      <c r="AY15" s="97"/>
      <c r="AZ15" s="93"/>
      <c r="BA15" s="93"/>
      <c r="BB15" s="93"/>
      <c r="BC15" s="100" t="s">
        <v>82</v>
      </c>
      <c r="BD15" s="96"/>
      <c r="BE15" s="97"/>
      <c r="BF15" s="97"/>
      <c r="BG15" s="97"/>
      <c r="BH15" s="97"/>
      <c r="BI15" s="97"/>
      <c r="BJ15" s="97"/>
      <c r="BK15" s="93"/>
      <c r="BL15" s="93"/>
      <c r="BM15" s="93"/>
      <c r="BN15" s="100" t="s">
        <v>82</v>
      </c>
      <c r="BO15" s="96"/>
      <c r="BP15" s="96"/>
      <c r="BQ15" s="97" t="s">
        <v>187</v>
      </c>
      <c r="BR15" s="97"/>
      <c r="BS15" s="97"/>
      <c r="BT15" s="97"/>
      <c r="BU15" s="97"/>
      <c r="BV15" s="97"/>
      <c r="BW15" s="97"/>
      <c r="BX15" s="93"/>
      <c r="BY15" s="93"/>
      <c r="BZ15" s="93"/>
      <c r="CA15" s="100" t="s">
        <v>82</v>
      </c>
    </row>
    <row r="16" spans="1:79">
      <c r="A16" s="6"/>
      <c r="B16" s="6"/>
      <c r="C16" s="6"/>
      <c r="AR16"/>
      <c r="BC16"/>
      <c r="CA16" s="74"/>
    </row>
    <row r="17" spans="2:79">
      <c r="B17" s="43" t="s">
        <v>319</v>
      </c>
      <c r="C17" s="220" t="s">
        <v>35</v>
      </c>
      <c r="D17" s="220" t="s">
        <v>612</v>
      </c>
      <c r="E17" s="220" t="s">
        <v>614</v>
      </c>
      <c r="F17" s="220" t="s">
        <v>98</v>
      </c>
      <c r="G17" s="220" t="s">
        <v>299</v>
      </c>
      <c r="H17" s="221">
        <v>300000</v>
      </c>
      <c r="I17" s="222" t="s">
        <v>315</v>
      </c>
      <c r="J17" s="222" t="s">
        <v>315</v>
      </c>
      <c r="K17" s="222" t="s">
        <v>62</v>
      </c>
      <c r="M17" s="43" t="s">
        <v>319</v>
      </c>
      <c r="N17" s="220" t="s">
        <v>35</v>
      </c>
      <c r="O17" s="220" t="s">
        <v>612</v>
      </c>
      <c r="P17" s="220" t="s">
        <v>614</v>
      </c>
      <c r="Q17" s="220" t="s">
        <v>98</v>
      </c>
      <c r="R17" s="220" t="s">
        <v>299</v>
      </c>
      <c r="S17" s="221">
        <v>300000</v>
      </c>
      <c r="T17" s="222" t="s">
        <v>315</v>
      </c>
      <c r="U17" s="222" t="s">
        <v>315</v>
      </c>
      <c r="V17" s="222" t="s">
        <v>62</v>
      </c>
      <c r="X17" s="43" t="s">
        <v>319</v>
      </c>
      <c r="Y17" s="220" t="s">
        <v>35</v>
      </c>
      <c r="Z17" s="220" t="s">
        <v>612</v>
      </c>
      <c r="AA17" s="220" t="s">
        <v>614</v>
      </c>
      <c r="AB17" s="220" t="s">
        <v>98</v>
      </c>
      <c r="AC17" s="220" t="s">
        <v>299</v>
      </c>
      <c r="AD17" s="221">
        <v>300000</v>
      </c>
      <c r="AE17" s="222" t="s">
        <v>315</v>
      </c>
      <c r="AF17" s="222" t="s">
        <v>315</v>
      </c>
      <c r="AG17" s="222" t="s">
        <v>62</v>
      </c>
      <c r="AI17" s="43" t="s">
        <v>319</v>
      </c>
      <c r="AJ17" s="220" t="s">
        <v>35</v>
      </c>
      <c r="AK17" s="220" t="s">
        <v>612</v>
      </c>
      <c r="AL17" s="220" t="s">
        <v>614</v>
      </c>
      <c r="AM17" s="220" t="s">
        <v>98</v>
      </c>
      <c r="AN17" s="220" t="s">
        <v>299</v>
      </c>
      <c r="AO17" s="221">
        <v>300000</v>
      </c>
      <c r="AP17" s="222" t="s">
        <v>315</v>
      </c>
      <c r="AQ17" s="222" t="s">
        <v>315</v>
      </c>
      <c r="AR17" s="222" t="s">
        <v>62</v>
      </c>
      <c r="AT17" s="43" t="s">
        <v>319</v>
      </c>
      <c r="AU17" s="220" t="s">
        <v>35</v>
      </c>
      <c r="AV17" s="220" t="s">
        <v>612</v>
      </c>
      <c r="AW17" s="220" t="s">
        <v>614</v>
      </c>
      <c r="AX17" s="220" t="s">
        <v>98</v>
      </c>
      <c r="AY17" s="220" t="s">
        <v>299</v>
      </c>
      <c r="AZ17" s="221">
        <v>300000</v>
      </c>
      <c r="BA17" s="222" t="s">
        <v>315</v>
      </c>
      <c r="BB17" s="222" t="s">
        <v>315</v>
      </c>
      <c r="BC17" s="222" t="s">
        <v>62</v>
      </c>
      <c r="BE17" s="43" t="s">
        <v>319</v>
      </c>
      <c r="BF17" s="220" t="s">
        <v>35</v>
      </c>
      <c r="BG17" s="220" t="s">
        <v>612</v>
      </c>
      <c r="BH17" s="220" t="s">
        <v>614</v>
      </c>
      <c r="BI17" s="220" t="s">
        <v>98</v>
      </c>
      <c r="BJ17" s="220" t="s">
        <v>299</v>
      </c>
      <c r="BK17" s="221">
        <v>300000</v>
      </c>
      <c r="BL17" s="222" t="s">
        <v>315</v>
      </c>
      <c r="BM17" s="222" t="s">
        <v>315</v>
      </c>
      <c r="BN17" s="222" t="s">
        <v>62</v>
      </c>
      <c r="BQ17" s="43" t="s">
        <v>338</v>
      </c>
      <c r="BR17" s="43" t="s">
        <v>319</v>
      </c>
      <c r="BS17" s="220" t="s">
        <v>35</v>
      </c>
      <c r="BT17" s="220" t="s">
        <v>612</v>
      </c>
      <c r="BU17" s="220" t="s">
        <v>614</v>
      </c>
      <c r="BV17" s="220" t="s">
        <v>98</v>
      </c>
      <c r="BW17" s="220" t="s">
        <v>299</v>
      </c>
      <c r="BX17" s="221">
        <v>300000</v>
      </c>
      <c r="BY17" s="222" t="s">
        <v>315</v>
      </c>
      <c r="BZ17" s="222" t="s">
        <v>315</v>
      </c>
      <c r="CA17" s="222" t="s">
        <v>62</v>
      </c>
    </row>
    <row r="18" spans="2:79">
      <c r="B18" s="44"/>
      <c r="C18" s="219" t="s">
        <v>611</v>
      </c>
      <c r="D18" s="219" t="s">
        <v>36</v>
      </c>
      <c r="E18" s="219" t="s">
        <v>36</v>
      </c>
      <c r="F18" s="219" t="s">
        <v>36</v>
      </c>
      <c r="G18" s="219" t="s">
        <v>36</v>
      </c>
      <c r="H18" s="219" t="s">
        <v>37</v>
      </c>
      <c r="I18" s="11" t="s">
        <v>313</v>
      </c>
      <c r="J18" s="11" t="s">
        <v>314</v>
      </c>
      <c r="K18" s="11" t="s">
        <v>112</v>
      </c>
      <c r="M18" s="44"/>
      <c r="N18" s="219" t="s">
        <v>611</v>
      </c>
      <c r="O18" s="219" t="s">
        <v>36</v>
      </c>
      <c r="P18" s="219" t="s">
        <v>36</v>
      </c>
      <c r="Q18" s="219" t="s">
        <v>36</v>
      </c>
      <c r="R18" s="219" t="s">
        <v>36</v>
      </c>
      <c r="S18" s="219" t="s">
        <v>37</v>
      </c>
      <c r="T18" s="11" t="s">
        <v>313</v>
      </c>
      <c r="U18" s="11" t="s">
        <v>314</v>
      </c>
      <c r="V18" s="11" t="s">
        <v>112</v>
      </c>
      <c r="X18" s="44"/>
      <c r="Y18" s="219" t="s">
        <v>611</v>
      </c>
      <c r="Z18" s="219" t="s">
        <v>36</v>
      </c>
      <c r="AA18" s="219" t="s">
        <v>36</v>
      </c>
      <c r="AB18" s="219" t="s">
        <v>36</v>
      </c>
      <c r="AC18" s="219" t="s">
        <v>36</v>
      </c>
      <c r="AD18" s="219" t="s">
        <v>37</v>
      </c>
      <c r="AE18" s="11" t="s">
        <v>313</v>
      </c>
      <c r="AF18" s="11" t="s">
        <v>314</v>
      </c>
      <c r="AG18" s="11" t="s">
        <v>112</v>
      </c>
      <c r="AI18" s="44"/>
      <c r="AJ18" s="219" t="s">
        <v>611</v>
      </c>
      <c r="AK18" s="219" t="s">
        <v>36</v>
      </c>
      <c r="AL18" s="219" t="s">
        <v>36</v>
      </c>
      <c r="AM18" s="219" t="s">
        <v>36</v>
      </c>
      <c r="AN18" s="219" t="s">
        <v>36</v>
      </c>
      <c r="AO18" s="219" t="s">
        <v>37</v>
      </c>
      <c r="AP18" s="11" t="s">
        <v>313</v>
      </c>
      <c r="AQ18" s="11" t="s">
        <v>314</v>
      </c>
      <c r="AR18" s="11" t="s">
        <v>112</v>
      </c>
      <c r="AT18" s="44"/>
      <c r="AU18" s="219" t="s">
        <v>611</v>
      </c>
      <c r="AV18" s="219" t="s">
        <v>36</v>
      </c>
      <c r="AW18" s="219" t="s">
        <v>36</v>
      </c>
      <c r="AX18" s="219" t="s">
        <v>36</v>
      </c>
      <c r="AY18" s="219" t="s">
        <v>36</v>
      </c>
      <c r="AZ18" s="219" t="s">
        <v>37</v>
      </c>
      <c r="BA18" s="11" t="s">
        <v>313</v>
      </c>
      <c r="BB18" s="11" t="s">
        <v>314</v>
      </c>
      <c r="BC18" s="11" t="s">
        <v>112</v>
      </c>
      <c r="BE18" s="44"/>
      <c r="BF18" s="219" t="s">
        <v>611</v>
      </c>
      <c r="BG18" s="219" t="s">
        <v>36</v>
      </c>
      <c r="BH18" s="219" t="s">
        <v>36</v>
      </c>
      <c r="BI18" s="219" t="s">
        <v>36</v>
      </c>
      <c r="BJ18" s="219" t="s">
        <v>36</v>
      </c>
      <c r="BK18" s="219" t="s">
        <v>37</v>
      </c>
      <c r="BL18" s="11" t="s">
        <v>313</v>
      </c>
      <c r="BM18" s="11" t="s">
        <v>314</v>
      </c>
      <c r="BN18" s="11" t="s">
        <v>112</v>
      </c>
      <c r="BQ18" s="44" t="s">
        <v>70</v>
      </c>
      <c r="BR18" s="44"/>
      <c r="BS18" s="219" t="s">
        <v>611</v>
      </c>
      <c r="BT18" s="219" t="s">
        <v>36</v>
      </c>
      <c r="BU18" s="219" t="s">
        <v>36</v>
      </c>
      <c r="BV18" s="219" t="s">
        <v>36</v>
      </c>
      <c r="BW18" s="219" t="s">
        <v>36</v>
      </c>
      <c r="BX18" s="219" t="s">
        <v>37</v>
      </c>
      <c r="BY18" s="11" t="s">
        <v>313</v>
      </c>
      <c r="BZ18" s="11" t="s">
        <v>314</v>
      </c>
      <c r="CA18" s="11" t="s">
        <v>112</v>
      </c>
    </row>
    <row r="19" spans="2:79">
      <c r="B19" s="45"/>
      <c r="C19" s="223" t="s">
        <v>37</v>
      </c>
      <c r="D19" s="223" t="s">
        <v>613</v>
      </c>
      <c r="E19" s="223" t="s">
        <v>100</v>
      </c>
      <c r="F19" s="223" t="s">
        <v>101</v>
      </c>
      <c r="G19" s="223" t="s">
        <v>300</v>
      </c>
      <c r="H19" s="223" t="s">
        <v>102</v>
      </c>
      <c r="I19" s="224" t="s">
        <v>101</v>
      </c>
      <c r="J19" s="224" t="s">
        <v>102</v>
      </c>
      <c r="K19" s="224" t="s">
        <v>297</v>
      </c>
      <c r="M19" s="45"/>
      <c r="N19" s="223" t="s">
        <v>37</v>
      </c>
      <c r="O19" s="223" t="s">
        <v>613</v>
      </c>
      <c r="P19" s="223" t="s">
        <v>100</v>
      </c>
      <c r="Q19" s="223" t="s">
        <v>101</v>
      </c>
      <c r="R19" s="223" t="s">
        <v>300</v>
      </c>
      <c r="S19" s="223" t="s">
        <v>102</v>
      </c>
      <c r="T19" s="224" t="s">
        <v>101</v>
      </c>
      <c r="U19" s="224" t="s">
        <v>102</v>
      </c>
      <c r="V19" s="224" t="s">
        <v>297</v>
      </c>
      <c r="X19" s="45"/>
      <c r="Y19" s="223" t="s">
        <v>37</v>
      </c>
      <c r="Z19" s="223" t="s">
        <v>613</v>
      </c>
      <c r="AA19" s="223" t="s">
        <v>100</v>
      </c>
      <c r="AB19" s="223" t="s">
        <v>101</v>
      </c>
      <c r="AC19" s="223" t="s">
        <v>300</v>
      </c>
      <c r="AD19" s="223" t="s">
        <v>102</v>
      </c>
      <c r="AE19" s="224" t="s">
        <v>101</v>
      </c>
      <c r="AF19" s="224" t="s">
        <v>102</v>
      </c>
      <c r="AG19" s="224" t="s">
        <v>297</v>
      </c>
      <c r="AI19" s="45"/>
      <c r="AJ19" s="223" t="s">
        <v>37</v>
      </c>
      <c r="AK19" s="223" t="s">
        <v>613</v>
      </c>
      <c r="AL19" s="223" t="s">
        <v>100</v>
      </c>
      <c r="AM19" s="223" t="s">
        <v>101</v>
      </c>
      <c r="AN19" s="223" t="s">
        <v>300</v>
      </c>
      <c r="AO19" s="223" t="s">
        <v>102</v>
      </c>
      <c r="AP19" s="224" t="s">
        <v>101</v>
      </c>
      <c r="AQ19" s="224" t="s">
        <v>102</v>
      </c>
      <c r="AR19" s="224" t="s">
        <v>297</v>
      </c>
      <c r="AT19" s="45"/>
      <c r="AU19" s="223" t="s">
        <v>37</v>
      </c>
      <c r="AV19" s="223" t="s">
        <v>613</v>
      </c>
      <c r="AW19" s="223" t="s">
        <v>100</v>
      </c>
      <c r="AX19" s="223" t="s">
        <v>101</v>
      </c>
      <c r="AY19" s="223" t="s">
        <v>300</v>
      </c>
      <c r="AZ19" s="223" t="s">
        <v>102</v>
      </c>
      <c r="BA19" s="224" t="s">
        <v>101</v>
      </c>
      <c r="BB19" s="224" t="s">
        <v>102</v>
      </c>
      <c r="BC19" s="224" t="s">
        <v>297</v>
      </c>
      <c r="BE19" s="45"/>
      <c r="BF19" s="223" t="s">
        <v>37</v>
      </c>
      <c r="BG19" s="223" t="s">
        <v>613</v>
      </c>
      <c r="BH19" s="223" t="s">
        <v>100</v>
      </c>
      <c r="BI19" s="223" t="s">
        <v>101</v>
      </c>
      <c r="BJ19" s="223" t="s">
        <v>300</v>
      </c>
      <c r="BK19" s="223" t="s">
        <v>102</v>
      </c>
      <c r="BL19" s="224" t="s">
        <v>101</v>
      </c>
      <c r="BM19" s="224" t="s">
        <v>102</v>
      </c>
      <c r="BN19" s="224" t="s">
        <v>297</v>
      </c>
      <c r="BQ19" s="45"/>
      <c r="BR19" s="45"/>
      <c r="BS19" s="223" t="s">
        <v>37</v>
      </c>
      <c r="BT19" s="223" t="s">
        <v>613</v>
      </c>
      <c r="BU19" s="223" t="s">
        <v>100</v>
      </c>
      <c r="BV19" s="223" t="s">
        <v>101</v>
      </c>
      <c r="BW19" s="223" t="s">
        <v>300</v>
      </c>
      <c r="BX19" s="223" t="s">
        <v>102</v>
      </c>
      <c r="BY19" s="224" t="s">
        <v>101</v>
      </c>
      <c r="BZ19" s="224" t="s">
        <v>102</v>
      </c>
      <c r="CA19" s="224" t="s">
        <v>297</v>
      </c>
    </row>
    <row r="20" spans="2:79" s="323" customFormat="1" ht="15.75" customHeight="1">
      <c r="B20" s="369" t="s">
        <v>73</v>
      </c>
      <c r="C20" s="370">
        <v>144.07215267300001</v>
      </c>
      <c r="D20" s="370">
        <v>115.980525042</v>
      </c>
      <c r="E20" s="370">
        <v>113.02845977699999</v>
      </c>
      <c r="F20" s="370">
        <v>130.675282979</v>
      </c>
      <c r="G20" s="370">
        <v>182.13614905899999</v>
      </c>
      <c r="H20" s="370">
        <v>247.38909649499999</v>
      </c>
      <c r="I20" s="371">
        <v>123.159876139</v>
      </c>
      <c r="J20" s="371">
        <v>218.05702909600001</v>
      </c>
      <c r="K20" s="372">
        <v>174.39730960099999</v>
      </c>
      <c r="M20" s="369" t="s">
        <v>73</v>
      </c>
      <c r="N20" s="370">
        <v>117.266062916</v>
      </c>
      <c r="O20" s="370">
        <v>96.290675010000001</v>
      </c>
      <c r="P20" s="370">
        <v>93.958694785999995</v>
      </c>
      <c r="Q20" s="370">
        <v>109.155743969</v>
      </c>
      <c r="R20" s="370">
        <v>140.582899854</v>
      </c>
      <c r="S20" s="370">
        <v>189.77126107199999</v>
      </c>
      <c r="T20" s="371">
        <v>102.268020488</v>
      </c>
      <c r="U20" s="371">
        <v>167.66043875400001</v>
      </c>
      <c r="V20" s="372">
        <v>137.575082665</v>
      </c>
      <c r="X20" s="369" t="s">
        <v>73</v>
      </c>
      <c r="Y20" s="370">
        <v>95.635837002000002</v>
      </c>
      <c r="Z20" s="370">
        <v>74.008797532000003</v>
      </c>
      <c r="AA20" s="370">
        <v>72.005633453000002</v>
      </c>
      <c r="AB20" s="370">
        <v>79.131535009999993</v>
      </c>
      <c r="AC20" s="370">
        <v>97.892128279999994</v>
      </c>
      <c r="AD20" s="370">
        <v>137.395498691</v>
      </c>
      <c r="AE20" s="371">
        <v>77.482141958</v>
      </c>
      <c r="AF20" s="371">
        <v>119.63820850099999</v>
      </c>
      <c r="AG20" s="372">
        <v>100.24329534500001</v>
      </c>
      <c r="AI20" s="369" t="s">
        <v>73</v>
      </c>
      <c r="AJ20" s="370">
        <v>100.92328059499999</v>
      </c>
      <c r="AK20" s="370">
        <v>77.727279510000002</v>
      </c>
      <c r="AL20" s="370">
        <v>74.576134275000001</v>
      </c>
      <c r="AM20" s="370">
        <v>81.769724263000001</v>
      </c>
      <c r="AN20" s="370">
        <v>101.403929659</v>
      </c>
      <c r="AO20" s="370">
        <v>141.272037342</v>
      </c>
      <c r="AP20" s="371">
        <v>80.704651350000006</v>
      </c>
      <c r="AQ20" s="371">
        <v>123.350792899</v>
      </c>
      <c r="AR20" s="372">
        <v>103.73040894</v>
      </c>
      <c r="AT20" s="369" t="s">
        <v>73</v>
      </c>
      <c r="AU20" s="411">
        <v>25.289101370000001</v>
      </c>
      <c r="AV20" s="411">
        <v>22.774717814999999</v>
      </c>
      <c r="AW20" s="411">
        <v>21.363147013999999</v>
      </c>
      <c r="AX20" s="411">
        <v>20.095614855000001</v>
      </c>
      <c r="AY20" s="411">
        <v>20.837871949</v>
      </c>
      <c r="AZ20" s="411">
        <v>25.193513467999999</v>
      </c>
      <c r="BA20" s="412">
        <v>21.715387314000001</v>
      </c>
      <c r="BB20" s="412">
        <v>23.387048433</v>
      </c>
      <c r="BC20" s="405">
        <v>22.759898731</v>
      </c>
      <c r="BE20" s="369" t="s">
        <v>73</v>
      </c>
      <c r="BF20" s="411">
        <v>7.362393956</v>
      </c>
      <c r="BG20" s="411">
        <v>11.707855196000001</v>
      </c>
      <c r="BH20" s="411">
        <v>13.498609467</v>
      </c>
      <c r="BI20" s="411">
        <v>16.384541231</v>
      </c>
      <c r="BJ20" s="411">
        <v>17.500599804</v>
      </c>
      <c r="BK20" s="411">
        <v>14.0409954</v>
      </c>
      <c r="BL20" s="412">
        <v>13.297225795999999</v>
      </c>
      <c r="BM20" s="412">
        <v>15.339953198</v>
      </c>
      <c r="BN20" s="405">
        <v>14.676259589000001</v>
      </c>
      <c r="BQ20" s="413" t="s">
        <v>73</v>
      </c>
      <c r="BR20" s="369" t="s">
        <v>73</v>
      </c>
      <c r="BS20" s="411">
        <v>21.070449042</v>
      </c>
      <c r="BT20" s="411">
        <v>17.838559872000001</v>
      </c>
      <c r="BU20" s="411">
        <v>20.336727884999998</v>
      </c>
      <c r="BV20" s="411">
        <v>17.976855187999998</v>
      </c>
      <c r="BW20" s="411">
        <v>24.396321738000001</v>
      </c>
      <c r="BX20" s="411">
        <v>20.860151334000001</v>
      </c>
      <c r="BY20" s="412">
        <v>18.849272473999999</v>
      </c>
      <c r="BZ20" s="412">
        <v>22.187856927999999</v>
      </c>
      <c r="CA20" s="405">
        <v>21.103132083999999</v>
      </c>
    </row>
    <row r="21" spans="2:79" s="323" customFormat="1" ht="15.75" customHeight="1">
      <c r="B21" s="373" t="s">
        <v>188</v>
      </c>
      <c r="C21" s="374">
        <v>144.21653687200001</v>
      </c>
      <c r="D21" s="374">
        <v>115.980525042</v>
      </c>
      <c r="E21" s="374">
        <v>114.099354546</v>
      </c>
      <c r="F21" s="374">
        <v>136.766981517</v>
      </c>
      <c r="G21" s="374">
        <v>188.811816225</v>
      </c>
      <c r="H21" s="374">
        <v>247.38909649499999</v>
      </c>
      <c r="I21" s="375">
        <v>125.339608388</v>
      </c>
      <c r="J21" s="375">
        <v>222.42016860499999</v>
      </c>
      <c r="K21" s="376">
        <v>177.29837709099999</v>
      </c>
      <c r="M21" s="373" t="s">
        <v>188</v>
      </c>
      <c r="N21" s="374">
        <v>117.696410253</v>
      </c>
      <c r="O21" s="374">
        <v>96.290675010000001</v>
      </c>
      <c r="P21" s="374">
        <v>94.811634077999997</v>
      </c>
      <c r="Q21" s="374">
        <v>114.20766634100001</v>
      </c>
      <c r="R21" s="374">
        <v>146.48488808499999</v>
      </c>
      <c r="S21" s="374">
        <v>189.77126107199999</v>
      </c>
      <c r="T21" s="375">
        <v>104.08788041699999</v>
      </c>
      <c r="U21" s="375">
        <v>171.32017695299999</v>
      </c>
      <c r="V21" s="376">
        <v>140.071473191</v>
      </c>
      <c r="X21" s="373" t="s">
        <v>188</v>
      </c>
      <c r="Y21" s="374">
        <v>95.942192105000004</v>
      </c>
      <c r="Z21" s="374">
        <v>74.008797532000003</v>
      </c>
      <c r="AA21" s="374">
        <v>72.592533826999997</v>
      </c>
      <c r="AB21" s="374">
        <v>82.567857798000006</v>
      </c>
      <c r="AC21" s="374">
        <v>101.22898798200001</v>
      </c>
      <c r="AD21" s="374">
        <v>137.395498691</v>
      </c>
      <c r="AE21" s="375">
        <v>78.775573111</v>
      </c>
      <c r="AF21" s="375">
        <v>121.979299889</v>
      </c>
      <c r="AG21" s="376">
        <v>101.89876524899999</v>
      </c>
      <c r="AI21" s="373" t="s">
        <v>188</v>
      </c>
      <c r="AJ21" s="374">
        <v>101.259945226</v>
      </c>
      <c r="AK21" s="374">
        <v>77.727279510000002</v>
      </c>
      <c r="AL21" s="374">
        <v>75.194185349999998</v>
      </c>
      <c r="AM21" s="374">
        <v>85.357438556000005</v>
      </c>
      <c r="AN21" s="374">
        <v>105.081155877</v>
      </c>
      <c r="AO21" s="374">
        <v>141.272037342</v>
      </c>
      <c r="AP21" s="375">
        <v>82.071150129000003</v>
      </c>
      <c r="AQ21" s="375">
        <v>125.84545035399999</v>
      </c>
      <c r="AR21" s="376">
        <v>105.49972054</v>
      </c>
      <c r="AT21" s="373" t="s">
        <v>188</v>
      </c>
      <c r="AU21" s="398">
        <v>25.379827908999999</v>
      </c>
      <c r="AV21" s="398">
        <v>22.774717814999999</v>
      </c>
      <c r="AW21" s="398">
        <v>21.410640323999999</v>
      </c>
      <c r="AX21" s="398">
        <v>20.423465618000002</v>
      </c>
      <c r="AY21" s="398">
        <v>21.582668578</v>
      </c>
      <c r="AZ21" s="398">
        <v>25.193513467999999</v>
      </c>
      <c r="BA21" s="407">
        <v>21.873444224</v>
      </c>
      <c r="BB21" s="407">
        <v>23.777621512</v>
      </c>
      <c r="BC21" s="399">
        <v>23.052029253000001</v>
      </c>
      <c r="BE21" s="373" t="s">
        <v>188</v>
      </c>
      <c r="BF21" s="398">
        <v>7.3971846399999999</v>
      </c>
      <c r="BG21" s="398">
        <v>11.707855196000001</v>
      </c>
      <c r="BH21" s="398">
        <v>13.533964484</v>
      </c>
      <c r="BI21" s="398">
        <v>16.474804275</v>
      </c>
      <c r="BJ21" s="398">
        <v>17.866802272000001</v>
      </c>
      <c r="BK21" s="398">
        <v>14.0409954</v>
      </c>
      <c r="BL21" s="407">
        <v>13.333923348000001</v>
      </c>
      <c r="BM21" s="407">
        <v>15.425354432000001</v>
      </c>
      <c r="BN21" s="399">
        <v>14.738157531000001</v>
      </c>
      <c r="BQ21" s="329" t="s">
        <v>74</v>
      </c>
      <c r="BR21" s="373" t="s">
        <v>188</v>
      </c>
      <c r="BS21" s="398">
        <v>20.939051911</v>
      </c>
      <c r="BT21" s="398">
        <v>17.838559872000001</v>
      </c>
      <c r="BU21" s="398">
        <v>20.219377624</v>
      </c>
      <c r="BV21" s="398">
        <v>18.160233054999999</v>
      </c>
      <c r="BW21" s="398">
        <v>23.583134669</v>
      </c>
      <c r="BX21" s="398">
        <v>20.860151334000001</v>
      </c>
      <c r="BY21" s="407">
        <v>18.873948214999999</v>
      </c>
      <c r="BZ21" s="407">
        <v>21.845456317</v>
      </c>
      <c r="CA21" s="399">
        <v>20.869086033999999</v>
      </c>
    </row>
    <row r="22" spans="2:79" s="323" customFormat="1" ht="15.75" customHeight="1">
      <c r="B22" s="377" t="s">
        <v>490</v>
      </c>
      <c r="C22" s="378"/>
      <c r="D22" s="378"/>
      <c r="E22" s="378"/>
      <c r="F22" s="378"/>
      <c r="G22" s="378"/>
      <c r="H22" s="378"/>
      <c r="I22" s="379"/>
      <c r="J22" s="379"/>
      <c r="K22" s="380"/>
      <c r="M22" s="377" t="s">
        <v>490</v>
      </c>
      <c r="N22" s="378"/>
      <c r="O22" s="378"/>
      <c r="P22" s="378"/>
      <c r="Q22" s="378"/>
      <c r="R22" s="378"/>
      <c r="S22" s="378"/>
      <c r="T22" s="379"/>
      <c r="U22" s="379"/>
      <c r="V22" s="380"/>
      <c r="X22" s="377" t="s">
        <v>490</v>
      </c>
      <c r="Y22" s="378"/>
      <c r="Z22" s="378"/>
      <c r="AA22" s="378"/>
      <c r="AB22" s="378"/>
      <c r="AC22" s="378"/>
      <c r="AD22" s="378"/>
      <c r="AE22" s="379"/>
      <c r="AF22" s="379"/>
      <c r="AG22" s="380"/>
      <c r="AI22" s="377" t="s">
        <v>490</v>
      </c>
      <c r="AJ22" s="378"/>
      <c r="AK22" s="378"/>
      <c r="AL22" s="378"/>
      <c r="AM22" s="378"/>
      <c r="AN22" s="378"/>
      <c r="AO22" s="378"/>
      <c r="AP22" s="379"/>
      <c r="AQ22" s="379"/>
      <c r="AR22" s="380"/>
      <c r="AT22" s="377" t="s">
        <v>490</v>
      </c>
      <c r="AU22" s="400"/>
      <c r="AV22" s="400"/>
      <c r="AW22" s="400"/>
      <c r="AX22" s="400"/>
      <c r="AY22" s="400"/>
      <c r="AZ22" s="400"/>
      <c r="BA22" s="408"/>
      <c r="BB22" s="408"/>
      <c r="BC22" s="401"/>
      <c r="BE22" s="377" t="s">
        <v>490</v>
      </c>
      <c r="BF22" s="400"/>
      <c r="BG22" s="400"/>
      <c r="BH22" s="400"/>
      <c r="BI22" s="400"/>
      <c r="BJ22" s="400"/>
      <c r="BK22" s="400"/>
      <c r="BL22" s="408"/>
      <c r="BM22" s="408"/>
      <c r="BN22" s="401"/>
      <c r="BQ22" s="381" t="s">
        <v>38</v>
      </c>
      <c r="BR22" s="377" t="s">
        <v>490</v>
      </c>
      <c r="BS22" s="400"/>
      <c r="BT22" s="400"/>
      <c r="BU22" s="400"/>
      <c r="BV22" s="400"/>
      <c r="BW22" s="400"/>
      <c r="BX22" s="400"/>
      <c r="BY22" s="408"/>
      <c r="BZ22" s="408"/>
      <c r="CA22" s="401"/>
    </row>
    <row r="23" spans="2:79" s="368" customFormat="1" ht="15.75" customHeight="1">
      <c r="B23" s="381" t="s">
        <v>103</v>
      </c>
      <c r="C23" s="382">
        <v>204.809956664</v>
      </c>
      <c r="D23" s="382">
        <v>123.54405015499999</v>
      </c>
      <c r="E23" s="382">
        <v>113.032412472</v>
      </c>
      <c r="F23" s="382">
        <v>146.53103401800001</v>
      </c>
      <c r="G23" s="382">
        <v>231.289694083</v>
      </c>
      <c r="H23" s="382">
        <v>453.88789703600003</v>
      </c>
      <c r="I23" s="383">
        <v>139.88384103600001</v>
      </c>
      <c r="J23" s="383">
        <v>367.72459860100003</v>
      </c>
      <c r="K23" s="384">
        <v>243.82508338100001</v>
      </c>
      <c r="M23" s="381" t="s">
        <v>103</v>
      </c>
      <c r="N23" s="382">
        <v>167.32195521400001</v>
      </c>
      <c r="O23" s="382">
        <v>104.519934374</v>
      </c>
      <c r="P23" s="382">
        <v>98.708871005999995</v>
      </c>
      <c r="Q23" s="382">
        <v>127.27078669799999</v>
      </c>
      <c r="R23" s="382">
        <v>181.11019753100001</v>
      </c>
      <c r="S23" s="382">
        <v>281.47551894999998</v>
      </c>
      <c r="T23" s="383">
        <v>119.77981455</v>
      </c>
      <c r="U23" s="383">
        <v>242.626116631</v>
      </c>
      <c r="V23" s="384">
        <v>175.82245324300001</v>
      </c>
      <c r="X23" s="381" t="s">
        <v>103</v>
      </c>
      <c r="Y23" s="382">
        <v>125.24324585399999</v>
      </c>
      <c r="Z23" s="382">
        <v>83.179315686999999</v>
      </c>
      <c r="AA23" s="382">
        <v>82.489299869999996</v>
      </c>
      <c r="AB23" s="382">
        <v>90.506106954000003</v>
      </c>
      <c r="AC23" s="382">
        <v>118.14347281000001</v>
      </c>
      <c r="AD23" s="382">
        <v>196.678526605</v>
      </c>
      <c r="AE23" s="383">
        <v>90.840670974000005</v>
      </c>
      <c r="AF23" s="383">
        <v>166.27918290900001</v>
      </c>
      <c r="AG23" s="384">
        <v>125.25581572199999</v>
      </c>
      <c r="AI23" s="381" t="s">
        <v>103</v>
      </c>
      <c r="AJ23" s="382">
        <v>133.00685543700001</v>
      </c>
      <c r="AK23" s="382">
        <v>88.282519319000002</v>
      </c>
      <c r="AL23" s="382">
        <v>83.171997468000001</v>
      </c>
      <c r="AM23" s="382">
        <v>93.448621192999994</v>
      </c>
      <c r="AN23" s="382">
        <v>120.786029415</v>
      </c>
      <c r="AO23" s="382">
        <v>209.143570864</v>
      </c>
      <c r="AP23" s="383">
        <v>94.299336263000001</v>
      </c>
      <c r="AQ23" s="383">
        <v>174.942139263</v>
      </c>
      <c r="AR23" s="384">
        <v>131.088685191</v>
      </c>
      <c r="AT23" s="381" t="s">
        <v>103</v>
      </c>
      <c r="AU23" s="402">
        <v>25.325718741999999</v>
      </c>
      <c r="AV23" s="402">
        <v>25.694830412000002</v>
      </c>
      <c r="AW23" s="402">
        <v>27.370740962999999</v>
      </c>
      <c r="AX23" s="402">
        <v>22.295517856</v>
      </c>
      <c r="AY23" s="402">
        <v>24.471129004000002</v>
      </c>
      <c r="AZ23" s="402">
        <v>16.568700581000002</v>
      </c>
      <c r="BA23" s="409">
        <v>24.404153064999999</v>
      </c>
      <c r="BB23" s="409">
        <v>18.133706878999998</v>
      </c>
      <c r="BC23" s="403">
        <v>20.160023766999998</v>
      </c>
      <c r="BE23" s="381" t="s">
        <v>103</v>
      </c>
      <c r="BF23" s="402">
        <v>8.9203924739999998</v>
      </c>
      <c r="BG23" s="402">
        <v>10.610744549</v>
      </c>
      <c r="BH23" s="402">
        <v>10.682989693</v>
      </c>
      <c r="BI23" s="402">
        <v>17.528471024000002</v>
      </c>
      <c r="BJ23" s="402">
        <v>19.411342512000001</v>
      </c>
      <c r="BK23" s="402">
        <v>13.077415235</v>
      </c>
      <c r="BL23" s="409">
        <v>13.379395327999999</v>
      </c>
      <c r="BM23" s="409">
        <v>14.619496759</v>
      </c>
      <c r="BN23" s="403">
        <v>14.232609375999999</v>
      </c>
      <c r="BQ23" s="385" t="s">
        <v>39</v>
      </c>
      <c r="BR23" s="381" t="s">
        <v>103</v>
      </c>
      <c r="BS23" s="402">
        <v>10.165827902</v>
      </c>
      <c r="BT23" s="402">
        <v>22.537443080999999</v>
      </c>
      <c r="BU23" s="402">
        <v>15.592042641000001</v>
      </c>
      <c r="BV23" s="402">
        <v>16.998162254</v>
      </c>
      <c r="BW23" s="402">
        <v>24.185181728</v>
      </c>
      <c r="BX23" s="402">
        <v>14.529133422999999</v>
      </c>
      <c r="BY23" s="409">
        <v>16.738716720999999</v>
      </c>
      <c r="BZ23" s="409">
        <v>16.880030905000002</v>
      </c>
      <c r="CA23" s="403">
        <v>16.835943644</v>
      </c>
    </row>
    <row r="24" spans="2:79" s="323" customFormat="1" ht="15.75" customHeight="1">
      <c r="B24" s="385" t="s">
        <v>104</v>
      </c>
      <c r="C24" s="386">
        <v>118.986385052</v>
      </c>
      <c r="D24" s="386">
        <v>87.846968767000007</v>
      </c>
      <c r="E24" s="386">
        <v>125.664455917</v>
      </c>
      <c r="F24" s="386">
        <v>147.412898007</v>
      </c>
      <c r="G24" s="386">
        <v>151.026871527</v>
      </c>
      <c r="H24" s="386" t="s">
        <v>85</v>
      </c>
      <c r="I24" s="387">
        <v>113.36548690799999</v>
      </c>
      <c r="J24" s="387">
        <v>151.026871527</v>
      </c>
      <c r="K24" s="372">
        <v>124.05649629</v>
      </c>
      <c r="M24" s="385" t="s">
        <v>104</v>
      </c>
      <c r="N24" s="386">
        <v>100.702890745</v>
      </c>
      <c r="O24" s="386">
        <v>72.399176933999996</v>
      </c>
      <c r="P24" s="386">
        <v>102.731054316</v>
      </c>
      <c r="Q24" s="386">
        <v>123.426800856</v>
      </c>
      <c r="R24" s="386">
        <v>113.957374191</v>
      </c>
      <c r="S24" s="386" t="s">
        <v>85</v>
      </c>
      <c r="T24" s="387">
        <v>94.442239895</v>
      </c>
      <c r="U24" s="387">
        <v>113.957374191</v>
      </c>
      <c r="V24" s="372">
        <v>99.982038443999997</v>
      </c>
      <c r="X24" s="385" t="s">
        <v>104</v>
      </c>
      <c r="Y24" s="386">
        <v>84.981318552999994</v>
      </c>
      <c r="Z24" s="386">
        <v>57.544632999999997</v>
      </c>
      <c r="AA24" s="386">
        <v>68.314768661000002</v>
      </c>
      <c r="AB24" s="386">
        <v>98.865834328000005</v>
      </c>
      <c r="AC24" s="386">
        <v>71.735585447000005</v>
      </c>
      <c r="AD24" s="386" t="s">
        <v>85</v>
      </c>
      <c r="AE24" s="387">
        <v>75.058874188000004</v>
      </c>
      <c r="AF24" s="387">
        <v>71.735585447000005</v>
      </c>
      <c r="AG24" s="372">
        <v>74.115485848000006</v>
      </c>
      <c r="AI24" s="385" t="s">
        <v>104</v>
      </c>
      <c r="AJ24" s="386">
        <v>87.687482965000001</v>
      </c>
      <c r="AK24" s="386">
        <v>59.701236506000001</v>
      </c>
      <c r="AL24" s="386">
        <v>69.324287127000005</v>
      </c>
      <c r="AM24" s="386">
        <v>99.467216687000004</v>
      </c>
      <c r="AN24" s="386">
        <v>71.806222513999998</v>
      </c>
      <c r="AO24" s="386" t="s">
        <v>85</v>
      </c>
      <c r="AP24" s="387">
        <v>76.865700916999998</v>
      </c>
      <c r="AQ24" s="387">
        <v>71.806222513999998</v>
      </c>
      <c r="AR24" s="372">
        <v>75.429457092999996</v>
      </c>
      <c r="AT24" s="385" t="s">
        <v>104</v>
      </c>
      <c r="AU24" s="404">
        <v>28.480193402000001</v>
      </c>
      <c r="AV24" s="404">
        <v>21.179867402999999</v>
      </c>
      <c r="AW24" s="404">
        <v>15.655917072999999</v>
      </c>
      <c r="AX24" s="404">
        <v>23.003399176999999</v>
      </c>
      <c r="AY24" s="404">
        <v>14.048046876000001</v>
      </c>
      <c r="AZ24" s="404" t="s">
        <v>85</v>
      </c>
      <c r="BA24" s="410">
        <v>22.587113112000001</v>
      </c>
      <c r="BB24" s="410">
        <v>14.048046876000001</v>
      </c>
      <c r="BC24" s="405">
        <v>19.400364213</v>
      </c>
      <c r="BE24" s="385" t="s">
        <v>104</v>
      </c>
      <c r="BF24" s="404">
        <v>7.9485731289999997</v>
      </c>
      <c r="BG24" s="404">
        <v>10.993720743000001</v>
      </c>
      <c r="BH24" s="404">
        <v>21.075141770999998</v>
      </c>
      <c r="BI24" s="404">
        <v>15.333601223000001</v>
      </c>
      <c r="BJ24" s="404">
        <v>24.118571132</v>
      </c>
      <c r="BK24" s="404" t="s">
        <v>85</v>
      </c>
      <c r="BL24" s="410">
        <v>12.701341972</v>
      </c>
      <c r="BM24" s="410">
        <v>24.118571132</v>
      </c>
      <c r="BN24" s="405">
        <v>16.646985635</v>
      </c>
      <c r="BQ24" s="381" t="s">
        <v>40</v>
      </c>
      <c r="BR24" s="385" t="s">
        <v>104</v>
      </c>
      <c r="BS24" s="404">
        <v>22.496694085000001</v>
      </c>
      <c r="BT24" s="404">
        <v>15.811806895</v>
      </c>
      <c r="BU24" s="404">
        <v>50.223343767999999</v>
      </c>
      <c r="BV24" s="404">
        <v>13.835285542999999</v>
      </c>
      <c r="BW24" s="404">
        <v>26.732706269000001</v>
      </c>
      <c r="BX24" s="404" t="s">
        <v>85</v>
      </c>
      <c r="BY24" s="410">
        <v>20.908539154</v>
      </c>
      <c r="BZ24" s="410">
        <v>26.732706269000001</v>
      </c>
      <c r="CA24" s="405">
        <v>22.921294415999999</v>
      </c>
    </row>
    <row r="25" spans="2:79" s="368" customFormat="1" ht="15.75" customHeight="1">
      <c r="B25" s="381" t="s">
        <v>42</v>
      </c>
      <c r="C25" s="382">
        <v>117.574911558</v>
      </c>
      <c r="D25" s="382">
        <v>127.727487047</v>
      </c>
      <c r="E25" s="382">
        <v>85.792470910000006</v>
      </c>
      <c r="F25" s="382">
        <v>119.795779086</v>
      </c>
      <c r="G25" s="382">
        <v>187.91289196700001</v>
      </c>
      <c r="H25" s="382">
        <v>314.49380484199997</v>
      </c>
      <c r="I25" s="383">
        <v>111.037263948</v>
      </c>
      <c r="J25" s="383">
        <v>228.413114906</v>
      </c>
      <c r="K25" s="384">
        <v>159.56084371099999</v>
      </c>
      <c r="M25" s="381" t="s">
        <v>42</v>
      </c>
      <c r="N25" s="382">
        <v>96.905898273999995</v>
      </c>
      <c r="O25" s="382">
        <v>112.84265986299999</v>
      </c>
      <c r="P25" s="382">
        <v>75.367481264999995</v>
      </c>
      <c r="Q25" s="382">
        <v>104.907491054</v>
      </c>
      <c r="R25" s="382">
        <v>144.89054990299999</v>
      </c>
      <c r="S25" s="382">
        <v>266.79089324300003</v>
      </c>
      <c r="T25" s="383">
        <v>97.517532149000004</v>
      </c>
      <c r="U25" s="383">
        <v>183.89320022000001</v>
      </c>
      <c r="V25" s="384">
        <v>133.225529876</v>
      </c>
      <c r="X25" s="381" t="s">
        <v>42</v>
      </c>
      <c r="Y25" s="382">
        <v>59.434585493999997</v>
      </c>
      <c r="Z25" s="382">
        <v>72.659323693999994</v>
      </c>
      <c r="AA25" s="382">
        <v>45.725829562000001</v>
      </c>
      <c r="AB25" s="382">
        <v>55.678864580000003</v>
      </c>
      <c r="AC25" s="382">
        <v>89.333299513</v>
      </c>
      <c r="AD25" s="382">
        <v>142.462054349</v>
      </c>
      <c r="AE25" s="383">
        <v>56.818389910999997</v>
      </c>
      <c r="AF25" s="383">
        <v>106.332121582</v>
      </c>
      <c r="AG25" s="384">
        <v>77.287536575000004</v>
      </c>
      <c r="AI25" s="381" t="s">
        <v>42</v>
      </c>
      <c r="AJ25" s="382">
        <v>59.434585493999997</v>
      </c>
      <c r="AK25" s="382">
        <v>74.146516380999998</v>
      </c>
      <c r="AL25" s="382">
        <v>46.226203280999997</v>
      </c>
      <c r="AM25" s="382">
        <v>57.289818695000001</v>
      </c>
      <c r="AN25" s="382">
        <v>93.389095964000006</v>
      </c>
      <c r="AO25" s="382">
        <v>143.480000999</v>
      </c>
      <c r="AP25" s="383">
        <v>58.036546301999998</v>
      </c>
      <c r="AQ25" s="383">
        <v>109.415942153</v>
      </c>
      <c r="AR25" s="384">
        <v>79.276964942999996</v>
      </c>
      <c r="AT25" s="381" t="s">
        <v>42</v>
      </c>
      <c r="AU25" s="402">
        <v>11.515209110000001</v>
      </c>
      <c r="AV25" s="402">
        <v>24.295250280000001</v>
      </c>
      <c r="AW25" s="402">
        <v>15.18004865</v>
      </c>
      <c r="AX25" s="402">
        <v>14.632063759999999</v>
      </c>
      <c r="AY25" s="402">
        <v>16.165301547999999</v>
      </c>
      <c r="AZ25" s="402">
        <v>23.937503852999999</v>
      </c>
      <c r="BA25" s="409">
        <v>16.904274466</v>
      </c>
      <c r="BB25" s="409">
        <v>18.714770301000001</v>
      </c>
      <c r="BC25" s="403">
        <v>17.891863534999999</v>
      </c>
      <c r="BE25" s="381" t="s">
        <v>42</v>
      </c>
      <c r="BF25" s="402">
        <v>31.870160295000002</v>
      </c>
      <c r="BG25" s="402">
        <v>22.772976807999999</v>
      </c>
      <c r="BH25" s="402">
        <v>31.906688582000001</v>
      </c>
      <c r="BI25" s="402">
        <v>36.872953877</v>
      </c>
      <c r="BJ25" s="402">
        <v>22.790886758999999</v>
      </c>
      <c r="BK25" s="402">
        <v>26.829238501999999</v>
      </c>
      <c r="BL25" s="409">
        <v>31.561690946999999</v>
      </c>
      <c r="BM25" s="409">
        <v>24.569921350000001</v>
      </c>
      <c r="BN25" s="403">
        <v>27.424020477999999</v>
      </c>
      <c r="BQ25" s="385" t="s">
        <v>41</v>
      </c>
      <c r="BR25" s="381" t="s">
        <v>42</v>
      </c>
      <c r="BS25" s="402">
        <v>0.29788193800000001</v>
      </c>
      <c r="BT25" s="402">
        <v>25.249435605999999</v>
      </c>
      <c r="BU25" s="402">
        <v>3.4467052429999998</v>
      </c>
      <c r="BV25" s="402">
        <v>29.405452415999999</v>
      </c>
      <c r="BW25" s="402">
        <v>18.328795368000002</v>
      </c>
      <c r="BX25" s="402">
        <v>35.988692139000001</v>
      </c>
      <c r="BY25" s="409">
        <v>21.661714303</v>
      </c>
      <c r="BZ25" s="409">
        <v>26.108594957000001</v>
      </c>
      <c r="CA25" s="403">
        <v>24.293340889</v>
      </c>
    </row>
    <row r="26" spans="2:79" s="323" customFormat="1" ht="15.75" customHeight="1">
      <c r="B26" s="385" t="s">
        <v>105</v>
      </c>
      <c r="C26" s="386">
        <v>101.764246517</v>
      </c>
      <c r="D26" s="386">
        <v>121.08506755400001</v>
      </c>
      <c r="E26" s="386">
        <v>88.114399746000004</v>
      </c>
      <c r="F26" s="386">
        <v>164.549913592</v>
      </c>
      <c r="G26" s="386">
        <v>227.73032882800001</v>
      </c>
      <c r="H26" s="386" t="s">
        <v>85</v>
      </c>
      <c r="I26" s="387">
        <v>117.94924815500001</v>
      </c>
      <c r="J26" s="387">
        <v>227.73032882800001</v>
      </c>
      <c r="K26" s="372">
        <v>161.61981627700001</v>
      </c>
      <c r="M26" s="385" t="s">
        <v>105</v>
      </c>
      <c r="N26" s="386">
        <v>89.120399340000006</v>
      </c>
      <c r="O26" s="386">
        <v>99.354789944999993</v>
      </c>
      <c r="P26" s="386">
        <v>74.099088297999998</v>
      </c>
      <c r="Q26" s="386">
        <v>124.111379817</v>
      </c>
      <c r="R26" s="386">
        <v>182.12771590700001</v>
      </c>
      <c r="S26" s="386" t="s">
        <v>85</v>
      </c>
      <c r="T26" s="387">
        <v>96.053784590999996</v>
      </c>
      <c r="U26" s="387">
        <v>182.12771590700001</v>
      </c>
      <c r="V26" s="372">
        <v>130.29372336700001</v>
      </c>
      <c r="X26" s="385" t="s">
        <v>105</v>
      </c>
      <c r="Y26" s="386">
        <v>75.725846726</v>
      </c>
      <c r="Z26" s="386">
        <v>78.651154701999999</v>
      </c>
      <c r="AA26" s="386">
        <v>58.587300524</v>
      </c>
      <c r="AB26" s="386">
        <v>108.26508881399999</v>
      </c>
      <c r="AC26" s="386">
        <v>143.54467197700001</v>
      </c>
      <c r="AD26" s="386" t="s">
        <v>85</v>
      </c>
      <c r="AE26" s="387">
        <v>78.739225040999997</v>
      </c>
      <c r="AF26" s="387">
        <v>143.54467197700001</v>
      </c>
      <c r="AG26" s="372">
        <v>104.51862771899999</v>
      </c>
      <c r="AI26" s="385" t="s">
        <v>105</v>
      </c>
      <c r="AJ26" s="386">
        <v>75.817353929999996</v>
      </c>
      <c r="AK26" s="386">
        <v>85.393122148000003</v>
      </c>
      <c r="AL26" s="386">
        <v>58.623771402000003</v>
      </c>
      <c r="AM26" s="386">
        <v>109.547495731</v>
      </c>
      <c r="AN26" s="386">
        <v>144.498688741</v>
      </c>
      <c r="AO26" s="386" t="s">
        <v>85</v>
      </c>
      <c r="AP26" s="387">
        <v>81.699385602000007</v>
      </c>
      <c r="AQ26" s="387">
        <v>144.498688741</v>
      </c>
      <c r="AR26" s="372">
        <v>106.680750596</v>
      </c>
      <c r="AT26" s="385" t="s">
        <v>105</v>
      </c>
      <c r="AU26" s="404">
        <v>29.783986350999999</v>
      </c>
      <c r="AV26" s="404">
        <v>24.855740394000001</v>
      </c>
      <c r="AW26" s="404">
        <v>20.632159139999999</v>
      </c>
      <c r="AX26" s="404">
        <v>24.525114675000001</v>
      </c>
      <c r="AY26" s="404">
        <v>30.986051214</v>
      </c>
      <c r="AZ26" s="404" t="s">
        <v>85</v>
      </c>
      <c r="BA26" s="410">
        <v>24.457463318999999</v>
      </c>
      <c r="BB26" s="410">
        <v>30.986051214</v>
      </c>
      <c r="BC26" s="405">
        <v>27.589574804000002</v>
      </c>
      <c r="BE26" s="385" t="s">
        <v>105</v>
      </c>
      <c r="BF26" s="404">
        <v>11.815753253</v>
      </c>
      <c r="BG26" s="404">
        <v>10.059330459</v>
      </c>
      <c r="BH26" s="404">
        <v>14.519672161000001</v>
      </c>
      <c r="BI26" s="404">
        <v>8.0863569640000001</v>
      </c>
      <c r="BJ26" s="404">
        <v>12.347467371</v>
      </c>
      <c r="BK26" s="404" t="s">
        <v>85</v>
      </c>
      <c r="BL26" s="410">
        <v>10.618462873</v>
      </c>
      <c r="BM26" s="410">
        <v>12.347467371</v>
      </c>
      <c r="BN26" s="405">
        <v>11.587596644</v>
      </c>
      <c r="BQ26" s="381" t="s">
        <v>42</v>
      </c>
      <c r="BR26" s="385" t="s">
        <v>105</v>
      </c>
      <c r="BS26" s="404">
        <v>23.286219730999999</v>
      </c>
      <c r="BT26" s="404">
        <v>8.8423034559999998</v>
      </c>
      <c r="BU26" s="404">
        <v>16.745739102999998</v>
      </c>
      <c r="BV26" s="404">
        <v>9.2086562819999997</v>
      </c>
      <c r="BW26" s="404">
        <v>22.472910972000001</v>
      </c>
      <c r="BX26" s="404" t="s">
        <v>85</v>
      </c>
      <c r="BY26" s="410">
        <v>12.400840188</v>
      </c>
      <c r="BZ26" s="410">
        <v>22.472910972000001</v>
      </c>
      <c r="CA26" s="405">
        <v>18.046391694</v>
      </c>
    </row>
    <row r="27" spans="2:79" s="368" customFormat="1" ht="15.75" customHeight="1">
      <c r="B27" s="381" t="s">
        <v>45</v>
      </c>
      <c r="C27" s="382">
        <v>88.442950611000001</v>
      </c>
      <c r="D27" s="382">
        <v>123.58988555000001</v>
      </c>
      <c r="E27" s="382" t="s">
        <v>85</v>
      </c>
      <c r="F27" s="382">
        <v>95.347140214999996</v>
      </c>
      <c r="G27" s="382" t="s">
        <v>85</v>
      </c>
      <c r="H27" s="382" t="s">
        <v>85</v>
      </c>
      <c r="I27" s="383">
        <v>96.146187189000003</v>
      </c>
      <c r="J27" s="383" t="s">
        <v>85</v>
      </c>
      <c r="K27" s="384">
        <v>96.146187189000003</v>
      </c>
      <c r="M27" s="381" t="s">
        <v>45</v>
      </c>
      <c r="N27" s="382">
        <v>76.707591965000006</v>
      </c>
      <c r="O27" s="382">
        <v>113.149883082</v>
      </c>
      <c r="P27" s="382" t="s">
        <v>85</v>
      </c>
      <c r="Q27" s="382">
        <v>49.048866848999999</v>
      </c>
      <c r="R27" s="382" t="s">
        <v>85</v>
      </c>
      <c r="S27" s="382" t="s">
        <v>85</v>
      </c>
      <c r="T27" s="383">
        <v>69.585751600999998</v>
      </c>
      <c r="U27" s="383" t="s">
        <v>85</v>
      </c>
      <c r="V27" s="384">
        <v>69.585751600999998</v>
      </c>
      <c r="X27" s="381" t="s">
        <v>45</v>
      </c>
      <c r="Y27" s="382">
        <v>73.284120755999993</v>
      </c>
      <c r="Z27" s="382">
        <v>85.841713157000001</v>
      </c>
      <c r="AA27" s="382" t="s">
        <v>85</v>
      </c>
      <c r="AB27" s="382">
        <v>33.902050351</v>
      </c>
      <c r="AC27" s="382" t="s">
        <v>85</v>
      </c>
      <c r="AD27" s="382" t="s">
        <v>85</v>
      </c>
      <c r="AE27" s="383">
        <v>57.876104597999998</v>
      </c>
      <c r="AF27" s="383" t="s">
        <v>85</v>
      </c>
      <c r="AG27" s="384">
        <v>57.876104597999998</v>
      </c>
      <c r="AI27" s="381" t="s">
        <v>45</v>
      </c>
      <c r="AJ27" s="382">
        <v>74.200785592000003</v>
      </c>
      <c r="AK27" s="382">
        <v>86.445904265999999</v>
      </c>
      <c r="AL27" s="382" t="s">
        <v>85</v>
      </c>
      <c r="AM27" s="382">
        <v>33.902050351</v>
      </c>
      <c r="AN27" s="382" t="s">
        <v>85</v>
      </c>
      <c r="AO27" s="382" t="s">
        <v>85</v>
      </c>
      <c r="AP27" s="383">
        <v>58.353134077999997</v>
      </c>
      <c r="AQ27" s="383" t="s">
        <v>85</v>
      </c>
      <c r="AR27" s="384">
        <v>58.353134077999997</v>
      </c>
      <c r="AT27" s="381" t="s">
        <v>45</v>
      </c>
      <c r="AU27" s="402">
        <v>20.516806346999999</v>
      </c>
      <c r="AV27" s="402">
        <v>17.534079567999999</v>
      </c>
      <c r="AW27" s="402" t="s">
        <v>85</v>
      </c>
      <c r="AX27" s="402">
        <v>8.9622265500000005</v>
      </c>
      <c r="AY27" s="402" t="s">
        <v>85</v>
      </c>
      <c r="AZ27" s="402" t="s">
        <v>85</v>
      </c>
      <c r="BA27" s="409">
        <v>15.09929268</v>
      </c>
      <c r="BB27" s="409" t="s">
        <v>85</v>
      </c>
      <c r="BC27" s="403">
        <v>15.09929268</v>
      </c>
      <c r="BE27" s="381" t="s">
        <v>45</v>
      </c>
      <c r="BF27" s="402">
        <v>2.5343470899999998</v>
      </c>
      <c r="BG27" s="402">
        <v>0</v>
      </c>
      <c r="BH27" s="402" t="s">
        <v>85</v>
      </c>
      <c r="BI27" s="402">
        <v>5.9693629460000004</v>
      </c>
      <c r="BJ27" s="402" t="s">
        <v>85</v>
      </c>
      <c r="BK27" s="402" t="s">
        <v>85</v>
      </c>
      <c r="BL27" s="409">
        <v>3.5762786470000001</v>
      </c>
      <c r="BM27" s="409" t="s">
        <v>85</v>
      </c>
      <c r="BN27" s="403">
        <v>3.5762786470000001</v>
      </c>
      <c r="BQ27" s="385" t="s">
        <v>43</v>
      </c>
      <c r="BR27" s="381" t="s">
        <v>45</v>
      </c>
      <c r="BS27" s="402">
        <v>25.688442788</v>
      </c>
      <c r="BT27" s="402">
        <v>0</v>
      </c>
      <c r="BU27" s="402" t="s">
        <v>85</v>
      </c>
      <c r="BV27" s="402">
        <v>0.75323486200000001</v>
      </c>
      <c r="BW27" s="402" t="s">
        <v>85</v>
      </c>
      <c r="BX27" s="402" t="s">
        <v>85</v>
      </c>
      <c r="BY27" s="409">
        <v>10.535319975</v>
      </c>
      <c r="BZ27" s="409" t="s">
        <v>85</v>
      </c>
      <c r="CA27" s="403">
        <v>10.535319975</v>
      </c>
    </row>
    <row r="28" spans="2:79" s="323" customFormat="1" ht="15.75" customHeight="1">
      <c r="B28" s="385" t="s">
        <v>106</v>
      </c>
      <c r="C28" s="386">
        <v>141.903816052</v>
      </c>
      <c r="D28" s="386">
        <v>120.568550401</v>
      </c>
      <c r="E28" s="386">
        <v>136.96201138500001</v>
      </c>
      <c r="F28" s="386">
        <v>122.512421367</v>
      </c>
      <c r="G28" s="386">
        <v>191.14555577300001</v>
      </c>
      <c r="H28" s="386">
        <v>421.94056848000002</v>
      </c>
      <c r="I28" s="387">
        <v>127.975026121</v>
      </c>
      <c r="J28" s="387">
        <v>278.689991593</v>
      </c>
      <c r="K28" s="372">
        <v>183.57666632199999</v>
      </c>
      <c r="M28" s="385" t="s">
        <v>106</v>
      </c>
      <c r="N28" s="386">
        <v>118.38936646400001</v>
      </c>
      <c r="O28" s="386">
        <v>105.150481603</v>
      </c>
      <c r="P28" s="386">
        <v>117.964255067</v>
      </c>
      <c r="Q28" s="386">
        <v>103.70565632500001</v>
      </c>
      <c r="R28" s="386">
        <v>136.71955475499999</v>
      </c>
      <c r="S28" s="386">
        <v>323.37810702899998</v>
      </c>
      <c r="T28" s="387">
        <v>109.745401837</v>
      </c>
      <c r="U28" s="387">
        <v>207.52228769999999</v>
      </c>
      <c r="V28" s="372">
        <v>145.81716956599999</v>
      </c>
      <c r="X28" s="385" t="s">
        <v>106</v>
      </c>
      <c r="Y28" s="386">
        <v>105.48173815600001</v>
      </c>
      <c r="Z28" s="386">
        <v>78.827560747999996</v>
      </c>
      <c r="AA28" s="386">
        <v>93.171293249000001</v>
      </c>
      <c r="AB28" s="386">
        <v>76.030958709999993</v>
      </c>
      <c r="AC28" s="386">
        <v>103.41589974999999</v>
      </c>
      <c r="AD28" s="386">
        <v>219.20888773300001</v>
      </c>
      <c r="AE28" s="387">
        <v>84.990082650999994</v>
      </c>
      <c r="AF28" s="387">
        <v>147.33813050399999</v>
      </c>
      <c r="AG28" s="372">
        <v>107.991472812</v>
      </c>
      <c r="AI28" s="385" t="s">
        <v>106</v>
      </c>
      <c r="AJ28" s="386">
        <v>111.63725076</v>
      </c>
      <c r="AK28" s="386">
        <v>84.191167923999998</v>
      </c>
      <c r="AL28" s="386">
        <v>95.129238677000004</v>
      </c>
      <c r="AM28" s="386">
        <v>84.896425784000002</v>
      </c>
      <c r="AN28" s="386">
        <v>106.626472408</v>
      </c>
      <c r="AO28" s="386">
        <v>239.37362624900001</v>
      </c>
      <c r="AP28" s="387">
        <v>90.467242142999993</v>
      </c>
      <c r="AQ28" s="387">
        <v>156.979703847</v>
      </c>
      <c r="AR28" s="372">
        <v>115.00496441200001</v>
      </c>
      <c r="AT28" s="385" t="s">
        <v>106</v>
      </c>
      <c r="AU28" s="404">
        <v>31.071195512999999</v>
      </c>
      <c r="AV28" s="404">
        <v>27.505083235000001</v>
      </c>
      <c r="AW28" s="404">
        <v>24.751622886</v>
      </c>
      <c r="AX28" s="404">
        <v>23.211375784000001</v>
      </c>
      <c r="AY28" s="404">
        <v>19.928653697000001</v>
      </c>
      <c r="AZ28" s="404">
        <v>23.980954598</v>
      </c>
      <c r="BA28" s="410">
        <v>25.875429751999999</v>
      </c>
      <c r="BB28" s="410">
        <v>22.087472340000001</v>
      </c>
      <c r="BC28" s="405">
        <v>23.818446989000002</v>
      </c>
      <c r="BE28" s="385" t="s">
        <v>106</v>
      </c>
      <c r="BF28" s="404">
        <v>3.8617873980000001</v>
      </c>
      <c r="BG28" s="404">
        <v>13.049225443999999</v>
      </c>
      <c r="BH28" s="404">
        <v>12.471753091</v>
      </c>
      <c r="BI28" s="404">
        <v>9.8228505849999994</v>
      </c>
      <c r="BJ28" s="404">
        <v>13.182360398</v>
      </c>
      <c r="BK28" s="404">
        <v>12.662132681999999</v>
      </c>
      <c r="BL28" s="410">
        <v>10.888990131</v>
      </c>
      <c r="BM28" s="410">
        <v>12.883598283</v>
      </c>
      <c r="BN28" s="405">
        <v>12.006091818</v>
      </c>
      <c r="BQ28" s="381" t="s">
        <v>44</v>
      </c>
      <c r="BR28" s="385" t="s">
        <v>106</v>
      </c>
      <c r="BS28" s="404">
        <v>16.58670613</v>
      </c>
      <c r="BT28" s="404">
        <v>19.268174262999999</v>
      </c>
      <c r="BU28" s="404">
        <v>27.408950937</v>
      </c>
      <c r="BV28" s="404">
        <v>15.009863673</v>
      </c>
      <c r="BW28" s="404">
        <v>31.57844047</v>
      </c>
      <c r="BX28" s="404">
        <v>9.0287827489999994</v>
      </c>
      <c r="BY28" s="410">
        <v>20.196666845999999</v>
      </c>
      <c r="BZ28" s="410">
        <v>18.628374113</v>
      </c>
      <c r="CA28" s="405">
        <v>19.318327681</v>
      </c>
    </row>
    <row r="29" spans="2:79" s="368" customFormat="1" ht="15.75" customHeight="1">
      <c r="B29" s="381" t="s">
        <v>107</v>
      </c>
      <c r="C29" s="382">
        <v>36.400936614999999</v>
      </c>
      <c r="D29" s="382">
        <v>106.912602287</v>
      </c>
      <c r="E29" s="382">
        <v>103.302752805</v>
      </c>
      <c r="F29" s="382">
        <v>116.638877362</v>
      </c>
      <c r="G29" s="382">
        <v>233.47180233</v>
      </c>
      <c r="H29" s="382">
        <v>278.936534838</v>
      </c>
      <c r="I29" s="383">
        <v>108.838821323</v>
      </c>
      <c r="J29" s="383">
        <v>248.57731000199999</v>
      </c>
      <c r="K29" s="384">
        <v>188.552605701</v>
      </c>
      <c r="M29" s="381" t="s">
        <v>107</v>
      </c>
      <c r="N29" s="382">
        <v>32.444383883999997</v>
      </c>
      <c r="O29" s="382">
        <v>94.175061391</v>
      </c>
      <c r="P29" s="382">
        <v>89.308164990999998</v>
      </c>
      <c r="Q29" s="382">
        <v>92.473676721000004</v>
      </c>
      <c r="R29" s="382">
        <v>193.34730110300001</v>
      </c>
      <c r="S29" s="382">
        <v>188.76775294500001</v>
      </c>
      <c r="T29" s="383">
        <v>91.343282541999997</v>
      </c>
      <c r="U29" s="383">
        <v>191.82576130699999</v>
      </c>
      <c r="V29" s="384">
        <v>148.66348631599999</v>
      </c>
      <c r="X29" s="381" t="s">
        <v>107</v>
      </c>
      <c r="Y29" s="382">
        <v>28.521239384000001</v>
      </c>
      <c r="Z29" s="382">
        <v>67.361761209999997</v>
      </c>
      <c r="AA29" s="382">
        <v>70.958265251</v>
      </c>
      <c r="AB29" s="382">
        <v>74.157700129000006</v>
      </c>
      <c r="AC29" s="382">
        <v>128.64706665</v>
      </c>
      <c r="AD29" s="382">
        <v>116.442211562</v>
      </c>
      <c r="AE29" s="383">
        <v>70.561191934999997</v>
      </c>
      <c r="AF29" s="383">
        <v>124.592043734</v>
      </c>
      <c r="AG29" s="384">
        <v>101.383077235</v>
      </c>
      <c r="AI29" s="381" t="s">
        <v>107</v>
      </c>
      <c r="AJ29" s="382">
        <v>28.521239384000001</v>
      </c>
      <c r="AK29" s="382">
        <v>71.134136734999998</v>
      </c>
      <c r="AL29" s="382">
        <v>74.630221934000005</v>
      </c>
      <c r="AM29" s="382">
        <v>75.651206830999996</v>
      </c>
      <c r="AN29" s="382">
        <v>135.804510505</v>
      </c>
      <c r="AO29" s="382">
        <v>118.346819638</v>
      </c>
      <c r="AP29" s="383">
        <v>73.356180062000007</v>
      </c>
      <c r="AQ29" s="383">
        <v>130.00425019799999</v>
      </c>
      <c r="AR29" s="384">
        <v>105.67105687900001</v>
      </c>
      <c r="AT29" s="381" t="s">
        <v>107</v>
      </c>
      <c r="AU29" s="402">
        <v>11.516158953</v>
      </c>
      <c r="AV29" s="402">
        <v>24.007465737</v>
      </c>
      <c r="AW29" s="402">
        <v>22.266726138999999</v>
      </c>
      <c r="AX29" s="402">
        <v>21.075806944</v>
      </c>
      <c r="AY29" s="402">
        <v>25.241810165</v>
      </c>
      <c r="AZ29" s="402">
        <v>17.336982505999998</v>
      </c>
      <c r="BA29" s="409">
        <v>22.137583367000001</v>
      </c>
      <c r="BB29" s="409">
        <v>22.182712938000002</v>
      </c>
      <c r="BC29" s="403">
        <v>22.169236461000001</v>
      </c>
      <c r="BE29" s="381" t="s">
        <v>107</v>
      </c>
      <c r="BF29" s="402">
        <v>10.777592186</v>
      </c>
      <c r="BG29" s="402">
        <v>10.830604156</v>
      </c>
      <c r="BH29" s="402">
        <v>11.671625918</v>
      </c>
      <c r="BI29" s="402">
        <v>11.676961926000001</v>
      </c>
      <c r="BJ29" s="402">
        <v>21.565920316</v>
      </c>
      <c r="BK29" s="402">
        <v>14.698027588</v>
      </c>
      <c r="BL29" s="409">
        <v>11.413281401000001</v>
      </c>
      <c r="BM29" s="409">
        <v>19.005400706</v>
      </c>
      <c r="BN29" s="403">
        <v>17.122929670000001</v>
      </c>
      <c r="BQ29" s="385" t="s">
        <v>45</v>
      </c>
      <c r="BR29" s="381" t="s">
        <v>107</v>
      </c>
      <c r="BS29" s="402">
        <v>0</v>
      </c>
      <c r="BT29" s="402">
        <v>22.008424216000002</v>
      </c>
      <c r="BU29" s="402">
        <v>21.761830599</v>
      </c>
      <c r="BV29" s="402">
        <v>10.589711615000001</v>
      </c>
      <c r="BW29" s="402">
        <v>24.107500390999999</v>
      </c>
      <c r="BX29" s="402">
        <v>4.1382154150000003</v>
      </c>
      <c r="BY29" s="409">
        <v>17.011136905000001</v>
      </c>
      <c r="BZ29" s="409">
        <v>16.662458979</v>
      </c>
      <c r="CA29" s="403">
        <v>16.748913902999998</v>
      </c>
    </row>
    <row r="30" spans="2:79" s="323" customFormat="1" ht="15.75" customHeight="1">
      <c r="B30" s="385" t="s">
        <v>108</v>
      </c>
      <c r="C30" s="386">
        <v>117.807521874</v>
      </c>
      <c r="D30" s="386">
        <v>100.7885004</v>
      </c>
      <c r="E30" s="386">
        <v>135.73212932000001</v>
      </c>
      <c r="F30" s="386">
        <v>146.81849217199999</v>
      </c>
      <c r="G30" s="386">
        <v>195.92154981600001</v>
      </c>
      <c r="H30" s="386">
        <v>265.07913744799998</v>
      </c>
      <c r="I30" s="387">
        <v>126.905042073</v>
      </c>
      <c r="J30" s="387">
        <v>222.20678899800001</v>
      </c>
      <c r="K30" s="372">
        <v>163.22371825900001</v>
      </c>
      <c r="M30" s="385" t="s">
        <v>108</v>
      </c>
      <c r="N30" s="386">
        <v>89.85025306</v>
      </c>
      <c r="O30" s="386">
        <v>82.227344697999996</v>
      </c>
      <c r="P30" s="386">
        <v>108.675419272</v>
      </c>
      <c r="Q30" s="386">
        <v>122.98497443799999</v>
      </c>
      <c r="R30" s="386">
        <v>155.380314884</v>
      </c>
      <c r="S30" s="386">
        <v>237.344441163</v>
      </c>
      <c r="T30" s="387">
        <v>104.019926097</v>
      </c>
      <c r="U30" s="387">
        <v>186.53303055000001</v>
      </c>
      <c r="V30" s="372">
        <v>135.464960615</v>
      </c>
      <c r="X30" s="385" t="s">
        <v>108</v>
      </c>
      <c r="Y30" s="386">
        <v>71.613831426999994</v>
      </c>
      <c r="Z30" s="386">
        <v>70.491198616999995</v>
      </c>
      <c r="AA30" s="386">
        <v>80.055220364999997</v>
      </c>
      <c r="AB30" s="386">
        <v>97.410371467999994</v>
      </c>
      <c r="AC30" s="386">
        <v>101.955143572</v>
      </c>
      <c r="AD30" s="386">
        <v>188.58052617999999</v>
      </c>
      <c r="AE30" s="387">
        <v>82.969986426999995</v>
      </c>
      <c r="AF30" s="387">
        <v>134.87949763099999</v>
      </c>
      <c r="AG30" s="372">
        <v>102.75225474</v>
      </c>
      <c r="AI30" s="385" t="s">
        <v>108</v>
      </c>
      <c r="AJ30" s="386">
        <v>71.972398455000004</v>
      </c>
      <c r="AK30" s="386">
        <v>72.312764887</v>
      </c>
      <c r="AL30" s="386">
        <v>80.055515899</v>
      </c>
      <c r="AM30" s="386">
        <v>98.139705145999997</v>
      </c>
      <c r="AN30" s="386">
        <v>116.446187439</v>
      </c>
      <c r="AO30" s="386">
        <v>191.36717263899999</v>
      </c>
      <c r="AP30" s="387">
        <v>83.904967877999994</v>
      </c>
      <c r="AQ30" s="387">
        <v>144.921964041</v>
      </c>
      <c r="AR30" s="372">
        <v>107.158020388</v>
      </c>
      <c r="AT30" s="385" t="s">
        <v>108</v>
      </c>
      <c r="AU30" s="404">
        <v>14.435103836</v>
      </c>
      <c r="AV30" s="404">
        <v>18.894837146</v>
      </c>
      <c r="AW30" s="404">
        <v>25.361863051</v>
      </c>
      <c r="AX30" s="404">
        <v>20.316059901999999</v>
      </c>
      <c r="AY30" s="404">
        <v>21.549457520000001</v>
      </c>
      <c r="AZ30" s="404">
        <v>40.240929446999999</v>
      </c>
      <c r="BA30" s="410">
        <v>20.367644087999999</v>
      </c>
      <c r="BB30" s="410">
        <v>28.100194305999999</v>
      </c>
      <c r="BC30" s="405">
        <v>23.733665923</v>
      </c>
      <c r="BE30" s="385" t="s">
        <v>108</v>
      </c>
      <c r="BF30" s="404">
        <v>2.0453581000000001</v>
      </c>
      <c r="BG30" s="404">
        <v>5.5221267980000004</v>
      </c>
      <c r="BH30" s="404">
        <v>15.495759629</v>
      </c>
      <c r="BI30" s="404">
        <v>9.8987937000000006</v>
      </c>
      <c r="BJ30" s="404">
        <v>13.344280253999999</v>
      </c>
      <c r="BK30" s="404">
        <v>15.807431045</v>
      </c>
      <c r="BL30" s="410">
        <v>9.6514565179999998</v>
      </c>
      <c r="BM30" s="410">
        <v>14.46109547</v>
      </c>
      <c r="BN30" s="405">
        <v>12.14671581</v>
      </c>
      <c r="BQ30" s="381" t="s">
        <v>46</v>
      </c>
      <c r="BR30" s="385" t="s">
        <v>108</v>
      </c>
      <c r="BS30" s="404">
        <v>8.0417443639999995</v>
      </c>
      <c r="BT30" s="404">
        <v>10.970763830999999</v>
      </c>
      <c r="BU30" s="404">
        <v>22.468142936</v>
      </c>
      <c r="BV30" s="404">
        <v>15.428380999</v>
      </c>
      <c r="BW30" s="404">
        <v>20.172785915999999</v>
      </c>
      <c r="BX30" s="404">
        <v>26.500456277000001</v>
      </c>
      <c r="BY30" s="410">
        <v>15.516851558999999</v>
      </c>
      <c r="BZ30" s="410">
        <v>23.041809836999999</v>
      </c>
      <c r="CA30" s="405">
        <v>19.420829018999999</v>
      </c>
    </row>
    <row r="31" spans="2:79" s="368" customFormat="1" ht="15.75" customHeight="1">
      <c r="B31" s="381" t="s">
        <v>109</v>
      </c>
      <c r="C31" s="382">
        <v>127.503469512</v>
      </c>
      <c r="D31" s="382">
        <v>107.615821254</v>
      </c>
      <c r="E31" s="382">
        <v>81.434074551999998</v>
      </c>
      <c r="F31" s="382">
        <v>168.63255241799999</v>
      </c>
      <c r="G31" s="382">
        <v>186.97210885300001</v>
      </c>
      <c r="H31" s="382">
        <v>425.44624869799998</v>
      </c>
      <c r="I31" s="383">
        <v>125.437963209</v>
      </c>
      <c r="J31" s="383">
        <v>299.11326918700001</v>
      </c>
      <c r="K31" s="384">
        <v>192.29929888300001</v>
      </c>
      <c r="M31" s="381" t="s">
        <v>109</v>
      </c>
      <c r="N31" s="382">
        <v>96.518110410000006</v>
      </c>
      <c r="O31" s="382">
        <v>86.325561645999997</v>
      </c>
      <c r="P31" s="382">
        <v>63.396698635</v>
      </c>
      <c r="Q31" s="382">
        <v>139.394786329</v>
      </c>
      <c r="R31" s="382">
        <v>153.43596396300001</v>
      </c>
      <c r="S31" s="382">
        <v>389.45191469899999</v>
      </c>
      <c r="T31" s="383">
        <v>100.867191721</v>
      </c>
      <c r="U31" s="383">
        <v>264.42117431000003</v>
      </c>
      <c r="V31" s="384">
        <v>163.83203101699999</v>
      </c>
      <c r="X31" s="381" t="s">
        <v>109</v>
      </c>
      <c r="Y31" s="382">
        <v>80.990095177000001</v>
      </c>
      <c r="Z31" s="382">
        <v>69.233281911999995</v>
      </c>
      <c r="AA31" s="382">
        <v>52.767384823999997</v>
      </c>
      <c r="AB31" s="382">
        <v>99.124583251999994</v>
      </c>
      <c r="AC31" s="382">
        <v>102.61430197599999</v>
      </c>
      <c r="AD31" s="382">
        <v>278.36987473699998</v>
      </c>
      <c r="AE31" s="383">
        <v>77.498347039999999</v>
      </c>
      <c r="AF31" s="383">
        <v>185.262399071</v>
      </c>
      <c r="AG31" s="384">
        <v>118.98523785499999</v>
      </c>
      <c r="AI31" s="381" t="s">
        <v>109</v>
      </c>
      <c r="AJ31" s="382">
        <v>81.842297982999995</v>
      </c>
      <c r="AK31" s="382">
        <v>72.835440074000005</v>
      </c>
      <c r="AL31" s="382">
        <v>54.222306172000003</v>
      </c>
      <c r="AM31" s="382">
        <v>101.365701233</v>
      </c>
      <c r="AN31" s="382">
        <v>108.575107828</v>
      </c>
      <c r="AO31" s="382">
        <v>282.351845545</v>
      </c>
      <c r="AP31" s="383">
        <v>79.854983718</v>
      </c>
      <c r="AQ31" s="383">
        <v>190.292668564</v>
      </c>
      <c r="AR31" s="384">
        <v>122.371166867</v>
      </c>
      <c r="AT31" s="381" t="s">
        <v>109</v>
      </c>
      <c r="AU31" s="402">
        <v>23.2389872</v>
      </c>
      <c r="AV31" s="402">
        <v>19.420621753999999</v>
      </c>
      <c r="AW31" s="402">
        <v>15.194755113999999</v>
      </c>
      <c r="AX31" s="402">
        <v>21.348914487999998</v>
      </c>
      <c r="AY31" s="402">
        <v>23.010935817</v>
      </c>
      <c r="AZ31" s="402">
        <v>35.609631596</v>
      </c>
      <c r="BA31" s="409">
        <v>19.870437973000001</v>
      </c>
      <c r="BB31" s="409">
        <v>30.553324516</v>
      </c>
      <c r="BC31" s="403">
        <v>25.130811546</v>
      </c>
      <c r="BE31" s="381" t="s">
        <v>109</v>
      </c>
      <c r="BF31" s="402">
        <v>6.2095394180000003</v>
      </c>
      <c r="BG31" s="402">
        <v>8.7086760499999993</v>
      </c>
      <c r="BH31" s="402">
        <v>6.6523104780000004</v>
      </c>
      <c r="BI31" s="402">
        <v>19.158828057000001</v>
      </c>
      <c r="BJ31" s="402">
        <v>13.522160537</v>
      </c>
      <c r="BK31" s="402">
        <v>20.527380149999999</v>
      </c>
      <c r="BL31" s="409">
        <v>12.822191621</v>
      </c>
      <c r="BM31" s="409">
        <v>18.207645285000002</v>
      </c>
      <c r="BN31" s="403">
        <v>16.047099013</v>
      </c>
      <c r="BQ31" s="385" t="s">
        <v>75</v>
      </c>
      <c r="BR31" s="381" t="s">
        <v>109</v>
      </c>
      <c r="BS31" s="402">
        <v>37.564371678999997</v>
      </c>
      <c r="BT31" s="402">
        <v>16.972014603000002</v>
      </c>
      <c r="BU31" s="402">
        <v>12.160846894000001</v>
      </c>
      <c r="BV31" s="402">
        <v>32.354654914999998</v>
      </c>
      <c r="BW31" s="402">
        <v>23.912108232000001</v>
      </c>
      <c r="BX31" s="402">
        <v>13.154896972</v>
      </c>
      <c r="BY31" s="409">
        <v>26.016447191000001</v>
      </c>
      <c r="BZ31" s="409">
        <v>16.717080512999999</v>
      </c>
      <c r="CA31" s="403">
        <v>20.447817654000001</v>
      </c>
    </row>
    <row r="32" spans="2:79" s="323" customFormat="1" ht="15.75" customHeight="1">
      <c r="B32" s="385" t="s">
        <v>110</v>
      </c>
      <c r="C32" s="386">
        <v>163.67731856899999</v>
      </c>
      <c r="D32" s="386">
        <v>126.058396753</v>
      </c>
      <c r="E32" s="386">
        <v>133.21167160900001</v>
      </c>
      <c r="F32" s="386">
        <v>180.647433087</v>
      </c>
      <c r="G32" s="386">
        <v>173.377665611</v>
      </c>
      <c r="H32" s="386">
        <v>491.27698365600003</v>
      </c>
      <c r="I32" s="387">
        <v>146.400940523</v>
      </c>
      <c r="J32" s="387">
        <v>321.88494488200001</v>
      </c>
      <c r="K32" s="372">
        <v>225.35201715100001</v>
      </c>
      <c r="M32" s="385" t="s">
        <v>110</v>
      </c>
      <c r="N32" s="386">
        <v>133.420606311</v>
      </c>
      <c r="O32" s="386">
        <v>100.633468741</v>
      </c>
      <c r="P32" s="386">
        <v>108.693278859</v>
      </c>
      <c r="Q32" s="386">
        <v>141.82810774199999</v>
      </c>
      <c r="R32" s="386">
        <v>144.334402192</v>
      </c>
      <c r="S32" s="386">
        <v>425.29149725100001</v>
      </c>
      <c r="T32" s="387">
        <v>117.59328322499999</v>
      </c>
      <c r="U32" s="387">
        <v>275.58405077800001</v>
      </c>
      <c r="V32" s="372">
        <v>188.67407056600001</v>
      </c>
      <c r="X32" s="385" t="s">
        <v>110</v>
      </c>
      <c r="Y32" s="386">
        <v>109.38442451900001</v>
      </c>
      <c r="Z32" s="386">
        <v>81.703543839999995</v>
      </c>
      <c r="AA32" s="386">
        <v>88.044458341999999</v>
      </c>
      <c r="AB32" s="386">
        <v>96.945496093000003</v>
      </c>
      <c r="AC32" s="386">
        <v>94.723536229000004</v>
      </c>
      <c r="AD32" s="386">
        <v>332.03783324599999</v>
      </c>
      <c r="AE32" s="387">
        <v>91.872544876000006</v>
      </c>
      <c r="AF32" s="387">
        <v>205.58536757499999</v>
      </c>
      <c r="AG32" s="372">
        <v>143.03247715200001</v>
      </c>
      <c r="AI32" s="385" t="s">
        <v>110</v>
      </c>
      <c r="AJ32" s="386">
        <v>116.675080878</v>
      </c>
      <c r="AK32" s="386">
        <v>84.718391482000001</v>
      </c>
      <c r="AL32" s="386">
        <v>94.172978056000005</v>
      </c>
      <c r="AM32" s="386">
        <v>103.446073011</v>
      </c>
      <c r="AN32" s="386">
        <v>97.315553684999998</v>
      </c>
      <c r="AO32" s="386">
        <v>342.71260616500001</v>
      </c>
      <c r="AP32" s="387">
        <v>97.322911207999994</v>
      </c>
      <c r="AQ32" s="387">
        <v>211.95325982700001</v>
      </c>
      <c r="AR32" s="372">
        <v>148.89564269900001</v>
      </c>
      <c r="AT32" s="385" t="s">
        <v>110</v>
      </c>
      <c r="AU32" s="404">
        <v>25.483377997000002</v>
      </c>
      <c r="AV32" s="404">
        <v>19.651480003</v>
      </c>
      <c r="AW32" s="404">
        <v>22.347922929999999</v>
      </c>
      <c r="AX32" s="404">
        <v>19.953935672</v>
      </c>
      <c r="AY32" s="404">
        <v>21.7904436</v>
      </c>
      <c r="AZ32" s="404">
        <v>38.581130666</v>
      </c>
      <c r="BA32" s="410">
        <v>21.572451024999999</v>
      </c>
      <c r="BB32" s="410">
        <v>32.461602855999999</v>
      </c>
      <c r="BC32" s="405">
        <v>27.475014324</v>
      </c>
      <c r="BE32" s="385" t="s">
        <v>110</v>
      </c>
      <c r="BF32" s="404">
        <v>7.5519490769999997</v>
      </c>
      <c r="BG32" s="404">
        <v>9.505505071</v>
      </c>
      <c r="BH32" s="404">
        <v>8.0318716469999991</v>
      </c>
      <c r="BI32" s="404">
        <v>14.259341625999999</v>
      </c>
      <c r="BJ32" s="404">
        <v>26.170591000999998</v>
      </c>
      <c r="BK32" s="404">
        <v>13.396731993</v>
      </c>
      <c r="BL32" s="410">
        <v>9.9056502319999993</v>
      </c>
      <c r="BM32" s="410">
        <v>17.062947617999999</v>
      </c>
      <c r="BN32" s="405">
        <v>14.505130899999999</v>
      </c>
      <c r="BQ32" s="381" t="s">
        <v>47</v>
      </c>
      <c r="BR32" s="385" t="s">
        <v>110</v>
      </c>
      <c r="BS32" s="404">
        <v>20.376335950000001</v>
      </c>
      <c r="BT32" s="404">
        <v>16.809385784</v>
      </c>
      <c r="BU32" s="404">
        <v>19.242490799999999</v>
      </c>
      <c r="BV32" s="404">
        <v>15.937248114999999</v>
      </c>
      <c r="BW32" s="404">
        <v>24.806248133</v>
      </c>
      <c r="BX32" s="404">
        <v>27.223025061000001</v>
      </c>
      <c r="BY32" s="410">
        <v>17.987791331</v>
      </c>
      <c r="BZ32" s="410">
        <v>26.529387741000001</v>
      </c>
      <c r="CA32" s="405">
        <v>23.476861499000002</v>
      </c>
    </row>
    <row r="33" spans="2:79" s="368" customFormat="1" ht="15.75" customHeight="1">
      <c r="B33" s="381" t="s">
        <v>54</v>
      </c>
      <c r="C33" s="382">
        <v>210.93547920699999</v>
      </c>
      <c r="D33" s="382">
        <v>152.65871666499999</v>
      </c>
      <c r="E33" s="382">
        <v>120.464439653</v>
      </c>
      <c r="F33" s="382">
        <v>151.25061075799999</v>
      </c>
      <c r="G33" s="382">
        <v>144.86581646400001</v>
      </c>
      <c r="H33" s="382">
        <v>489.58751774199999</v>
      </c>
      <c r="I33" s="383">
        <v>140.57360103400001</v>
      </c>
      <c r="J33" s="383">
        <v>334.87772746000002</v>
      </c>
      <c r="K33" s="384">
        <v>228.67397773299999</v>
      </c>
      <c r="M33" s="381" t="s">
        <v>54</v>
      </c>
      <c r="N33" s="382">
        <v>152.24278564900001</v>
      </c>
      <c r="O33" s="382">
        <v>119.41615203800001</v>
      </c>
      <c r="P33" s="382">
        <v>106.68551689500001</v>
      </c>
      <c r="Q33" s="382">
        <v>135.486692729</v>
      </c>
      <c r="R33" s="382">
        <v>117.64186389299999</v>
      </c>
      <c r="S33" s="382">
        <v>409.62566971699999</v>
      </c>
      <c r="T33" s="383">
        <v>119.42191585899999</v>
      </c>
      <c r="U33" s="383">
        <v>278.58444661700003</v>
      </c>
      <c r="V33" s="384">
        <v>191.588571164</v>
      </c>
      <c r="X33" s="381" t="s">
        <v>54</v>
      </c>
      <c r="Y33" s="382">
        <v>128.46235311300001</v>
      </c>
      <c r="Z33" s="382">
        <v>83.675048465000003</v>
      </c>
      <c r="AA33" s="382">
        <v>65.732021639999999</v>
      </c>
      <c r="AB33" s="382">
        <v>95.315684067000007</v>
      </c>
      <c r="AC33" s="382">
        <v>78.300325383000001</v>
      </c>
      <c r="AD33" s="382">
        <v>289.32699190099999</v>
      </c>
      <c r="AE33" s="383">
        <v>80.572915428000002</v>
      </c>
      <c r="AF33" s="383">
        <v>194.61902544599999</v>
      </c>
      <c r="AG33" s="384">
        <v>132.28311550699999</v>
      </c>
      <c r="AI33" s="381" t="s">
        <v>54</v>
      </c>
      <c r="AJ33" s="382">
        <v>128.46235311300001</v>
      </c>
      <c r="AK33" s="382">
        <v>86.273301128</v>
      </c>
      <c r="AL33" s="382">
        <v>72.749989674000005</v>
      </c>
      <c r="AM33" s="382">
        <v>97.464111854999999</v>
      </c>
      <c r="AN33" s="382">
        <v>78.300325383000001</v>
      </c>
      <c r="AO33" s="382">
        <v>291.08028304700002</v>
      </c>
      <c r="AP33" s="383">
        <v>84.712105683999994</v>
      </c>
      <c r="AQ33" s="383">
        <v>195.585446185</v>
      </c>
      <c r="AR33" s="384">
        <v>134.98372494200001</v>
      </c>
      <c r="AT33" s="381" t="s">
        <v>54</v>
      </c>
      <c r="AU33" s="402">
        <v>20.586673701999999</v>
      </c>
      <c r="AV33" s="402">
        <v>25.232494753000001</v>
      </c>
      <c r="AW33" s="402">
        <v>21.836959180000001</v>
      </c>
      <c r="AX33" s="402">
        <v>24.525646467000001</v>
      </c>
      <c r="AY33" s="402">
        <v>15.35601106</v>
      </c>
      <c r="AZ33" s="402">
        <v>35.939025024999999</v>
      </c>
      <c r="BA33" s="409">
        <v>23.702202786000001</v>
      </c>
      <c r="BB33" s="409">
        <v>28.963747262999998</v>
      </c>
      <c r="BC33" s="403">
        <v>26.914331689000001</v>
      </c>
      <c r="BE33" s="381" t="s">
        <v>54</v>
      </c>
      <c r="BF33" s="402">
        <v>11.273794539000001</v>
      </c>
      <c r="BG33" s="402">
        <v>17.304387566999999</v>
      </c>
      <c r="BH33" s="402">
        <v>22.005482507</v>
      </c>
      <c r="BI33" s="402">
        <v>17.020496201</v>
      </c>
      <c r="BJ33" s="402">
        <v>19.488139753999999</v>
      </c>
      <c r="BK33" s="402">
        <v>14.089367916</v>
      </c>
      <c r="BL33" s="409">
        <v>18.660989957999998</v>
      </c>
      <c r="BM33" s="409">
        <v>15.137518791</v>
      </c>
      <c r="BN33" s="403">
        <v>16.321420295999999</v>
      </c>
      <c r="BQ33" s="385" t="s">
        <v>48</v>
      </c>
      <c r="BR33" s="381" t="s">
        <v>54</v>
      </c>
      <c r="BS33" s="402">
        <v>8.0168634000000003E-2</v>
      </c>
      <c r="BT33" s="402">
        <v>20.614302069000001</v>
      </c>
      <c r="BU33" s="402">
        <v>10.597388598</v>
      </c>
      <c r="BV33" s="402">
        <v>14.044110705</v>
      </c>
      <c r="BW33" s="402">
        <v>3.0330955400000001</v>
      </c>
      <c r="BX33" s="402">
        <v>23.691662400999999</v>
      </c>
      <c r="BY33" s="409">
        <v>14.974826834</v>
      </c>
      <c r="BZ33" s="409">
        <v>19.680880766000001</v>
      </c>
      <c r="CA33" s="403">
        <v>18.099626353000001</v>
      </c>
    </row>
    <row r="34" spans="2:79" s="323" customFormat="1" ht="15.75" customHeight="1">
      <c r="B34" s="385" t="s">
        <v>76</v>
      </c>
      <c r="C34" s="386">
        <v>178.17868126799999</v>
      </c>
      <c r="D34" s="386">
        <v>128.08593148899999</v>
      </c>
      <c r="E34" s="386">
        <v>101.47059745599999</v>
      </c>
      <c r="F34" s="386">
        <v>92.824739674</v>
      </c>
      <c r="G34" s="386">
        <v>130.241968606</v>
      </c>
      <c r="H34" s="386">
        <v>304.06368475900001</v>
      </c>
      <c r="I34" s="387">
        <v>108.97210493</v>
      </c>
      <c r="J34" s="387">
        <v>263.93016942999998</v>
      </c>
      <c r="K34" s="372">
        <v>221.66638437</v>
      </c>
      <c r="M34" s="385" t="s">
        <v>76</v>
      </c>
      <c r="N34" s="386">
        <v>142.18276824399999</v>
      </c>
      <c r="O34" s="386">
        <v>100.55258956</v>
      </c>
      <c r="P34" s="386">
        <v>78.980252742999994</v>
      </c>
      <c r="Q34" s="386">
        <v>80.608588881000003</v>
      </c>
      <c r="R34" s="386">
        <v>81.625002789999996</v>
      </c>
      <c r="S34" s="386">
        <v>237.40391768200001</v>
      </c>
      <c r="T34" s="387">
        <v>89.337202414999993</v>
      </c>
      <c r="U34" s="387">
        <v>201.43628597899999</v>
      </c>
      <c r="V34" s="372">
        <v>170.86200390799999</v>
      </c>
      <c r="X34" s="385" t="s">
        <v>76</v>
      </c>
      <c r="Y34" s="386">
        <v>88.959430326000003</v>
      </c>
      <c r="Z34" s="386">
        <v>63.726399893</v>
      </c>
      <c r="AA34" s="386">
        <v>63.974847130000001</v>
      </c>
      <c r="AB34" s="386">
        <v>55.477206107000001</v>
      </c>
      <c r="AC34" s="386">
        <v>55.192779283</v>
      </c>
      <c r="AD34" s="386">
        <v>181.76222887200001</v>
      </c>
      <c r="AE34" s="387">
        <v>61.886261097999999</v>
      </c>
      <c r="AF34" s="387">
        <v>152.53874024500001</v>
      </c>
      <c r="AG34" s="372">
        <v>127.813877385</v>
      </c>
      <c r="AI34" s="385" t="s">
        <v>76</v>
      </c>
      <c r="AJ34" s="386">
        <v>124.996024499</v>
      </c>
      <c r="AK34" s="386">
        <v>74.250552995000007</v>
      </c>
      <c r="AL34" s="386">
        <v>65.054193085999998</v>
      </c>
      <c r="AM34" s="386">
        <v>56.814820335</v>
      </c>
      <c r="AN34" s="386">
        <v>57.914790965999998</v>
      </c>
      <c r="AO34" s="386">
        <v>184.277284786</v>
      </c>
      <c r="AP34" s="387">
        <v>67.887377099999995</v>
      </c>
      <c r="AQ34" s="387">
        <v>155.101579961</v>
      </c>
      <c r="AR34" s="372">
        <v>131.31448416999999</v>
      </c>
      <c r="AT34" s="385" t="s">
        <v>76</v>
      </c>
      <c r="AU34" s="404">
        <v>22.861661742999999</v>
      </c>
      <c r="AV34" s="404">
        <v>21.693679029999998</v>
      </c>
      <c r="AW34" s="404">
        <v>15.012674212</v>
      </c>
      <c r="AX34" s="404">
        <v>13.940575937</v>
      </c>
      <c r="AY34" s="404">
        <v>12.54593478</v>
      </c>
      <c r="AZ34" s="404">
        <v>33.955230100000001</v>
      </c>
      <c r="BA34" s="410">
        <v>16.471131496999998</v>
      </c>
      <c r="BB34" s="410">
        <v>29.600381200000001</v>
      </c>
      <c r="BC34" s="405">
        <v>26.609595163000002</v>
      </c>
      <c r="BE34" s="385" t="s">
        <v>76</v>
      </c>
      <c r="BF34" s="404">
        <v>8.4083075600000008</v>
      </c>
      <c r="BG34" s="404">
        <v>19.195636127</v>
      </c>
      <c r="BH34" s="404">
        <v>11.896018466999999</v>
      </c>
      <c r="BI34" s="404">
        <v>22.029909609000001</v>
      </c>
      <c r="BJ34" s="404">
        <v>18.180212147999999</v>
      </c>
      <c r="BK34" s="404">
        <v>10.752103934999999</v>
      </c>
      <c r="BL34" s="410">
        <v>17.316883645000001</v>
      </c>
      <c r="BM34" s="410">
        <v>11.598440891999999</v>
      </c>
      <c r="BN34" s="405">
        <v>12.365179770999999</v>
      </c>
      <c r="BQ34" s="381" t="s">
        <v>49</v>
      </c>
      <c r="BR34" s="385" t="s">
        <v>76</v>
      </c>
      <c r="BS34" s="404">
        <v>43.313421149</v>
      </c>
      <c r="BT34" s="404">
        <v>23.598829195</v>
      </c>
      <c r="BU34" s="404">
        <v>49.722373017999999</v>
      </c>
      <c r="BV34" s="404">
        <v>11.298584751</v>
      </c>
      <c r="BW34" s="404">
        <v>21.453044777999999</v>
      </c>
      <c r="BX34" s="404">
        <v>31.338281042999999</v>
      </c>
      <c r="BY34" s="410">
        <v>26.853507700000002</v>
      </c>
      <c r="BZ34" s="410">
        <v>30.211986092</v>
      </c>
      <c r="CA34" s="405">
        <v>29.761675392000001</v>
      </c>
    </row>
    <row r="35" spans="2:79" s="368" customFormat="1" ht="15.75" customHeight="1">
      <c r="B35" s="381" t="s">
        <v>111</v>
      </c>
      <c r="C35" s="382" t="s">
        <v>85</v>
      </c>
      <c r="D35" s="382">
        <v>99.876550502000001</v>
      </c>
      <c r="E35" s="382">
        <v>132.43065106</v>
      </c>
      <c r="F35" s="382">
        <v>71.119374117000007</v>
      </c>
      <c r="G35" s="382">
        <v>152.21525591299999</v>
      </c>
      <c r="H35" s="382">
        <v>70.359752936000007</v>
      </c>
      <c r="I35" s="383">
        <v>99.508080581000002</v>
      </c>
      <c r="J35" s="383">
        <v>85.477953741999997</v>
      </c>
      <c r="K35" s="384">
        <v>87.043108160000003</v>
      </c>
      <c r="M35" s="381" t="s">
        <v>111</v>
      </c>
      <c r="N35" s="382" t="s">
        <v>85</v>
      </c>
      <c r="O35" s="382">
        <v>83.284923313999997</v>
      </c>
      <c r="P35" s="382">
        <v>84.671120973000001</v>
      </c>
      <c r="Q35" s="382">
        <v>57.04383309</v>
      </c>
      <c r="R35" s="382">
        <v>102.078499545</v>
      </c>
      <c r="S35" s="382">
        <v>51.459659111999997</v>
      </c>
      <c r="T35" s="383">
        <v>74.300581541</v>
      </c>
      <c r="U35" s="383">
        <v>60.808643193000002</v>
      </c>
      <c r="V35" s="384">
        <v>62.313759087999998</v>
      </c>
      <c r="X35" s="381" t="s">
        <v>111</v>
      </c>
      <c r="Y35" s="382" t="s">
        <v>85</v>
      </c>
      <c r="Z35" s="382">
        <v>71.448565622999993</v>
      </c>
      <c r="AA35" s="382">
        <v>70.819377759999995</v>
      </c>
      <c r="AB35" s="382">
        <v>48.502965242000002</v>
      </c>
      <c r="AC35" s="382">
        <v>83.699632527000006</v>
      </c>
      <c r="AD35" s="382">
        <v>39.328950390999999</v>
      </c>
      <c r="AE35" s="383">
        <v>63.030235675999997</v>
      </c>
      <c r="AF35" s="383">
        <v>47.523938608000002</v>
      </c>
      <c r="AG35" s="384">
        <v>49.253769681999998</v>
      </c>
      <c r="AI35" s="381" t="s">
        <v>111</v>
      </c>
      <c r="AJ35" s="382" t="s">
        <v>85</v>
      </c>
      <c r="AK35" s="382">
        <v>71.513289716000003</v>
      </c>
      <c r="AL35" s="382">
        <v>73.910577943999996</v>
      </c>
      <c r="AM35" s="382">
        <v>49.963060409000001</v>
      </c>
      <c r="AN35" s="382">
        <v>85.221485154999996</v>
      </c>
      <c r="AO35" s="382">
        <v>39.734407812999997</v>
      </c>
      <c r="AP35" s="383">
        <v>64.519423347</v>
      </c>
      <c r="AQ35" s="383">
        <v>48.135587262000001</v>
      </c>
      <c r="AR35" s="384">
        <v>49.963313677000002</v>
      </c>
      <c r="AT35" s="381" t="s">
        <v>111</v>
      </c>
      <c r="AU35" s="402" t="s">
        <v>85</v>
      </c>
      <c r="AV35" s="402">
        <v>24.979676431000001</v>
      </c>
      <c r="AW35" s="402">
        <v>21.387055267000001</v>
      </c>
      <c r="AX35" s="402">
        <v>15.821107844</v>
      </c>
      <c r="AY35" s="402">
        <v>23.214497214000001</v>
      </c>
      <c r="AZ35" s="402">
        <v>16.913922777</v>
      </c>
      <c r="BA35" s="409">
        <v>20.483942253999999</v>
      </c>
      <c r="BB35" s="409">
        <v>18.561180326999999</v>
      </c>
      <c r="BC35" s="403">
        <v>18.815608427000001</v>
      </c>
      <c r="BE35" s="381" t="s">
        <v>111</v>
      </c>
      <c r="BF35" s="402" t="s">
        <v>85</v>
      </c>
      <c r="BG35" s="402">
        <v>8.6854468439999994</v>
      </c>
      <c r="BH35" s="402">
        <v>6.622196647</v>
      </c>
      <c r="BI35" s="402">
        <v>8.9804907420000006</v>
      </c>
      <c r="BJ35" s="402">
        <v>10.656786266999999</v>
      </c>
      <c r="BK35" s="402">
        <v>13.081568091999999</v>
      </c>
      <c r="BL35" s="409">
        <v>7.9225206579999998</v>
      </c>
      <c r="BM35" s="409">
        <v>12.28407127</v>
      </c>
      <c r="BN35" s="403">
        <v>11.727833507</v>
      </c>
      <c r="BQ35" s="385" t="s">
        <v>50</v>
      </c>
      <c r="BR35" s="381" t="s">
        <v>111</v>
      </c>
      <c r="BS35" s="402" t="s">
        <v>85</v>
      </c>
      <c r="BT35" s="402">
        <v>8.7016077139999997</v>
      </c>
      <c r="BU35" s="402">
        <v>21.883497837</v>
      </c>
      <c r="BV35" s="402">
        <v>13.627132637000001</v>
      </c>
      <c r="BW35" s="402">
        <v>27.038047711000001</v>
      </c>
      <c r="BX35" s="402">
        <v>24.395913431</v>
      </c>
      <c r="BY35" s="409">
        <v>15.320921404</v>
      </c>
      <c r="BZ35" s="409">
        <v>25.264896228000001</v>
      </c>
      <c r="CA35" s="403">
        <v>23.996720113999999</v>
      </c>
    </row>
    <row r="36" spans="2:79" s="323" customFormat="1" ht="15.75" customHeight="1">
      <c r="B36" s="385" t="s">
        <v>694</v>
      </c>
      <c r="C36" s="388">
        <v>118.884584749</v>
      </c>
      <c r="D36" s="386" t="s">
        <v>85</v>
      </c>
      <c r="E36" s="386">
        <v>24.660116196000001</v>
      </c>
      <c r="F36" s="386">
        <v>24.519699516999999</v>
      </c>
      <c r="G36" s="386">
        <v>114.78323071200001</v>
      </c>
      <c r="H36" s="386" t="s">
        <v>85</v>
      </c>
      <c r="I36" s="387">
        <v>27.02690892</v>
      </c>
      <c r="J36" s="387">
        <v>114.78323071200001</v>
      </c>
      <c r="K36" s="372">
        <v>86.885195503000006</v>
      </c>
      <c r="M36" s="385" t="s">
        <v>694</v>
      </c>
      <c r="N36" s="388">
        <v>42.192731455999997</v>
      </c>
      <c r="O36" s="386" t="s">
        <v>85</v>
      </c>
      <c r="P36" s="386">
        <v>23.575651926999999</v>
      </c>
      <c r="Q36" s="386">
        <v>21.119580715000001</v>
      </c>
      <c r="R36" s="386">
        <v>81.035873088000002</v>
      </c>
      <c r="S36" s="386" t="s">
        <v>85</v>
      </c>
      <c r="T36" s="387">
        <v>22.006541098</v>
      </c>
      <c r="U36" s="387">
        <v>81.035873088000002</v>
      </c>
      <c r="V36" s="372">
        <v>62.270246309000001</v>
      </c>
      <c r="X36" s="385" t="s">
        <v>550</v>
      </c>
      <c r="Y36" s="388">
        <v>42.192731455999997</v>
      </c>
      <c r="Z36" s="386" t="s">
        <v>85</v>
      </c>
      <c r="AA36" s="386">
        <v>23.575651926999999</v>
      </c>
      <c r="AB36" s="386">
        <v>19.249246321000001</v>
      </c>
      <c r="AC36" s="386">
        <v>64.225494901000005</v>
      </c>
      <c r="AD36" s="386" t="s">
        <v>85</v>
      </c>
      <c r="AE36" s="387">
        <v>20.437807827</v>
      </c>
      <c r="AF36" s="387">
        <v>64.225494901000005</v>
      </c>
      <c r="AG36" s="372">
        <v>50.305239235000002</v>
      </c>
      <c r="AI36" s="385" t="s">
        <v>550</v>
      </c>
      <c r="AJ36" s="388">
        <v>42.192731455999997</v>
      </c>
      <c r="AK36" s="386" t="s">
        <v>85</v>
      </c>
      <c r="AL36" s="386">
        <v>23.575651926999999</v>
      </c>
      <c r="AM36" s="386">
        <v>19.249246321000001</v>
      </c>
      <c r="AN36" s="386">
        <v>64.303230799000005</v>
      </c>
      <c r="AO36" s="386" t="s">
        <v>85</v>
      </c>
      <c r="AP36" s="387">
        <v>20.437807827</v>
      </c>
      <c r="AQ36" s="387">
        <v>64.303230799000005</v>
      </c>
      <c r="AR36" s="372">
        <v>50.358262623999998</v>
      </c>
      <c r="AT36" s="385" t="s">
        <v>550</v>
      </c>
      <c r="AU36" s="406">
        <v>10.129325089</v>
      </c>
      <c r="AV36" s="404" t="s">
        <v>85</v>
      </c>
      <c r="AW36" s="404">
        <v>13.488433469</v>
      </c>
      <c r="AX36" s="404">
        <v>8.9694595439999993</v>
      </c>
      <c r="AY36" s="404">
        <v>13.281276538</v>
      </c>
      <c r="AZ36" s="404" t="s">
        <v>85</v>
      </c>
      <c r="BA36" s="410">
        <v>9.5253792070000003</v>
      </c>
      <c r="BB36" s="410">
        <v>13.281276538</v>
      </c>
      <c r="BC36" s="405">
        <v>12.638322892</v>
      </c>
      <c r="BE36" s="385" t="s">
        <v>550</v>
      </c>
      <c r="BF36" s="406">
        <v>0</v>
      </c>
      <c r="BG36" s="404" t="s">
        <v>85</v>
      </c>
      <c r="BH36" s="404">
        <v>0</v>
      </c>
      <c r="BI36" s="404">
        <v>7.6108865879999996</v>
      </c>
      <c r="BJ36" s="404">
        <v>11.422977101000001</v>
      </c>
      <c r="BK36" s="404" t="s">
        <v>85</v>
      </c>
      <c r="BL36" s="410">
        <v>5.7914040179999997</v>
      </c>
      <c r="BM36" s="410">
        <v>11.422977101000001</v>
      </c>
      <c r="BN36" s="405">
        <v>10.866079271</v>
      </c>
      <c r="BQ36" s="381" t="s">
        <v>51</v>
      </c>
      <c r="BR36" s="385" t="s">
        <v>550</v>
      </c>
      <c r="BS36" s="406">
        <v>48.876669775000003</v>
      </c>
      <c r="BT36" s="404" t="s">
        <v>85</v>
      </c>
      <c r="BU36" s="404">
        <v>65.141270331000001</v>
      </c>
      <c r="BV36" s="404">
        <v>0.152350345</v>
      </c>
      <c r="BW36" s="404">
        <v>37.892255323000001</v>
      </c>
      <c r="BX36" s="404" t="s">
        <v>85</v>
      </c>
      <c r="BY36" s="410">
        <v>13.802295015</v>
      </c>
      <c r="BZ36" s="410">
        <v>37.892255323000001</v>
      </c>
      <c r="CA36" s="405">
        <v>35.510035215999999</v>
      </c>
    </row>
    <row r="37" spans="2:79" s="323" customFormat="1" ht="15.75" customHeight="1">
      <c r="B37" s="381" t="s">
        <v>689</v>
      </c>
      <c r="C37" s="382">
        <v>158.72399964300001</v>
      </c>
      <c r="D37" s="382" t="s">
        <v>85</v>
      </c>
      <c r="E37" s="382" t="s">
        <v>85</v>
      </c>
      <c r="F37" s="382">
        <v>22.114854319999999</v>
      </c>
      <c r="G37" s="382">
        <v>81.832508638999997</v>
      </c>
      <c r="H37" s="382" t="s">
        <v>85</v>
      </c>
      <c r="I37" s="383">
        <v>27.209237219999999</v>
      </c>
      <c r="J37" s="383">
        <v>81.832508638999997</v>
      </c>
      <c r="K37" s="384">
        <v>41.276138596000003</v>
      </c>
      <c r="M37" s="381" t="s">
        <v>689</v>
      </c>
      <c r="N37" s="382">
        <v>51.615366485000003</v>
      </c>
      <c r="O37" s="382" t="s">
        <v>85</v>
      </c>
      <c r="P37" s="382" t="s">
        <v>85</v>
      </c>
      <c r="Q37" s="382">
        <v>16.427772867000002</v>
      </c>
      <c r="R37" s="382">
        <v>80.402771645000001</v>
      </c>
      <c r="S37" s="382" t="s">
        <v>85</v>
      </c>
      <c r="T37" s="383">
        <v>17.739976928000001</v>
      </c>
      <c r="U37" s="383">
        <v>80.402771645000001</v>
      </c>
      <c r="V37" s="384">
        <v>33.877262928999997</v>
      </c>
      <c r="X37" s="381" t="s">
        <v>689</v>
      </c>
      <c r="Y37" s="382">
        <v>51.615366485000003</v>
      </c>
      <c r="Z37" s="382" t="s">
        <v>85</v>
      </c>
      <c r="AA37" s="382" t="s">
        <v>85</v>
      </c>
      <c r="AB37" s="382">
        <v>12.813395409</v>
      </c>
      <c r="AC37" s="382">
        <v>70.197036091000001</v>
      </c>
      <c r="AD37" s="382" t="s">
        <v>85</v>
      </c>
      <c r="AE37" s="383">
        <v>14.260385635</v>
      </c>
      <c r="AF37" s="383">
        <v>70.197036091000001</v>
      </c>
      <c r="AG37" s="384">
        <v>28.665515990999999</v>
      </c>
      <c r="AI37" s="381" t="s">
        <v>689</v>
      </c>
      <c r="AJ37" s="382">
        <v>51.615366485000003</v>
      </c>
      <c r="AK37" s="382" t="s">
        <v>85</v>
      </c>
      <c r="AL37" s="382" t="s">
        <v>85</v>
      </c>
      <c r="AM37" s="382">
        <v>12.813395409</v>
      </c>
      <c r="AN37" s="382">
        <v>70.197036091000001</v>
      </c>
      <c r="AO37" s="382" t="s">
        <v>85</v>
      </c>
      <c r="AP37" s="383">
        <v>14.260385635</v>
      </c>
      <c r="AQ37" s="383">
        <v>70.197036091000001</v>
      </c>
      <c r="AR37" s="384">
        <v>28.665515990999999</v>
      </c>
      <c r="AT37" s="381" t="s">
        <v>689</v>
      </c>
      <c r="AU37" s="402">
        <v>10.203456791000001</v>
      </c>
      <c r="AV37" s="402" t="s">
        <v>85</v>
      </c>
      <c r="AW37" s="402" t="s">
        <v>85</v>
      </c>
      <c r="AX37" s="402">
        <v>3.920465997</v>
      </c>
      <c r="AY37" s="402">
        <v>26.553297000000001</v>
      </c>
      <c r="AZ37" s="402" t="s">
        <v>85</v>
      </c>
      <c r="BA37" s="409">
        <v>4.2758528880000002</v>
      </c>
      <c r="BB37" s="409">
        <v>26.553297000000001</v>
      </c>
      <c r="BC37" s="403">
        <v>9.0799109250000001</v>
      </c>
      <c r="BE37" s="381" t="s">
        <v>689</v>
      </c>
      <c r="BF37" s="402" t="s">
        <v>85</v>
      </c>
      <c r="BG37" s="402" t="s">
        <v>85</v>
      </c>
      <c r="BH37" s="402" t="s">
        <v>85</v>
      </c>
      <c r="BI37" s="402">
        <v>16.343663880000001</v>
      </c>
      <c r="BJ37" s="402">
        <v>11.102276008</v>
      </c>
      <c r="BK37" s="402" t="s">
        <v>85</v>
      </c>
      <c r="BL37" s="409">
        <v>12.788272104000001</v>
      </c>
      <c r="BM37" s="409">
        <v>11.102276008</v>
      </c>
      <c r="BN37" s="403">
        <v>11.927468447000001</v>
      </c>
      <c r="BQ37" s="381"/>
      <c r="BR37" s="381" t="s">
        <v>689</v>
      </c>
      <c r="BS37" s="402">
        <v>59.660350845000004</v>
      </c>
      <c r="BT37" s="402" t="s">
        <v>85</v>
      </c>
      <c r="BU37" s="402" t="s">
        <v>85</v>
      </c>
      <c r="BV37" s="402">
        <v>0</v>
      </c>
      <c r="BW37" s="402">
        <v>70.010519791999997</v>
      </c>
      <c r="BX37" s="402" t="s">
        <v>85</v>
      </c>
      <c r="BY37" s="409">
        <v>12.978480363999999</v>
      </c>
      <c r="BZ37" s="409">
        <v>70.010519791999997</v>
      </c>
      <c r="CA37" s="403">
        <v>42.096808832999997</v>
      </c>
    </row>
    <row r="38" spans="2:79" s="323" customFormat="1" ht="15.75" customHeight="1">
      <c r="B38" s="385" t="s">
        <v>690</v>
      </c>
      <c r="C38" s="386" t="s">
        <v>85</v>
      </c>
      <c r="D38" s="386" t="s">
        <v>85</v>
      </c>
      <c r="E38" s="386" t="s">
        <v>85</v>
      </c>
      <c r="F38" s="386" t="s">
        <v>85</v>
      </c>
      <c r="G38" s="386">
        <v>71.680234131999995</v>
      </c>
      <c r="H38" s="386" t="s">
        <v>85</v>
      </c>
      <c r="I38" s="387" t="s">
        <v>85</v>
      </c>
      <c r="J38" s="387">
        <v>71.680234131999995</v>
      </c>
      <c r="K38" s="372">
        <v>71.680234131999995</v>
      </c>
      <c r="M38" s="385" t="s">
        <v>690</v>
      </c>
      <c r="N38" s="386" t="s">
        <v>85</v>
      </c>
      <c r="O38" s="386" t="s">
        <v>85</v>
      </c>
      <c r="P38" s="386" t="s">
        <v>85</v>
      </c>
      <c r="Q38" s="386" t="s">
        <v>85</v>
      </c>
      <c r="R38" s="386">
        <v>51.652599160000001</v>
      </c>
      <c r="S38" s="386" t="s">
        <v>85</v>
      </c>
      <c r="T38" s="387" t="s">
        <v>85</v>
      </c>
      <c r="U38" s="387">
        <v>51.652599160000001</v>
      </c>
      <c r="V38" s="372">
        <v>51.652599160000001</v>
      </c>
      <c r="X38" s="385" t="s">
        <v>690</v>
      </c>
      <c r="Y38" s="386" t="s">
        <v>85</v>
      </c>
      <c r="Z38" s="386" t="s">
        <v>85</v>
      </c>
      <c r="AA38" s="386" t="s">
        <v>85</v>
      </c>
      <c r="AB38" s="386" t="s">
        <v>85</v>
      </c>
      <c r="AC38" s="386">
        <v>26.186246901000001</v>
      </c>
      <c r="AD38" s="386" t="s">
        <v>85</v>
      </c>
      <c r="AE38" s="387" t="s">
        <v>85</v>
      </c>
      <c r="AF38" s="387">
        <v>26.186246901000001</v>
      </c>
      <c r="AG38" s="372">
        <v>26.186246901000001</v>
      </c>
      <c r="AI38" s="385" t="s">
        <v>690</v>
      </c>
      <c r="AJ38" s="386" t="s">
        <v>85</v>
      </c>
      <c r="AK38" s="386" t="s">
        <v>85</v>
      </c>
      <c r="AL38" s="386" t="s">
        <v>85</v>
      </c>
      <c r="AM38" s="386" t="s">
        <v>85</v>
      </c>
      <c r="AN38" s="386">
        <v>26.484697693000001</v>
      </c>
      <c r="AO38" s="386" t="s">
        <v>85</v>
      </c>
      <c r="AP38" s="387" t="s">
        <v>85</v>
      </c>
      <c r="AQ38" s="387">
        <v>26.484697693000001</v>
      </c>
      <c r="AR38" s="372">
        <v>26.484697693000001</v>
      </c>
      <c r="AT38" s="385" t="s">
        <v>690</v>
      </c>
      <c r="AU38" s="404" t="s">
        <v>85</v>
      </c>
      <c r="AV38" s="404" t="s">
        <v>85</v>
      </c>
      <c r="AW38" s="404" t="s">
        <v>85</v>
      </c>
      <c r="AX38" s="404" t="s">
        <v>85</v>
      </c>
      <c r="AY38" s="404">
        <v>5.4877029650000004</v>
      </c>
      <c r="AZ38" s="404" t="s">
        <v>85</v>
      </c>
      <c r="BA38" s="410" t="s">
        <v>85</v>
      </c>
      <c r="BB38" s="410">
        <v>5.4877029650000004</v>
      </c>
      <c r="BC38" s="405">
        <v>5.4877029650000004</v>
      </c>
      <c r="BE38" s="385" t="s">
        <v>690</v>
      </c>
      <c r="BF38" s="404" t="s">
        <v>85</v>
      </c>
      <c r="BG38" s="404" t="s">
        <v>85</v>
      </c>
      <c r="BH38" s="404" t="s">
        <v>85</v>
      </c>
      <c r="BI38" s="404" t="s">
        <v>85</v>
      </c>
      <c r="BJ38" s="404">
        <v>32.793496550999997</v>
      </c>
      <c r="BK38" s="404" t="s">
        <v>85</v>
      </c>
      <c r="BL38" s="410" t="s">
        <v>85</v>
      </c>
      <c r="BM38" s="410">
        <v>32.793496550999997</v>
      </c>
      <c r="BN38" s="405">
        <v>32.793496550999997</v>
      </c>
      <c r="BQ38" s="381"/>
      <c r="BR38" s="385" t="s">
        <v>690</v>
      </c>
      <c r="BS38" s="404" t="s">
        <v>85</v>
      </c>
      <c r="BT38" s="404" t="s">
        <v>85</v>
      </c>
      <c r="BU38" s="404" t="s">
        <v>85</v>
      </c>
      <c r="BV38" s="404" t="s">
        <v>85</v>
      </c>
      <c r="BW38" s="404">
        <v>45.075502071999999</v>
      </c>
      <c r="BX38" s="404" t="s">
        <v>85</v>
      </c>
      <c r="BY38" s="410" t="s">
        <v>85</v>
      </c>
      <c r="BZ38" s="410">
        <v>45.075502071999999</v>
      </c>
      <c r="CA38" s="405">
        <v>45.075502071999999</v>
      </c>
    </row>
    <row r="39" spans="2:79" s="323" customFormat="1" ht="15.75" customHeight="1">
      <c r="B39" s="381" t="s">
        <v>691</v>
      </c>
      <c r="C39" s="382">
        <v>55.614871686000001</v>
      </c>
      <c r="D39" s="382" t="s">
        <v>85</v>
      </c>
      <c r="E39" s="382">
        <v>29.061440448999999</v>
      </c>
      <c r="F39" s="382">
        <v>59.017150397999998</v>
      </c>
      <c r="G39" s="382">
        <v>68.202826017000007</v>
      </c>
      <c r="H39" s="382" t="s">
        <v>85</v>
      </c>
      <c r="I39" s="383">
        <v>51.541561090000002</v>
      </c>
      <c r="J39" s="383">
        <v>68.202826017000007</v>
      </c>
      <c r="K39" s="384">
        <v>60.010909898000001</v>
      </c>
      <c r="M39" s="381" t="s">
        <v>691</v>
      </c>
      <c r="N39" s="382">
        <v>27.228470155</v>
      </c>
      <c r="O39" s="382" t="s">
        <v>85</v>
      </c>
      <c r="P39" s="382">
        <v>25.835752555999999</v>
      </c>
      <c r="Q39" s="382">
        <v>55.376076855000001</v>
      </c>
      <c r="R39" s="382">
        <v>66.754776757000002</v>
      </c>
      <c r="S39" s="382" t="s">
        <v>85</v>
      </c>
      <c r="T39" s="383">
        <v>46.648696184999999</v>
      </c>
      <c r="U39" s="383">
        <v>66.754776757000002</v>
      </c>
      <c r="V39" s="384">
        <v>56.869133245</v>
      </c>
      <c r="X39" s="381" t="s">
        <v>691</v>
      </c>
      <c r="Y39" s="382">
        <v>27.228470155</v>
      </c>
      <c r="Z39" s="382" t="s">
        <v>85</v>
      </c>
      <c r="AA39" s="382">
        <v>25.835752555999999</v>
      </c>
      <c r="AB39" s="382">
        <v>54.925116166000002</v>
      </c>
      <c r="AC39" s="382">
        <v>66.754776757000002</v>
      </c>
      <c r="AD39" s="382" t="s">
        <v>85</v>
      </c>
      <c r="AE39" s="383">
        <v>46.332129512999998</v>
      </c>
      <c r="AF39" s="383">
        <v>66.754776757000002</v>
      </c>
      <c r="AG39" s="384">
        <v>56.713485542000001</v>
      </c>
      <c r="AI39" s="381" t="s">
        <v>691</v>
      </c>
      <c r="AJ39" s="382">
        <v>27.228470155</v>
      </c>
      <c r="AK39" s="382" t="s">
        <v>85</v>
      </c>
      <c r="AL39" s="382">
        <v>25.835752555999999</v>
      </c>
      <c r="AM39" s="382">
        <v>54.925116166000002</v>
      </c>
      <c r="AN39" s="382">
        <v>66.754776757000002</v>
      </c>
      <c r="AO39" s="382" t="s">
        <v>85</v>
      </c>
      <c r="AP39" s="383">
        <v>46.332129512999998</v>
      </c>
      <c r="AQ39" s="383">
        <v>66.754776757000002</v>
      </c>
      <c r="AR39" s="384">
        <v>56.713485542000001</v>
      </c>
      <c r="AT39" s="381" t="s">
        <v>691</v>
      </c>
      <c r="AU39" s="402">
        <v>9.9125151470000006</v>
      </c>
      <c r="AV39" s="402" t="s">
        <v>85</v>
      </c>
      <c r="AW39" s="402">
        <v>9.6385321299999998</v>
      </c>
      <c r="AX39" s="402">
        <v>39.960504995999997</v>
      </c>
      <c r="AY39" s="402">
        <v>17.872468320999999</v>
      </c>
      <c r="AZ39" s="402" t="s">
        <v>85</v>
      </c>
      <c r="BA39" s="409">
        <v>26.216031308000002</v>
      </c>
      <c r="BB39" s="409">
        <v>17.872468320999999</v>
      </c>
      <c r="BC39" s="403">
        <v>20.492129626000001</v>
      </c>
      <c r="BE39" s="381" t="s">
        <v>691</v>
      </c>
      <c r="BF39" s="402">
        <v>0</v>
      </c>
      <c r="BG39" s="402" t="s">
        <v>85</v>
      </c>
      <c r="BH39" s="402">
        <v>0</v>
      </c>
      <c r="BI39" s="402">
        <v>0.71883862799999998</v>
      </c>
      <c r="BJ39" s="402">
        <v>0</v>
      </c>
      <c r="BK39" s="402" t="s">
        <v>85</v>
      </c>
      <c r="BL39" s="409">
        <v>0.577801385</v>
      </c>
      <c r="BM39" s="409">
        <v>0</v>
      </c>
      <c r="BN39" s="403">
        <v>0.24399642399999999</v>
      </c>
      <c r="BQ39" s="381"/>
      <c r="BR39" s="381" t="s">
        <v>691</v>
      </c>
      <c r="BS39" s="402">
        <v>0</v>
      </c>
      <c r="BT39" s="402" t="s">
        <v>85</v>
      </c>
      <c r="BU39" s="402">
        <v>0</v>
      </c>
      <c r="BV39" s="402">
        <v>0.40583070500000001</v>
      </c>
      <c r="BW39" s="402">
        <v>0</v>
      </c>
      <c r="BX39" s="402" t="s">
        <v>85</v>
      </c>
      <c r="BY39" s="409">
        <v>0.32620609699999997</v>
      </c>
      <c r="BZ39" s="409">
        <v>0</v>
      </c>
      <c r="CA39" s="403">
        <v>0.13775169700000001</v>
      </c>
    </row>
    <row r="40" spans="2:79" s="323" customFormat="1" ht="15.75" customHeight="1">
      <c r="B40" s="385" t="s">
        <v>692</v>
      </c>
      <c r="C40" s="386" t="s">
        <v>85</v>
      </c>
      <c r="D40" s="386" t="s">
        <v>85</v>
      </c>
      <c r="E40" s="386" t="s">
        <v>85</v>
      </c>
      <c r="F40" s="386" t="s">
        <v>85</v>
      </c>
      <c r="G40" s="386">
        <v>145.35712059299999</v>
      </c>
      <c r="H40" s="386" t="s">
        <v>85</v>
      </c>
      <c r="I40" s="387" t="s">
        <v>85</v>
      </c>
      <c r="J40" s="387">
        <v>145.35712059299999</v>
      </c>
      <c r="K40" s="372">
        <v>145.35712059299999</v>
      </c>
      <c r="M40" s="385" t="s">
        <v>692</v>
      </c>
      <c r="N40" s="386" t="s">
        <v>85</v>
      </c>
      <c r="O40" s="386" t="s">
        <v>85</v>
      </c>
      <c r="P40" s="386" t="s">
        <v>85</v>
      </c>
      <c r="Q40" s="386" t="s">
        <v>85</v>
      </c>
      <c r="R40" s="386">
        <v>96.529442383000003</v>
      </c>
      <c r="S40" s="386" t="s">
        <v>85</v>
      </c>
      <c r="T40" s="387" t="s">
        <v>85</v>
      </c>
      <c r="U40" s="387">
        <v>96.529442383000003</v>
      </c>
      <c r="V40" s="372">
        <v>96.529442383000003</v>
      </c>
      <c r="X40" s="385" t="s">
        <v>692</v>
      </c>
      <c r="Y40" s="386" t="s">
        <v>85</v>
      </c>
      <c r="Z40" s="386" t="s">
        <v>85</v>
      </c>
      <c r="AA40" s="386" t="s">
        <v>85</v>
      </c>
      <c r="AB40" s="386" t="s">
        <v>85</v>
      </c>
      <c r="AC40" s="386">
        <v>80.205329796000001</v>
      </c>
      <c r="AD40" s="386" t="s">
        <v>85</v>
      </c>
      <c r="AE40" s="387" t="s">
        <v>85</v>
      </c>
      <c r="AF40" s="387">
        <v>80.205329796000001</v>
      </c>
      <c r="AG40" s="372">
        <v>80.205329796000001</v>
      </c>
      <c r="AI40" s="385" t="s">
        <v>692</v>
      </c>
      <c r="AJ40" s="386" t="s">
        <v>85</v>
      </c>
      <c r="AK40" s="386" t="s">
        <v>85</v>
      </c>
      <c r="AL40" s="386" t="s">
        <v>85</v>
      </c>
      <c r="AM40" s="386" t="s">
        <v>85</v>
      </c>
      <c r="AN40" s="386">
        <v>80.205329796000001</v>
      </c>
      <c r="AO40" s="386" t="s">
        <v>85</v>
      </c>
      <c r="AP40" s="387" t="s">
        <v>85</v>
      </c>
      <c r="AQ40" s="387">
        <v>80.205329796000001</v>
      </c>
      <c r="AR40" s="372">
        <v>80.205329796000001</v>
      </c>
      <c r="AT40" s="385" t="s">
        <v>692</v>
      </c>
      <c r="AU40" s="404" t="s">
        <v>85</v>
      </c>
      <c r="AV40" s="404" t="s">
        <v>85</v>
      </c>
      <c r="AW40" s="404" t="s">
        <v>85</v>
      </c>
      <c r="AX40" s="404" t="s">
        <v>85</v>
      </c>
      <c r="AY40" s="404">
        <v>15.173107357999999</v>
      </c>
      <c r="AZ40" s="404" t="s">
        <v>85</v>
      </c>
      <c r="BA40" s="410" t="s">
        <v>85</v>
      </c>
      <c r="BB40" s="410">
        <v>15.173107357999999</v>
      </c>
      <c r="BC40" s="405">
        <v>15.173107357999999</v>
      </c>
      <c r="BE40" s="385" t="s">
        <v>692</v>
      </c>
      <c r="BF40" s="404" t="s">
        <v>85</v>
      </c>
      <c r="BG40" s="404" t="s">
        <v>85</v>
      </c>
      <c r="BH40" s="404" t="s">
        <v>85</v>
      </c>
      <c r="BI40" s="404" t="s">
        <v>85</v>
      </c>
      <c r="BJ40" s="404">
        <v>7.5393384369999996</v>
      </c>
      <c r="BK40" s="404" t="s">
        <v>85</v>
      </c>
      <c r="BL40" s="410" t="s">
        <v>85</v>
      </c>
      <c r="BM40" s="410">
        <v>7.5393384369999996</v>
      </c>
      <c r="BN40" s="405">
        <v>7.5393384369999996</v>
      </c>
      <c r="BQ40" s="381"/>
      <c r="BR40" s="385" t="s">
        <v>692</v>
      </c>
      <c r="BS40" s="404" t="s">
        <v>85</v>
      </c>
      <c r="BT40" s="404" t="s">
        <v>85</v>
      </c>
      <c r="BU40" s="404" t="s">
        <v>85</v>
      </c>
      <c r="BV40" s="404" t="s">
        <v>85</v>
      </c>
      <c r="BW40" s="404">
        <v>36.866742105999997</v>
      </c>
      <c r="BX40" s="404" t="s">
        <v>85</v>
      </c>
      <c r="BY40" s="410" t="s">
        <v>85</v>
      </c>
      <c r="BZ40" s="410">
        <v>36.866742105999997</v>
      </c>
      <c r="CA40" s="405">
        <v>36.866742105999997</v>
      </c>
    </row>
    <row r="41" spans="2:79" s="323" customFormat="1" ht="15.75" customHeight="1">
      <c r="B41" s="381" t="s">
        <v>693</v>
      </c>
      <c r="C41" s="382" t="s">
        <v>85</v>
      </c>
      <c r="D41" s="382" t="s">
        <v>85</v>
      </c>
      <c r="E41" s="382">
        <v>22.430980091999999</v>
      </c>
      <c r="F41" s="382">
        <v>12.431253839</v>
      </c>
      <c r="G41" s="382" t="s">
        <v>85</v>
      </c>
      <c r="H41" s="382" t="s">
        <v>85</v>
      </c>
      <c r="I41" s="383">
        <v>14.788936686</v>
      </c>
      <c r="J41" s="383" t="s">
        <v>85</v>
      </c>
      <c r="K41" s="384">
        <v>14.788936686</v>
      </c>
      <c r="M41" s="381" t="s">
        <v>693</v>
      </c>
      <c r="N41" s="382" t="s">
        <v>85</v>
      </c>
      <c r="O41" s="382" t="s">
        <v>85</v>
      </c>
      <c r="P41" s="382">
        <v>22.430980091999999</v>
      </c>
      <c r="Q41" s="382">
        <v>12.431253839</v>
      </c>
      <c r="R41" s="382" t="s">
        <v>85</v>
      </c>
      <c r="S41" s="382" t="s">
        <v>85</v>
      </c>
      <c r="T41" s="383">
        <v>14.788936686</v>
      </c>
      <c r="U41" s="383" t="s">
        <v>85</v>
      </c>
      <c r="V41" s="384">
        <v>14.788936686</v>
      </c>
      <c r="X41" s="381" t="s">
        <v>693</v>
      </c>
      <c r="Y41" s="382" t="s">
        <v>85</v>
      </c>
      <c r="Z41" s="382" t="s">
        <v>85</v>
      </c>
      <c r="AA41" s="382">
        <v>22.430980091999999</v>
      </c>
      <c r="AB41" s="382">
        <v>12.431253839</v>
      </c>
      <c r="AC41" s="382" t="s">
        <v>85</v>
      </c>
      <c r="AD41" s="382" t="s">
        <v>85</v>
      </c>
      <c r="AE41" s="383">
        <v>14.788936686</v>
      </c>
      <c r="AF41" s="383" t="s">
        <v>85</v>
      </c>
      <c r="AG41" s="384">
        <v>14.788936686</v>
      </c>
      <c r="AI41" s="381" t="s">
        <v>693</v>
      </c>
      <c r="AJ41" s="382" t="s">
        <v>85</v>
      </c>
      <c r="AK41" s="382" t="s">
        <v>85</v>
      </c>
      <c r="AL41" s="382">
        <v>22.430980091999999</v>
      </c>
      <c r="AM41" s="382">
        <v>12.431253839</v>
      </c>
      <c r="AN41" s="382" t="s">
        <v>85</v>
      </c>
      <c r="AO41" s="382" t="s">
        <v>85</v>
      </c>
      <c r="AP41" s="383">
        <v>14.788936686</v>
      </c>
      <c r="AQ41" s="383" t="s">
        <v>85</v>
      </c>
      <c r="AR41" s="384">
        <v>14.788936686</v>
      </c>
      <c r="AT41" s="381" t="s">
        <v>693</v>
      </c>
      <c r="AU41" s="402" t="s">
        <v>85</v>
      </c>
      <c r="AV41" s="402" t="s">
        <v>85</v>
      </c>
      <c r="AW41" s="402">
        <v>17.586071876999998</v>
      </c>
      <c r="AX41" s="402">
        <v>14.147456844000001</v>
      </c>
      <c r="AY41" s="402" t="s">
        <v>85</v>
      </c>
      <c r="AZ41" s="402" t="s">
        <v>85</v>
      </c>
      <c r="BA41" s="409">
        <v>15.211068291</v>
      </c>
      <c r="BB41" s="409" t="s">
        <v>85</v>
      </c>
      <c r="BC41" s="403">
        <v>15.211068291</v>
      </c>
      <c r="BE41" s="381" t="s">
        <v>693</v>
      </c>
      <c r="BF41" s="402" t="s">
        <v>85</v>
      </c>
      <c r="BG41" s="402" t="s">
        <v>85</v>
      </c>
      <c r="BH41" s="402" t="s">
        <v>85</v>
      </c>
      <c r="BI41" s="402" t="s">
        <v>85</v>
      </c>
      <c r="BJ41" s="402" t="s">
        <v>85</v>
      </c>
      <c r="BK41" s="402" t="s">
        <v>85</v>
      </c>
      <c r="BL41" s="409" t="s">
        <v>85</v>
      </c>
      <c r="BM41" s="409" t="s">
        <v>85</v>
      </c>
      <c r="BN41" s="403" t="s">
        <v>85</v>
      </c>
      <c r="BQ41" s="381"/>
      <c r="BR41" s="381" t="s">
        <v>693</v>
      </c>
      <c r="BS41" s="402" t="s">
        <v>85</v>
      </c>
      <c r="BT41" s="402" t="s">
        <v>85</v>
      </c>
      <c r="BU41" s="402">
        <v>107.88558233400001</v>
      </c>
      <c r="BV41" s="402" t="s">
        <v>85</v>
      </c>
      <c r="BW41" s="402" t="s">
        <v>85</v>
      </c>
      <c r="BX41" s="402" t="s">
        <v>85</v>
      </c>
      <c r="BY41" s="409">
        <v>38.580867005999998</v>
      </c>
      <c r="BZ41" s="409" t="s">
        <v>85</v>
      </c>
      <c r="CA41" s="403">
        <v>38.580867005999998</v>
      </c>
    </row>
    <row r="42" spans="2:79" s="368" customFormat="1" ht="15.75" customHeight="1">
      <c r="B42" s="723" t="s">
        <v>696</v>
      </c>
      <c r="C42" s="724"/>
      <c r="D42" s="724"/>
      <c r="E42" s="724"/>
      <c r="F42" s="724"/>
      <c r="G42" s="724"/>
      <c r="H42" s="724"/>
      <c r="I42" s="587"/>
      <c r="J42" s="587"/>
      <c r="K42" s="725"/>
      <c r="M42" s="723" t="s">
        <v>696</v>
      </c>
      <c r="N42" s="724"/>
      <c r="O42" s="724"/>
      <c r="P42" s="724"/>
      <c r="Q42" s="724"/>
      <c r="R42" s="724"/>
      <c r="S42" s="724"/>
      <c r="T42" s="587"/>
      <c r="U42" s="587"/>
      <c r="V42" s="725"/>
      <c r="X42" s="723" t="s">
        <v>696</v>
      </c>
      <c r="Y42" s="724"/>
      <c r="Z42" s="724"/>
      <c r="AA42" s="724"/>
      <c r="AB42" s="724"/>
      <c r="AC42" s="724"/>
      <c r="AD42" s="724"/>
      <c r="AE42" s="587"/>
      <c r="AF42" s="587"/>
      <c r="AG42" s="725"/>
      <c r="AI42" s="723" t="s">
        <v>696</v>
      </c>
      <c r="AJ42" s="724"/>
      <c r="AK42" s="724"/>
      <c r="AL42" s="724"/>
      <c r="AM42" s="724"/>
      <c r="AN42" s="724"/>
      <c r="AO42" s="724"/>
      <c r="AP42" s="587"/>
      <c r="AQ42" s="587"/>
      <c r="AR42" s="725"/>
      <c r="AT42" s="723" t="s">
        <v>696</v>
      </c>
      <c r="AU42" s="404"/>
      <c r="AV42" s="404"/>
      <c r="AW42" s="404"/>
      <c r="AX42" s="404"/>
      <c r="AY42" s="404"/>
      <c r="AZ42" s="404"/>
      <c r="BA42" s="410"/>
      <c r="BB42" s="410"/>
      <c r="BC42" s="405"/>
      <c r="BE42" s="723" t="s">
        <v>696</v>
      </c>
      <c r="BF42" s="404"/>
      <c r="BG42" s="404"/>
      <c r="BH42" s="404"/>
      <c r="BI42" s="404"/>
      <c r="BJ42" s="404"/>
      <c r="BK42" s="404"/>
      <c r="BL42" s="410"/>
      <c r="BM42" s="410"/>
      <c r="BN42" s="405"/>
      <c r="BQ42" s="385" t="s">
        <v>52</v>
      </c>
      <c r="BR42" s="723" t="s">
        <v>696</v>
      </c>
      <c r="BS42" s="404"/>
      <c r="BT42" s="404"/>
      <c r="BU42" s="404"/>
      <c r="BV42" s="404"/>
      <c r="BW42" s="404"/>
      <c r="BX42" s="404"/>
      <c r="BY42" s="410"/>
      <c r="BZ42" s="410"/>
      <c r="CA42" s="405"/>
    </row>
    <row r="43" spans="2:79" s="323" customFormat="1" ht="15.75" customHeight="1">
      <c r="B43" s="729" t="s">
        <v>551</v>
      </c>
      <c r="C43" s="730" t="s">
        <v>85</v>
      </c>
      <c r="D43" s="730" t="s">
        <v>85</v>
      </c>
      <c r="E43" s="730" t="s">
        <v>85</v>
      </c>
      <c r="F43" s="730">
        <v>257.14968683000001</v>
      </c>
      <c r="G43" s="730">
        <v>298.09209458499998</v>
      </c>
      <c r="H43" s="730">
        <v>256.21406671400001</v>
      </c>
      <c r="I43" s="731">
        <v>257.14968683000001</v>
      </c>
      <c r="J43" s="731">
        <v>262.22692618100001</v>
      </c>
      <c r="K43" s="732">
        <v>262.19034555299999</v>
      </c>
      <c r="M43" s="729" t="s">
        <v>551</v>
      </c>
      <c r="N43" s="730" t="s">
        <v>85</v>
      </c>
      <c r="O43" s="730" t="s">
        <v>85</v>
      </c>
      <c r="P43" s="730" t="s">
        <v>85</v>
      </c>
      <c r="Q43" s="730">
        <v>218.63049090300001</v>
      </c>
      <c r="R43" s="730">
        <v>227.43990649700001</v>
      </c>
      <c r="S43" s="730">
        <v>197.26412178999999</v>
      </c>
      <c r="T43" s="731">
        <v>218.63049090300001</v>
      </c>
      <c r="U43" s="731">
        <v>201.59676976700001</v>
      </c>
      <c r="V43" s="732">
        <v>201.719494771</v>
      </c>
      <c r="X43" s="729" t="s">
        <v>551</v>
      </c>
      <c r="Y43" s="730" t="s">
        <v>85</v>
      </c>
      <c r="Z43" s="730" t="s">
        <v>85</v>
      </c>
      <c r="AA43" s="730" t="s">
        <v>85</v>
      </c>
      <c r="AB43" s="730">
        <v>200.45384071699999</v>
      </c>
      <c r="AC43" s="730">
        <v>169.099927447</v>
      </c>
      <c r="AD43" s="730">
        <v>142.839717173</v>
      </c>
      <c r="AE43" s="731">
        <v>200.45384071699999</v>
      </c>
      <c r="AF43" s="731">
        <v>146.61016583</v>
      </c>
      <c r="AG43" s="732">
        <v>146.99810016000001</v>
      </c>
      <c r="AI43" s="729" t="s">
        <v>551</v>
      </c>
      <c r="AJ43" s="730" t="s">
        <v>85</v>
      </c>
      <c r="AK43" s="730" t="s">
        <v>85</v>
      </c>
      <c r="AL43" s="730" t="s">
        <v>85</v>
      </c>
      <c r="AM43" s="730">
        <v>200.45384071699999</v>
      </c>
      <c r="AN43" s="730">
        <v>171.04692806099999</v>
      </c>
      <c r="AO43" s="730">
        <v>146.93736921000001</v>
      </c>
      <c r="AP43" s="731">
        <v>200.45384071699999</v>
      </c>
      <c r="AQ43" s="731">
        <v>150.39902670800001</v>
      </c>
      <c r="AR43" s="732">
        <v>150.75966295399999</v>
      </c>
      <c r="AT43" s="729" t="s">
        <v>551</v>
      </c>
      <c r="AU43" s="735" t="s">
        <v>85</v>
      </c>
      <c r="AV43" s="735" t="s">
        <v>85</v>
      </c>
      <c r="AW43" s="735" t="s">
        <v>85</v>
      </c>
      <c r="AX43" s="735">
        <v>29.492674587</v>
      </c>
      <c r="AY43" s="735">
        <v>25.018309954999999</v>
      </c>
      <c r="AZ43" s="735">
        <v>25.467402498999999</v>
      </c>
      <c r="BA43" s="736">
        <v>29.492674587</v>
      </c>
      <c r="BB43" s="736">
        <v>25.392971049</v>
      </c>
      <c r="BC43" s="737">
        <v>25.426830762000002</v>
      </c>
      <c r="BE43" s="729" t="s">
        <v>551</v>
      </c>
      <c r="BF43" s="735" t="s">
        <v>85</v>
      </c>
      <c r="BG43" s="735" t="s">
        <v>85</v>
      </c>
      <c r="BH43" s="735" t="s">
        <v>85</v>
      </c>
      <c r="BI43" s="735">
        <v>6.194678626</v>
      </c>
      <c r="BJ43" s="735">
        <v>13.810924139000001</v>
      </c>
      <c r="BK43" s="735">
        <v>14.042810530000001</v>
      </c>
      <c r="BL43" s="736">
        <v>6.194678626</v>
      </c>
      <c r="BM43" s="736">
        <v>14.004962501</v>
      </c>
      <c r="BN43" s="737">
        <v>13.949772596000001</v>
      </c>
      <c r="BQ43" s="381" t="s">
        <v>53</v>
      </c>
      <c r="BR43" s="729" t="s">
        <v>551</v>
      </c>
      <c r="BS43" s="735" t="s">
        <v>85</v>
      </c>
      <c r="BT43" s="735" t="s">
        <v>85</v>
      </c>
      <c r="BU43" s="735" t="s">
        <v>85</v>
      </c>
      <c r="BV43" s="735">
        <v>19.883284106000001</v>
      </c>
      <c r="BW43" s="735">
        <v>28.393049660999999</v>
      </c>
      <c r="BX43" s="735">
        <v>20.329213143</v>
      </c>
      <c r="BY43" s="736">
        <v>19.883284106000001</v>
      </c>
      <c r="BZ43" s="736">
        <v>21.645376274</v>
      </c>
      <c r="CA43" s="737">
        <v>21.632924781</v>
      </c>
    </row>
    <row r="44" spans="2:79" s="368" customFormat="1" ht="15.75" customHeight="1">
      <c r="B44" s="389" t="s">
        <v>320</v>
      </c>
      <c r="C44" s="386" t="s">
        <v>85</v>
      </c>
      <c r="D44" s="386" t="s">
        <v>85</v>
      </c>
      <c r="E44" s="386">
        <v>173.625652925</v>
      </c>
      <c r="F44" s="386">
        <v>136.900627754</v>
      </c>
      <c r="G44" s="386">
        <v>155.151994532</v>
      </c>
      <c r="H44" s="386">
        <v>149.79249239800001</v>
      </c>
      <c r="I44" s="387">
        <v>140.37785636300001</v>
      </c>
      <c r="J44" s="387">
        <v>154.547683229</v>
      </c>
      <c r="K44" s="372">
        <v>149.26211931200001</v>
      </c>
      <c r="M44" s="389" t="s">
        <v>320</v>
      </c>
      <c r="N44" s="386" t="s">
        <v>85</v>
      </c>
      <c r="O44" s="386" t="s">
        <v>85</v>
      </c>
      <c r="P44" s="386">
        <v>133.339463669</v>
      </c>
      <c r="Q44" s="386">
        <v>113.500741209</v>
      </c>
      <c r="R44" s="386">
        <v>119.963665847</v>
      </c>
      <c r="S44" s="386">
        <v>106.90664590999999</v>
      </c>
      <c r="T44" s="387">
        <v>115.37912721399999</v>
      </c>
      <c r="U44" s="387">
        <v>118.491420006</v>
      </c>
      <c r="V44" s="372">
        <v>117.330486804</v>
      </c>
      <c r="X44" s="389" t="s">
        <v>320</v>
      </c>
      <c r="Y44" s="386" t="s">
        <v>85</v>
      </c>
      <c r="Z44" s="386" t="s">
        <v>85</v>
      </c>
      <c r="AA44" s="386">
        <v>118.95565677800001</v>
      </c>
      <c r="AB44" s="386">
        <v>82.799717627000007</v>
      </c>
      <c r="AC44" s="386">
        <v>81.101912153000001</v>
      </c>
      <c r="AD44" s="386">
        <v>77.187110145000005</v>
      </c>
      <c r="AE44" s="387">
        <v>86.223063572000001</v>
      </c>
      <c r="AF44" s="387">
        <v>80.660498185999998</v>
      </c>
      <c r="AG44" s="372">
        <v>82.735420848999993</v>
      </c>
      <c r="AI44" s="389" t="s">
        <v>320</v>
      </c>
      <c r="AJ44" s="386" t="s">
        <v>85</v>
      </c>
      <c r="AK44" s="386" t="s">
        <v>85</v>
      </c>
      <c r="AL44" s="386">
        <v>121.374516622</v>
      </c>
      <c r="AM44" s="386">
        <v>85.902263705999999</v>
      </c>
      <c r="AN44" s="386">
        <v>85.037905856999998</v>
      </c>
      <c r="AO44" s="386">
        <v>78.618324324</v>
      </c>
      <c r="AP44" s="387">
        <v>89.260876316999997</v>
      </c>
      <c r="AQ44" s="387">
        <v>84.314065174999996</v>
      </c>
      <c r="AR44" s="372">
        <v>86.159302010000005</v>
      </c>
      <c r="AT44" s="389" t="s">
        <v>320</v>
      </c>
      <c r="AU44" s="404" t="s">
        <v>85</v>
      </c>
      <c r="AV44" s="404" t="s">
        <v>85</v>
      </c>
      <c r="AW44" s="404">
        <v>21.22694461</v>
      </c>
      <c r="AX44" s="404">
        <v>20.014686649000001</v>
      </c>
      <c r="AY44" s="404">
        <v>19.277382804999998</v>
      </c>
      <c r="AZ44" s="404">
        <v>20.611731671000001</v>
      </c>
      <c r="BA44" s="410">
        <v>20.162938077</v>
      </c>
      <c r="BB44" s="410">
        <v>19.409490792</v>
      </c>
      <c r="BC44" s="405">
        <v>19.693881987000001</v>
      </c>
      <c r="BE44" s="389" t="s">
        <v>320</v>
      </c>
      <c r="BF44" s="404" t="s">
        <v>85</v>
      </c>
      <c r="BG44" s="404" t="s">
        <v>85</v>
      </c>
      <c r="BH44" s="404">
        <v>4.976863024</v>
      </c>
      <c r="BI44" s="404">
        <v>16.154757657000001</v>
      </c>
      <c r="BJ44" s="404">
        <v>18.987147857</v>
      </c>
      <c r="BK44" s="404">
        <v>14.006660005000001</v>
      </c>
      <c r="BL44" s="410">
        <v>14.845737184000001</v>
      </c>
      <c r="BM44" s="410">
        <v>18.442851157</v>
      </c>
      <c r="BN44" s="405">
        <v>17.180936495000001</v>
      </c>
      <c r="BQ44" s="385" t="s">
        <v>54</v>
      </c>
      <c r="BR44" s="389" t="s">
        <v>320</v>
      </c>
      <c r="BS44" s="404" t="s">
        <v>85</v>
      </c>
      <c r="BT44" s="404" t="s">
        <v>85</v>
      </c>
      <c r="BU44" s="404">
        <v>17.405605249000001</v>
      </c>
      <c r="BV44" s="404">
        <v>18.680508014000001</v>
      </c>
      <c r="BW44" s="404">
        <v>22.826202674000001</v>
      </c>
      <c r="BX44" s="404">
        <v>30.903495518</v>
      </c>
      <c r="BY44" s="410">
        <v>18.531206747999999</v>
      </c>
      <c r="BZ44" s="410">
        <v>23.708936249000001</v>
      </c>
      <c r="CA44" s="405">
        <v>21.892520973</v>
      </c>
    </row>
    <row r="45" spans="2:79" s="323" customFormat="1" ht="15.75" customHeight="1">
      <c r="B45" s="733" t="s">
        <v>80</v>
      </c>
      <c r="C45" s="730">
        <v>152.520115831</v>
      </c>
      <c r="D45" s="730">
        <v>118.639747683</v>
      </c>
      <c r="E45" s="730">
        <v>108.975707203</v>
      </c>
      <c r="F45" s="730">
        <v>106.087508238</v>
      </c>
      <c r="G45" s="730">
        <v>160.74136284299999</v>
      </c>
      <c r="H45" s="730" t="s">
        <v>85</v>
      </c>
      <c r="I45" s="731">
        <v>117.829705006</v>
      </c>
      <c r="J45" s="731">
        <v>160.74136284299999</v>
      </c>
      <c r="K45" s="732">
        <v>118.29277032500001</v>
      </c>
      <c r="M45" s="733" t="s">
        <v>80</v>
      </c>
      <c r="N45" s="730">
        <v>124.753464927</v>
      </c>
      <c r="O45" s="730">
        <v>98.193508988000005</v>
      </c>
      <c r="P45" s="730">
        <v>91.935366388000006</v>
      </c>
      <c r="Q45" s="730">
        <v>90.858062365999999</v>
      </c>
      <c r="R45" s="730">
        <v>150.29848856699999</v>
      </c>
      <c r="S45" s="730" t="s">
        <v>85</v>
      </c>
      <c r="T45" s="731">
        <v>98.319760477000003</v>
      </c>
      <c r="U45" s="731">
        <v>150.29848856699999</v>
      </c>
      <c r="V45" s="732">
        <v>98.880669738999998</v>
      </c>
      <c r="X45" s="733" t="s">
        <v>80</v>
      </c>
      <c r="Y45" s="730">
        <v>98.530948596000002</v>
      </c>
      <c r="Z45" s="730">
        <v>75.397955182999993</v>
      </c>
      <c r="AA45" s="730">
        <v>68.672341587000005</v>
      </c>
      <c r="AB45" s="730">
        <v>61.998230548000002</v>
      </c>
      <c r="AC45" s="730">
        <v>98.641411314999999</v>
      </c>
      <c r="AD45" s="730" t="s">
        <v>85</v>
      </c>
      <c r="AE45" s="731">
        <v>74.187316534999994</v>
      </c>
      <c r="AF45" s="731">
        <v>98.641411314999999</v>
      </c>
      <c r="AG45" s="732">
        <v>74.451203874000001</v>
      </c>
      <c r="AI45" s="733" t="s">
        <v>80</v>
      </c>
      <c r="AJ45" s="730">
        <v>105.17565396000001</v>
      </c>
      <c r="AK45" s="730">
        <v>79.513809698000003</v>
      </c>
      <c r="AL45" s="730">
        <v>71.208131644000005</v>
      </c>
      <c r="AM45" s="730">
        <v>63.413979167000001</v>
      </c>
      <c r="AN45" s="730">
        <v>98.641411314999999</v>
      </c>
      <c r="AO45" s="730" t="s">
        <v>85</v>
      </c>
      <c r="AP45" s="731">
        <v>77.729952081999997</v>
      </c>
      <c r="AQ45" s="731">
        <v>98.641411314999999</v>
      </c>
      <c r="AR45" s="732">
        <v>77.955610376999999</v>
      </c>
      <c r="AT45" s="733" t="s">
        <v>80</v>
      </c>
      <c r="AU45" s="735">
        <v>26.045526379999998</v>
      </c>
      <c r="AV45" s="735">
        <v>23.037514622</v>
      </c>
      <c r="AW45" s="735">
        <v>21.645486180999999</v>
      </c>
      <c r="AX45" s="735">
        <v>19.532525531000001</v>
      </c>
      <c r="AY45" s="735">
        <v>23.045771714000001</v>
      </c>
      <c r="AZ45" s="735" t="s">
        <v>85</v>
      </c>
      <c r="BA45" s="736">
        <v>22.589832571999999</v>
      </c>
      <c r="BB45" s="736">
        <v>23.045771714000001</v>
      </c>
      <c r="BC45" s="737">
        <v>22.595936717000001</v>
      </c>
      <c r="BE45" s="733" t="s">
        <v>80</v>
      </c>
      <c r="BF45" s="735">
        <v>7.8633230010000004</v>
      </c>
      <c r="BG45" s="735">
        <v>11.700019912</v>
      </c>
      <c r="BH45" s="735">
        <v>15.143816292</v>
      </c>
      <c r="BI45" s="735">
        <v>18.7003813</v>
      </c>
      <c r="BJ45" s="735">
        <v>28.72847733</v>
      </c>
      <c r="BK45" s="735" t="s">
        <v>85</v>
      </c>
      <c r="BL45" s="736">
        <v>12.98060881</v>
      </c>
      <c r="BM45" s="736">
        <v>28.72847733</v>
      </c>
      <c r="BN45" s="737">
        <v>13.211527022</v>
      </c>
      <c r="BQ45" s="381" t="s">
        <v>55</v>
      </c>
      <c r="BR45" s="733" t="s">
        <v>80</v>
      </c>
      <c r="BS45" s="735">
        <v>23.490378672999999</v>
      </c>
      <c r="BT45" s="735">
        <v>17.38859338</v>
      </c>
      <c r="BU45" s="735">
        <v>20.830712504000001</v>
      </c>
      <c r="BV45" s="735">
        <v>15.115266469</v>
      </c>
      <c r="BW45" s="735">
        <v>9.7819405390000007</v>
      </c>
      <c r="BX45" s="735" t="s">
        <v>85</v>
      </c>
      <c r="BY45" s="736">
        <v>19.136617521000002</v>
      </c>
      <c r="BZ45" s="736">
        <v>9.7819405390000007</v>
      </c>
      <c r="CA45" s="737">
        <v>18.999445605999998</v>
      </c>
    </row>
    <row r="46" spans="2:79" s="368" customFormat="1" ht="15.75" customHeight="1">
      <c r="B46" s="726" t="s">
        <v>79</v>
      </c>
      <c r="C46" s="727">
        <v>123.54943680300001</v>
      </c>
      <c r="D46" s="727">
        <v>102.354708354</v>
      </c>
      <c r="E46" s="727">
        <v>69.222490317999998</v>
      </c>
      <c r="F46" s="727">
        <v>51.543557892000003</v>
      </c>
      <c r="G46" s="727" t="s">
        <v>85</v>
      </c>
      <c r="H46" s="727" t="s">
        <v>85</v>
      </c>
      <c r="I46" s="579">
        <v>100.705909281</v>
      </c>
      <c r="J46" s="579" t="s">
        <v>85</v>
      </c>
      <c r="K46" s="728">
        <v>100.705909281</v>
      </c>
      <c r="M46" s="726" t="s">
        <v>79</v>
      </c>
      <c r="N46" s="727">
        <v>99.076847220999994</v>
      </c>
      <c r="O46" s="727">
        <v>86.540582416999996</v>
      </c>
      <c r="P46" s="727">
        <v>58.562976479</v>
      </c>
      <c r="Q46" s="727">
        <v>49.405777153999999</v>
      </c>
      <c r="R46" s="727" t="s">
        <v>85</v>
      </c>
      <c r="S46" s="727" t="s">
        <v>85</v>
      </c>
      <c r="T46" s="579">
        <v>83.799724096999995</v>
      </c>
      <c r="U46" s="579" t="s">
        <v>85</v>
      </c>
      <c r="V46" s="728">
        <v>83.799724096999995</v>
      </c>
      <c r="X46" s="726" t="s">
        <v>79</v>
      </c>
      <c r="Y46" s="727">
        <v>88.602715344000003</v>
      </c>
      <c r="Z46" s="727">
        <v>66.890774688999997</v>
      </c>
      <c r="AA46" s="727">
        <v>40.258313153000003</v>
      </c>
      <c r="AB46" s="727">
        <v>25.179963987000001</v>
      </c>
      <c r="AC46" s="727" t="s">
        <v>85</v>
      </c>
      <c r="AD46" s="727" t="s">
        <v>85</v>
      </c>
      <c r="AE46" s="579">
        <v>66.905242012000002</v>
      </c>
      <c r="AF46" s="579" t="s">
        <v>85</v>
      </c>
      <c r="AG46" s="728">
        <v>66.905242012000002</v>
      </c>
      <c r="AI46" s="726" t="s">
        <v>79</v>
      </c>
      <c r="AJ46" s="727">
        <v>90.59295023</v>
      </c>
      <c r="AK46" s="727">
        <v>68.573125786000006</v>
      </c>
      <c r="AL46" s="727">
        <v>43.44739543</v>
      </c>
      <c r="AM46" s="727">
        <v>25.179963987000001</v>
      </c>
      <c r="AN46" s="727" t="s">
        <v>85</v>
      </c>
      <c r="AO46" s="727" t="s">
        <v>85</v>
      </c>
      <c r="AP46" s="579">
        <v>68.879302741999993</v>
      </c>
      <c r="AQ46" s="579" t="s">
        <v>85</v>
      </c>
      <c r="AR46" s="728">
        <v>68.879302741999993</v>
      </c>
      <c r="AT46" s="726" t="s">
        <v>79</v>
      </c>
      <c r="AU46" s="738">
        <v>23.374498596999999</v>
      </c>
      <c r="AV46" s="738">
        <v>21.329100131000001</v>
      </c>
      <c r="AW46" s="738">
        <v>17.568026385</v>
      </c>
      <c r="AX46" s="738">
        <v>10.634382645000001</v>
      </c>
      <c r="AY46" s="738" t="s">
        <v>85</v>
      </c>
      <c r="AZ46" s="738" t="s">
        <v>85</v>
      </c>
      <c r="BA46" s="739">
        <v>21.231498404</v>
      </c>
      <c r="BB46" s="739" t="s">
        <v>85</v>
      </c>
      <c r="BC46" s="740">
        <v>21.231498404</v>
      </c>
      <c r="BE46" s="726" t="s">
        <v>79</v>
      </c>
      <c r="BF46" s="738">
        <v>5.8601329619999998</v>
      </c>
      <c r="BG46" s="738">
        <v>11.754390756999999</v>
      </c>
      <c r="BH46" s="738">
        <v>15.781757504</v>
      </c>
      <c r="BI46" s="738">
        <v>26.598411283000001</v>
      </c>
      <c r="BJ46" s="738" t="s">
        <v>85</v>
      </c>
      <c r="BK46" s="738" t="s">
        <v>85</v>
      </c>
      <c r="BL46" s="739">
        <v>10.419257876</v>
      </c>
      <c r="BM46" s="739" t="s">
        <v>85</v>
      </c>
      <c r="BN46" s="740">
        <v>10.419257876</v>
      </c>
      <c r="BQ46" s="385" t="s">
        <v>56</v>
      </c>
      <c r="BR46" s="726" t="s">
        <v>79</v>
      </c>
      <c r="BS46" s="738">
        <v>13.813201865</v>
      </c>
      <c r="BT46" s="738">
        <v>20.511014901999999</v>
      </c>
      <c r="BU46" s="738">
        <v>22.406409625999999</v>
      </c>
      <c r="BV46" s="738">
        <v>0.94400016799999997</v>
      </c>
      <c r="BW46" s="738" t="s">
        <v>85</v>
      </c>
      <c r="BX46" s="738" t="s">
        <v>85</v>
      </c>
      <c r="BY46" s="739">
        <v>17.933568953999998</v>
      </c>
      <c r="BZ46" s="739" t="s">
        <v>85</v>
      </c>
      <c r="CA46" s="740">
        <v>17.933568953999998</v>
      </c>
    </row>
    <row r="47" spans="2:79" s="148" customFormat="1">
      <c r="B47" s="22" t="s">
        <v>298</v>
      </c>
      <c r="C47" s="414"/>
      <c r="D47" s="414"/>
      <c r="E47" s="414"/>
      <c r="F47" s="414"/>
      <c r="G47" s="414"/>
      <c r="H47" s="414"/>
      <c r="I47" s="414"/>
      <c r="J47" s="414"/>
      <c r="K47" s="415"/>
      <c r="M47" s="22" t="s">
        <v>298</v>
      </c>
      <c r="N47" s="414"/>
      <c r="O47" s="414"/>
      <c r="P47" s="414"/>
      <c r="Q47" s="414"/>
      <c r="R47" s="414"/>
      <c r="S47" s="414"/>
      <c r="T47" s="414"/>
      <c r="U47" s="414"/>
      <c r="V47" s="415"/>
      <c r="X47" s="22" t="s">
        <v>298</v>
      </c>
      <c r="Y47" s="414"/>
      <c r="Z47" s="414"/>
      <c r="AA47" s="414"/>
      <c r="AB47" s="414"/>
      <c r="AC47" s="414"/>
      <c r="AD47" s="414"/>
      <c r="AE47" s="414"/>
      <c r="AF47" s="414"/>
      <c r="AG47" s="415"/>
      <c r="AI47" s="22" t="s">
        <v>298</v>
      </c>
      <c r="AJ47" s="414"/>
      <c r="AK47" s="414"/>
      <c r="AL47" s="414"/>
      <c r="AM47" s="414"/>
      <c r="AN47" s="414"/>
      <c r="AO47" s="414"/>
      <c r="AP47" s="414"/>
      <c r="AQ47" s="414"/>
      <c r="AR47" s="415"/>
      <c r="AT47" s="22" t="s">
        <v>298</v>
      </c>
      <c r="AU47" s="414"/>
      <c r="AV47" s="414"/>
      <c r="AW47" s="414"/>
      <c r="AX47" s="414"/>
      <c r="AY47" s="414"/>
      <c r="AZ47" s="414"/>
      <c r="BA47" s="414"/>
      <c r="BB47" s="414"/>
      <c r="BC47" s="415"/>
      <c r="BE47" s="22" t="s">
        <v>298</v>
      </c>
      <c r="BF47" s="414"/>
      <c r="BG47" s="414"/>
      <c r="BH47" s="414"/>
      <c r="BI47" s="414"/>
      <c r="BJ47" s="414"/>
      <c r="BK47" s="414"/>
      <c r="BL47" s="414"/>
      <c r="BM47" s="414"/>
      <c r="BN47" s="415"/>
      <c r="BQ47" s="215" t="s">
        <v>57</v>
      </c>
      <c r="BR47" s="22" t="s">
        <v>298</v>
      </c>
      <c r="BS47" s="414"/>
      <c r="BT47" s="414"/>
      <c r="BU47" s="414"/>
      <c r="BV47" s="414"/>
      <c r="BW47" s="414"/>
      <c r="BX47" s="414"/>
      <c r="BY47" s="414"/>
      <c r="BZ47" s="414"/>
      <c r="CA47" s="415"/>
    </row>
    <row r="48" spans="2:79" s="22" customFormat="1">
      <c r="B48" s="22" t="s">
        <v>552</v>
      </c>
      <c r="C48" s="414"/>
      <c r="D48" s="414"/>
      <c r="E48" s="414"/>
      <c r="F48" s="414"/>
      <c r="G48" s="414"/>
      <c r="H48" s="414"/>
      <c r="I48" s="414"/>
      <c r="J48" s="414"/>
      <c r="K48" s="415"/>
      <c r="M48" s="22" t="s">
        <v>552</v>
      </c>
      <c r="N48" s="414"/>
      <c r="O48" s="414"/>
      <c r="P48" s="414"/>
      <c r="Q48" s="414"/>
      <c r="R48" s="414"/>
      <c r="S48" s="414"/>
      <c r="T48" s="414"/>
      <c r="U48" s="414"/>
      <c r="V48" s="415"/>
      <c r="X48" s="22" t="s">
        <v>552</v>
      </c>
      <c r="Y48" s="414"/>
      <c r="Z48" s="414"/>
      <c r="AA48" s="414"/>
      <c r="AB48" s="414"/>
      <c r="AC48" s="414"/>
      <c r="AD48" s="414"/>
      <c r="AE48" s="414"/>
      <c r="AF48" s="414"/>
      <c r="AG48" s="415"/>
      <c r="AI48" s="22" t="s">
        <v>552</v>
      </c>
      <c r="AJ48" s="414"/>
      <c r="AK48" s="414"/>
      <c r="AL48" s="414"/>
      <c r="AM48" s="414"/>
      <c r="AN48" s="414"/>
      <c r="AO48" s="414"/>
      <c r="AP48" s="414"/>
      <c r="AQ48" s="414"/>
      <c r="AR48" s="415"/>
      <c r="AT48" s="22" t="s">
        <v>552</v>
      </c>
      <c r="AU48" s="414"/>
      <c r="AV48" s="414"/>
      <c r="AW48" s="414"/>
      <c r="AX48" s="414"/>
      <c r="AY48" s="414"/>
      <c r="AZ48" s="414"/>
      <c r="BA48" s="414"/>
      <c r="BB48" s="414"/>
      <c r="BC48" s="415"/>
      <c r="BE48" s="22" t="s">
        <v>552</v>
      </c>
      <c r="BF48" s="414"/>
      <c r="BG48" s="414"/>
      <c r="BH48" s="414"/>
      <c r="BI48" s="414"/>
      <c r="BJ48" s="414"/>
      <c r="BK48" s="414"/>
      <c r="BL48" s="414"/>
      <c r="BM48" s="414"/>
      <c r="BN48" s="415"/>
      <c r="BQ48" s="416" t="s">
        <v>77</v>
      </c>
      <c r="BR48" s="22" t="s">
        <v>552</v>
      </c>
      <c r="BS48" s="414"/>
      <c r="BT48" s="414"/>
      <c r="BU48" s="414"/>
      <c r="BV48" s="414"/>
      <c r="BW48" s="414"/>
      <c r="BX48" s="414"/>
      <c r="BY48" s="414"/>
      <c r="BZ48" s="414"/>
      <c r="CA48" s="415"/>
    </row>
    <row r="49" spans="2:79" s="22" customFormat="1">
      <c r="B49" s="47" t="s">
        <v>533</v>
      </c>
      <c r="C49" s="414"/>
      <c r="D49" s="414"/>
      <c r="E49" s="414"/>
      <c r="F49" s="414"/>
      <c r="G49" s="414"/>
      <c r="H49" s="414"/>
      <c r="I49" s="414"/>
      <c r="J49" s="414"/>
      <c r="K49" s="415"/>
      <c r="M49" s="47" t="s">
        <v>533</v>
      </c>
      <c r="N49" s="414"/>
      <c r="O49" s="414"/>
      <c r="P49" s="414"/>
      <c r="Q49" s="414"/>
      <c r="R49" s="414"/>
      <c r="S49" s="414"/>
      <c r="T49" s="414"/>
      <c r="U49" s="414"/>
      <c r="V49" s="415"/>
      <c r="X49" s="47" t="s">
        <v>533</v>
      </c>
      <c r="Y49" s="414"/>
      <c r="Z49" s="414"/>
      <c r="AA49" s="414"/>
      <c r="AB49" s="414"/>
      <c r="AC49" s="414"/>
      <c r="AD49" s="414"/>
      <c r="AE49" s="414"/>
      <c r="AF49" s="414"/>
      <c r="AG49" s="415"/>
      <c r="AI49" s="47" t="s">
        <v>533</v>
      </c>
      <c r="AJ49" s="414"/>
      <c r="AK49" s="414"/>
      <c r="AL49" s="414"/>
      <c r="AM49" s="414"/>
      <c r="AN49" s="414"/>
      <c r="AO49" s="414"/>
      <c r="AP49" s="414"/>
      <c r="AQ49" s="414"/>
      <c r="AR49" s="415"/>
      <c r="AT49" s="47" t="s">
        <v>533</v>
      </c>
      <c r="AU49" s="414"/>
      <c r="AV49" s="414"/>
      <c r="AW49" s="414"/>
      <c r="AX49" s="414"/>
      <c r="AY49" s="414"/>
      <c r="AZ49" s="414"/>
      <c r="BA49" s="414"/>
      <c r="BB49" s="414"/>
      <c r="BC49" s="415"/>
      <c r="BE49" s="47" t="s">
        <v>533</v>
      </c>
      <c r="BF49" s="414"/>
      <c r="BG49" s="414"/>
      <c r="BH49" s="414"/>
      <c r="BI49" s="414"/>
      <c r="BJ49" s="414"/>
      <c r="BK49" s="414"/>
      <c r="BL49" s="414"/>
      <c r="BM49" s="414"/>
      <c r="BN49" s="415"/>
      <c r="BQ49" s="213" t="s">
        <v>339</v>
      </c>
      <c r="BR49" s="47" t="s">
        <v>533</v>
      </c>
      <c r="BS49" s="414"/>
      <c r="BT49" s="414"/>
      <c r="BU49" s="414"/>
      <c r="BV49" s="414"/>
      <c r="BW49" s="414"/>
      <c r="BX49" s="414"/>
      <c r="BY49" s="414"/>
      <c r="BZ49" s="414"/>
      <c r="CA49" s="415"/>
    </row>
    <row r="50" spans="2:79" s="22" customFormat="1">
      <c r="B50" s="390" t="s">
        <v>697</v>
      </c>
      <c r="C50" s="417"/>
      <c r="D50" s="417"/>
      <c r="E50" s="417"/>
      <c r="F50" s="417"/>
      <c r="G50" s="417"/>
      <c r="H50" s="417"/>
      <c r="I50" s="417"/>
      <c r="J50" s="417"/>
      <c r="K50" s="418"/>
      <c r="M50" s="390" t="s">
        <v>697</v>
      </c>
      <c r="N50" s="417"/>
      <c r="O50" s="417"/>
      <c r="P50" s="417"/>
      <c r="Q50" s="417"/>
      <c r="R50" s="417"/>
      <c r="S50" s="417"/>
      <c r="T50" s="417"/>
      <c r="U50" s="417"/>
      <c r="V50" s="418"/>
      <c r="X50" s="390" t="s">
        <v>697</v>
      </c>
      <c r="Y50" s="417"/>
      <c r="Z50" s="417"/>
      <c r="AA50" s="417"/>
      <c r="AB50" s="417"/>
      <c r="AC50" s="417"/>
      <c r="AD50" s="417"/>
      <c r="AE50" s="417"/>
      <c r="AF50" s="417"/>
      <c r="AG50" s="418"/>
      <c r="AI50" s="390" t="s">
        <v>697</v>
      </c>
      <c r="AJ50" s="417"/>
      <c r="AK50" s="417"/>
      <c r="AL50" s="417"/>
      <c r="AM50" s="417"/>
      <c r="AN50" s="417"/>
      <c r="AO50" s="417"/>
      <c r="AP50" s="417"/>
      <c r="AQ50" s="417"/>
      <c r="AR50" s="418"/>
      <c r="AT50" s="390" t="s">
        <v>697</v>
      </c>
      <c r="AU50" s="417"/>
      <c r="AV50" s="417"/>
      <c r="AW50" s="417"/>
      <c r="AX50" s="417"/>
      <c r="AY50" s="417"/>
      <c r="AZ50" s="417"/>
      <c r="BA50" s="417"/>
      <c r="BB50" s="417"/>
      <c r="BC50" s="418"/>
      <c r="BE50" s="390" t="s">
        <v>697</v>
      </c>
      <c r="BF50" s="417"/>
      <c r="BG50" s="417"/>
      <c r="BH50" s="417"/>
      <c r="BI50" s="417"/>
      <c r="BJ50" s="417"/>
      <c r="BK50" s="417"/>
      <c r="BL50" s="417"/>
      <c r="BM50" s="417"/>
      <c r="BN50" s="418"/>
      <c r="BQ50" s="419" t="s">
        <v>78</v>
      </c>
      <c r="BR50" s="390" t="s">
        <v>697</v>
      </c>
      <c r="BS50" s="417"/>
      <c r="BT50" s="417"/>
      <c r="BU50" s="417"/>
      <c r="BV50" s="417"/>
      <c r="BW50" s="417"/>
      <c r="BX50" s="417"/>
      <c r="BY50" s="417"/>
      <c r="BZ50" s="417"/>
      <c r="CA50" s="418"/>
    </row>
  </sheetData>
  <phoneticPr fontId="3" type="noConversion"/>
  <pageMargins left="0.59055118110236227" right="0.59055118110236227" top="0.78740157480314965" bottom="0.78740157480314965" header="0.39370078740157483" footer="0.39370078740157483"/>
  <pageSetup paperSize="9" scale="66" firstPageNumber="43" fitToWidth="7" orientation="landscape" useFirstPageNumber="1" r:id="rId1"/>
  <headerFooter>
    <oddHeader>&amp;R&amp;12Les finances groupements à fiscalité propre en 2018</oddHeader>
    <oddFooter>&amp;L&amp;12Direction Générale des Collectivités Locales / DESL&amp;C&amp;12&amp;P&amp;R&amp;12Mise en ligne : juillet 2020</oddFooter>
    <firstHeader>&amp;RLes finances groupements à fiscalité propre en 2016</firstHeader>
    <firstFooter>&amp;LDirection Générale des Collectivités Locales / DESL&amp;C44&amp;RMise en ligne : mai 2018</firstFooter>
  </headerFooter>
  <colBreaks count="6" manualBreakCount="6">
    <brk id="11" max="45" man="1"/>
    <brk id="22" max="45" man="1"/>
    <brk id="33" max="45" man="1"/>
    <brk id="44" max="45" man="1"/>
    <brk id="55" max="45" man="1"/>
    <brk id="67" max="45" man="1"/>
  </colBreaks>
</worksheet>
</file>

<file path=xl/worksheets/sheet23.xml><?xml version="1.0" encoding="utf-8"?>
<worksheet xmlns="http://schemas.openxmlformats.org/spreadsheetml/2006/main" xmlns:r="http://schemas.openxmlformats.org/officeDocument/2006/relationships">
  <sheetPr>
    <tabColor rgb="FF00B050"/>
  </sheetPr>
  <dimension ref="A1:BE50"/>
  <sheetViews>
    <sheetView zoomScaleNormal="100" zoomScaleSheetLayoutView="85" workbookViewId="0"/>
  </sheetViews>
  <sheetFormatPr baseColWidth="10" defaultRowHeight="13.2"/>
  <cols>
    <col min="1" max="1" width="4" customWidth="1"/>
    <col min="2" max="2" width="29.5546875" customWidth="1"/>
    <col min="3" max="10" width="15.6640625" customWidth="1"/>
    <col min="11" max="11" width="15.6640625" style="74" customWidth="1"/>
    <col min="12" max="12" width="4" customWidth="1"/>
    <col min="13" max="13" width="29.5546875" customWidth="1"/>
    <col min="14" max="21" width="15.6640625" customWidth="1"/>
    <col min="22" max="22" width="15.6640625" style="74" customWidth="1"/>
    <col min="23" max="23" width="4" customWidth="1"/>
    <col min="24" max="24" width="29.5546875" customWidth="1"/>
    <col min="25" max="32" width="15.6640625" customWidth="1"/>
    <col min="33" max="33" width="15.6640625" style="74" customWidth="1"/>
    <col min="34" max="34" width="4" customWidth="1"/>
    <col min="35" max="35" width="29.5546875" customWidth="1"/>
    <col min="36" max="43" width="15.6640625" customWidth="1"/>
    <col min="44" max="44" width="15.6640625" style="74" customWidth="1"/>
    <col min="45" max="45" width="1.5546875" hidden="1" customWidth="1"/>
    <col min="46" max="46" width="4" customWidth="1"/>
    <col min="47" max="47" width="11.44140625" hidden="1" customWidth="1"/>
    <col min="48" max="48" width="29.5546875" customWidth="1"/>
    <col min="49" max="57" width="15.6640625" customWidth="1"/>
  </cols>
  <sheetData>
    <row r="1" spans="1:57" ht="21">
      <c r="A1" s="9" t="s">
        <v>730</v>
      </c>
      <c r="B1" s="48"/>
      <c r="C1" s="48"/>
      <c r="D1" s="48"/>
      <c r="E1" s="48"/>
      <c r="F1" s="48"/>
      <c r="G1" s="48"/>
      <c r="H1" s="48"/>
      <c r="I1" s="48"/>
      <c r="J1" s="48"/>
      <c r="K1" s="127"/>
      <c r="L1" s="28"/>
      <c r="M1" s="48"/>
      <c r="N1" s="48"/>
      <c r="O1" s="48"/>
      <c r="P1" s="48"/>
      <c r="Q1" s="48"/>
      <c r="R1" s="48"/>
      <c r="S1" s="48"/>
      <c r="T1" s="48"/>
      <c r="U1" s="48"/>
      <c r="V1" s="127"/>
      <c r="W1" s="28"/>
      <c r="X1" s="48"/>
      <c r="Y1" s="48"/>
      <c r="Z1" s="48"/>
      <c r="AA1" s="48"/>
      <c r="AB1" s="48"/>
      <c r="AC1" s="48"/>
      <c r="AD1" s="48"/>
      <c r="AE1" s="48"/>
      <c r="AF1" s="48"/>
      <c r="AG1" s="127"/>
      <c r="AH1" s="106"/>
      <c r="AI1" s="107"/>
      <c r="AJ1" s="107"/>
      <c r="AK1" s="107"/>
      <c r="AL1" s="107"/>
      <c r="AM1" s="107"/>
      <c r="AN1" s="107"/>
      <c r="AO1" s="48"/>
      <c r="AP1" s="48"/>
      <c r="AQ1" s="48"/>
      <c r="AR1" s="127"/>
      <c r="AS1" s="106"/>
      <c r="AT1" s="106"/>
      <c r="AU1" s="108"/>
      <c r="AV1" s="108"/>
      <c r="AW1" s="109"/>
      <c r="AX1" s="109"/>
      <c r="AY1" s="109"/>
      <c r="AZ1" s="109"/>
      <c r="BA1" s="109"/>
      <c r="BB1" s="109"/>
      <c r="BC1" s="109"/>
      <c r="BD1" s="109"/>
      <c r="BE1" s="137"/>
    </row>
    <row r="2" spans="1:57" ht="12.75" customHeight="1">
      <c r="A2" s="8"/>
      <c r="B2" s="48"/>
      <c r="C2" s="48"/>
      <c r="D2" s="58"/>
      <c r="E2" s="48"/>
      <c r="F2" s="48"/>
      <c r="G2" s="48"/>
      <c r="H2" s="48"/>
      <c r="I2" s="48"/>
      <c r="J2" s="48"/>
      <c r="K2" s="127"/>
      <c r="L2" s="28"/>
      <c r="M2" s="48"/>
      <c r="N2" s="48"/>
      <c r="O2" s="48"/>
      <c r="P2" s="48"/>
      <c r="Q2" s="48"/>
      <c r="R2" s="48"/>
      <c r="S2" s="48"/>
      <c r="T2" s="48"/>
      <c r="U2" s="48"/>
      <c r="V2" s="127"/>
      <c r="W2" s="28"/>
      <c r="X2" s="48"/>
      <c r="Y2" s="48"/>
      <c r="Z2" s="48"/>
      <c r="AA2" s="48"/>
      <c r="AB2" s="48"/>
      <c r="AC2" s="48"/>
      <c r="AD2" s="48"/>
      <c r="AE2" s="48"/>
      <c r="AF2" s="48"/>
      <c r="AG2" s="127"/>
      <c r="AH2" s="106"/>
      <c r="AI2" s="107"/>
      <c r="AJ2" s="107"/>
      <c r="AK2" s="107"/>
      <c r="AL2" s="107"/>
      <c r="AM2" s="107"/>
      <c r="AN2" s="107"/>
      <c r="AO2" s="48"/>
      <c r="AP2" s="48"/>
      <c r="AQ2" s="48"/>
      <c r="AR2" s="127"/>
      <c r="AS2" s="106"/>
      <c r="AT2" s="106"/>
      <c r="AU2" s="108"/>
      <c r="AV2" s="108"/>
      <c r="AW2" s="109"/>
      <c r="AX2" s="109"/>
      <c r="AY2" s="109"/>
      <c r="AZ2" s="109"/>
      <c r="BA2" s="109"/>
      <c r="BB2" s="109"/>
      <c r="BC2" s="109"/>
      <c r="BD2" s="109"/>
      <c r="BE2" s="137"/>
    </row>
    <row r="3" spans="1:57">
      <c r="A3" s="12"/>
      <c r="B3" s="12"/>
      <c r="C3" s="12"/>
      <c r="D3" s="14"/>
      <c r="E3" s="12"/>
      <c r="F3" s="12"/>
      <c r="G3" s="12"/>
      <c r="H3" s="12"/>
      <c r="I3" s="12"/>
      <c r="J3" s="12"/>
      <c r="K3" s="23"/>
      <c r="L3" s="110"/>
      <c r="M3" s="12"/>
      <c r="N3" s="12"/>
      <c r="O3" s="12"/>
      <c r="P3" s="12"/>
      <c r="Q3" s="12"/>
      <c r="R3" s="12"/>
      <c r="S3" s="12"/>
      <c r="T3" s="12"/>
      <c r="U3" s="12"/>
      <c r="V3" s="23"/>
      <c r="W3" s="110"/>
      <c r="X3" s="12"/>
      <c r="Y3" s="12"/>
      <c r="Z3" s="12"/>
      <c r="AA3" s="12"/>
      <c r="AB3" s="12"/>
      <c r="AC3" s="12"/>
      <c r="AD3" s="12"/>
      <c r="AE3" s="12"/>
      <c r="AF3" s="12"/>
      <c r="AG3" s="23"/>
      <c r="AH3" s="24"/>
      <c r="AI3" s="24"/>
      <c r="AJ3" s="24"/>
      <c r="AK3" s="24"/>
      <c r="AL3" s="24"/>
      <c r="AM3" s="24"/>
      <c r="AN3" s="24"/>
      <c r="AO3" s="26"/>
      <c r="AP3" s="26"/>
      <c r="AQ3" s="26"/>
      <c r="AR3" s="133"/>
      <c r="AS3" s="24"/>
      <c r="AT3" s="24"/>
      <c r="AU3" s="36"/>
      <c r="AV3" s="36"/>
      <c r="AW3" s="112"/>
      <c r="AX3" s="112"/>
      <c r="AY3" s="112"/>
      <c r="AZ3" s="112"/>
      <c r="BA3" s="112"/>
      <c r="BB3" s="112"/>
      <c r="BC3" s="112"/>
      <c r="BD3" s="112"/>
      <c r="BE3" s="138"/>
    </row>
    <row r="4" spans="1:57" ht="16.8">
      <c r="A4" s="88" t="s">
        <v>723</v>
      </c>
      <c r="B4" s="88"/>
      <c r="C4" s="88"/>
      <c r="D4" s="231"/>
      <c r="E4" s="88"/>
      <c r="F4" s="88"/>
      <c r="G4" s="88"/>
      <c r="H4" s="88"/>
      <c r="I4" s="88"/>
      <c r="J4" s="88"/>
      <c r="K4" s="128"/>
      <c r="L4" s="33" t="s">
        <v>347</v>
      </c>
      <c r="M4" s="33"/>
      <c r="N4" s="33"/>
      <c r="O4" s="33"/>
      <c r="P4" s="33"/>
      <c r="Q4" s="33"/>
      <c r="R4" s="33"/>
      <c r="S4" s="33"/>
      <c r="T4" s="33"/>
      <c r="U4" s="33"/>
      <c r="V4" s="131"/>
      <c r="W4" s="33" t="s">
        <v>348</v>
      </c>
      <c r="X4" s="33"/>
      <c r="Y4" s="33"/>
      <c r="Z4" s="33"/>
      <c r="AA4" s="33"/>
      <c r="AB4" s="33"/>
      <c r="AC4" s="33"/>
      <c r="AD4" s="33"/>
      <c r="AE4" s="33"/>
      <c r="AF4" s="33"/>
      <c r="AG4" s="131"/>
      <c r="AH4" s="33" t="s">
        <v>349</v>
      </c>
      <c r="AI4" s="33"/>
      <c r="AJ4" s="33"/>
      <c r="AK4" s="33"/>
      <c r="AL4" s="33"/>
      <c r="AM4" s="33"/>
      <c r="AN4" s="33"/>
      <c r="AO4" s="33"/>
      <c r="AP4" s="33"/>
      <c r="AQ4" s="33"/>
      <c r="AR4" s="131"/>
      <c r="AS4" s="33" t="s">
        <v>13</v>
      </c>
      <c r="AT4" s="33" t="s">
        <v>350</v>
      </c>
      <c r="AU4" s="113"/>
      <c r="AV4" s="113"/>
      <c r="AW4" s="114"/>
      <c r="AX4" s="114"/>
      <c r="AY4" s="114"/>
      <c r="AZ4" s="114"/>
      <c r="BA4" s="114"/>
      <c r="BB4" s="114"/>
      <c r="BC4" s="114"/>
      <c r="BD4" s="114"/>
      <c r="BE4" s="139"/>
    </row>
    <row r="5" spans="1:57" ht="16.8">
      <c r="A5" s="229" t="s">
        <v>191</v>
      </c>
      <c r="B5" s="126"/>
      <c r="C5" s="126"/>
      <c r="D5" s="126"/>
      <c r="E5" s="126"/>
      <c r="F5" s="126"/>
      <c r="G5" s="126"/>
      <c r="H5" s="126"/>
      <c r="I5" s="126"/>
      <c r="J5" s="126"/>
      <c r="K5" s="129"/>
      <c r="L5" s="229"/>
      <c r="M5" s="86"/>
      <c r="N5" s="86"/>
      <c r="O5" s="86"/>
      <c r="P5" s="86"/>
      <c r="Q5" s="86"/>
      <c r="R5" s="86"/>
      <c r="S5" s="86"/>
      <c r="T5" s="86"/>
      <c r="U5" s="86"/>
      <c r="V5" s="132"/>
      <c r="W5" s="229" t="s">
        <v>191</v>
      </c>
      <c r="X5" s="86"/>
      <c r="Y5" s="86"/>
      <c r="Z5" s="86"/>
      <c r="AA5" s="86"/>
      <c r="AB5" s="86"/>
      <c r="AC5" s="86"/>
      <c r="AD5" s="86"/>
      <c r="AE5" s="86"/>
      <c r="AF5" s="86"/>
      <c r="AG5" s="132"/>
      <c r="AH5" s="229" t="s">
        <v>191</v>
      </c>
      <c r="AI5" s="88"/>
      <c r="AJ5" s="88"/>
      <c r="AK5" s="88"/>
      <c r="AL5" s="88"/>
      <c r="AM5" s="88"/>
      <c r="AN5" s="88"/>
      <c r="AO5" s="88"/>
      <c r="AP5" s="88"/>
      <c r="AQ5" s="88"/>
      <c r="AR5" s="128"/>
      <c r="AS5" s="86"/>
      <c r="AT5" s="229" t="s">
        <v>191</v>
      </c>
      <c r="AU5" s="115"/>
      <c r="AV5" s="115"/>
      <c r="AW5" s="116"/>
      <c r="AX5" s="116"/>
      <c r="AY5" s="116"/>
      <c r="AZ5" s="116"/>
      <c r="BA5" s="116"/>
      <c r="BB5" s="116"/>
      <c r="BC5" s="116"/>
      <c r="BD5" s="116"/>
      <c r="BE5" s="140"/>
    </row>
    <row r="6" spans="1:57">
      <c r="A6" s="47" t="s">
        <v>699</v>
      </c>
      <c r="B6" s="12"/>
      <c r="C6" s="12"/>
      <c r="D6" s="12"/>
      <c r="E6" s="12"/>
      <c r="F6" s="12"/>
      <c r="G6" s="12"/>
      <c r="H6" s="12"/>
      <c r="I6" s="12"/>
      <c r="J6" s="12"/>
      <c r="K6" s="23"/>
      <c r="L6" s="47" t="s">
        <v>699</v>
      </c>
      <c r="M6" s="12"/>
      <c r="N6" s="12"/>
      <c r="O6" s="12"/>
      <c r="P6" s="12"/>
      <c r="Q6" s="12"/>
      <c r="R6" s="12"/>
      <c r="S6" s="12"/>
      <c r="T6" s="12"/>
      <c r="U6" s="12"/>
      <c r="V6" s="23"/>
      <c r="W6" s="47" t="s">
        <v>699</v>
      </c>
      <c r="X6" s="12"/>
      <c r="Y6" s="12"/>
      <c r="Z6" s="12"/>
      <c r="AA6" s="12"/>
      <c r="AB6" s="12"/>
      <c r="AC6" s="12"/>
      <c r="AD6" s="12"/>
      <c r="AE6" s="12"/>
      <c r="AF6" s="12"/>
      <c r="AG6" s="23"/>
      <c r="AH6" s="47" t="s">
        <v>699</v>
      </c>
      <c r="AI6" s="24"/>
      <c r="AJ6" s="24"/>
      <c r="AK6" s="24"/>
      <c r="AL6" s="24"/>
      <c r="AM6" s="24"/>
      <c r="AN6" s="24"/>
      <c r="AO6" s="26"/>
      <c r="AP6" s="26"/>
      <c r="AQ6" s="26"/>
      <c r="AR6" s="133"/>
      <c r="AS6" s="117"/>
      <c r="AU6" s="36"/>
      <c r="AV6" s="36"/>
      <c r="AW6" s="112"/>
      <c r="AX6" s="112"/>
      <c r="AY6" s="112"/>
      <c r="AZ6" s="112"/>
      <c r="BA6" s="112"/>
      <c r="BB6" s="112"/>
      <c r="BC6" s="112"/>
      <c r="BD6" s="112"/>
      <c r="BE6" s="138"/>
    </row>
    <row r="7" spans="1:57">
      <c r="A7" s="47" t="s">
        <v>722</v>
      </c>
      <c r="B7" s="12"/>
      <c r="C7" s="12"/>
      <c r="D7" s="12"/>
      <c r="E7" s="12"/>
      <c r="F7" s="12"/>
      <c r="G7" s="12"/>
      <c r="H7" s="12"/>
      <c r="I7" s="12"/>
      <c r="J7" s="12"/>
      <c r="K7" s="23"/>
      <c r="L7" s="47" t="s">
        <v>724</v>
      </c>
      <c r="M7" s="12"/>
      <c r="N7" s="12"/>
      <c r="O7" s="12"/>
      <c r="P7" s="12"/>
      <c r="Q7" s="12"/>
      <c r="R7" s="12"/>
      <c r="S7" s="12"/>
      <c r="T7" s="12"/>
      <c r="U7" s="12"/>
      <c r="V7" s="23"/>
      <c r="W7" s="47" t="s">
        <v>726</v>
      </c>
      <c r="X7" s="12"/>
      <c r="Y7" s="12"/>
      <c r="Z7" s="12"/>
      <c r="AA7" s="12"/>
      <c r="AB7" s="12"/>
      <c r="AC7" s="12"/>
      <c r="AD7" s="12"/>
      <c r="AE7" s="12"/>
      <c r="AF7" s="12"/>
      <c r="AG7" s="23"/>
      <c r="AH7" s="47" t="s">
        <v>727</v>
      </c>
      <c r="AI7" s="24"/>
      <c r="AJ7" s="24"/>
      <c r="AK7" s="24"/>
      <c r="AL7" s="24"/>
      <c r="AM7" s="24"/>
      <c r="AN7" s="24"/>
      <c r="AO7" s="26"/>
      <c r="AP7" s="26"/>
      <c r="AQ7" s="26"/>
      <c r="AR7" s="133"/>
      <c r="AS7" s="24" t="s">
        <v>18</v>
      </c>
      <c r="AT7" s="47" t="s">
        <v>729</v>
      </c>
      <c r="AU7" s="36"/>
      <c r="AV7" s="36"/>
      <c r="AW7" s="112"/>
      <c r="AX7" s="112"/>
      <c r="AY7" s="112"/>
      <c r="AZ7" s="112"/>
      <c r="BA7" s="112"/>
      <c r="BB7" s="112"/>
      <c r="BC7" s="112"/>
      <c r="BD7" s="112"/>
      <c r="BE7" s="138"/>
    </row>
    <row r="8" spans="1:57">
      <c r="A8" s="47" t="s">
        <v>254</v>
      </c>
      <c r="B8" s="118"/>
      <c r="C8" s="12"/>
      <c r="D8" s="12"/>
      <c r="E8" s="12"/>
      <c r="F8" s="12"/>
      <c r="G8" s="12"/>
      <c r="H8" s="12"/>
      <c r="I8" s="12"/>
      <c r="J8" s="12"/>
      <c r="K8" s="23"/>
      <c r="L8" s="47" t="s">
        <v>205</v>
      </c>
      <c r="M8" s="12"/>
      <c r="N8" s="12"/>
      <c r="O8" s="12"/>
      <c r="P8" s="12"/>
      <c r="Q8" s="12"/>
      <c r="R8" s="12"/>
      <c r="S8" s="12"/>
      <c r="T8" s="12"/>
      <c r="U8" s="12"/>
      <c r="V8" s="23"/>
      <c r="W8" s="47" t="s">
        <v>722</v>
      </c>
      <c r="X8" s="12"/>
      <c r="Y8" s="12"/>
      <c r="Z8" s="12"/>
      <c r="AA8" s="12"/>
      <c r="AB8" s="12"/>
      <c r="AC8" s="12"/>
      <c r="AD8" s="12"/>
      <c r="AE8" s="12"/>
      <c r="AF8" s="12"/>
      <c r="AG8" s="23"/>
      <c r="AH8" s="47" t="s">
        <v>725</v>
      </c>
      <c r="AI8" s="24"/>
      <c r="AJ8" s="24"/>
      <c r="AK8" s="24"/>
      <c r="AL8" s="24"/>
      <c r="AM8" s="24"/>
      <c r="AN8" s="24"/>
      <c r="AO8" s="26"/>
      <c r="AP8" s="26"/>
      <c r="AQ8" s="26"/>
      <c r="AR8" s="133"/>
      <c r="AS8" s="24"/>
      <c r="AT8" s="47" t="s">
        <v>728</v>
      </c>
      <c r="AU8" s="36"/>
      <c r="AV8" s="36"/>
      <c r="AW8" s="112"/>
      <c r="AX8" s="112"/>
      <c r="AY8" s="112"/>
      <c r="AZ8" s="112"/>
      <c r="BA8" s="112"/>
      <c r="BB8" s="112"/>
      <c r="BC8" s="112"/>
      <c r="BD8" s="112"/>
      <c r="BE8" s="138"/>
    </row>
    <row r="9" spans="1:57">
      <c r="A9" s="12"/>
      <c r="B9" s="7"/>
      <c r="C9" s="7"/>
      <c r="D9" s="7"/>
      <c r="E9" s="7"/>
      <c r="F9" s="7"/>
      <c r="G9" s="7"/>
      <c r="H9" s="7"/>
      <c r="I9" s="7"/>
      <c r="J9" s="7"/>
      <c r="K9" s="13"/>
      <c r="L9" s="7"/>
      <c r="M9" s="118"/>
      <c r="N9" s="7"/>
      <c r="O9" s="7"/>
      <c r="P9" s="7"/>
      <c r="Q9" s="7"/>
      <c r="R9" s="7"/>
      <c r="S9" s="7"/>
      <c r="T9" s="7"/>
      <c r="U9" s="7"/>
      <c r="V9" s="13"/>
      <c r="W9" s="47" t="s">
        <v>206</v>
      </c>
      <c r="X9" s="7"/>
      <c r="Y9" s="7"/>
      <c r="Z9" s="7"/>
      <c r="AA9" s="7"/>
      <c r="AB9" s="7"/>
      <c r="AC9" s="7"/>
      <c r="AD9" s="7"/>
      <c r="AE9" s="7"/>
      <c r="AF9" s="7"/>
      <c r="AG9" s="13"/>
      <c r="AH9" s="47" t="s">
        <v>207</v>
      </c>
      <c r="AI9" s="90"/>
      <c r="AJ9" s="90"/>
      <c r="AK9" s="90"/>
      <c r="AL9" s="90"/>
      <c r="AM9" s="90"/>
      <c r="AN9" s="90"/>
      <c r="AO9" s="26"/>
      <c r="AP9" s="26"/>
      <c r="AQ9" s="26"/>
      <c r="AR9" s="133"/>
      <c r="AS9" s="90"/>
      <c r="AT9" s="47" t="s">
        <v>207</v>
      </c>
      <c r="AU9" s="36"/>
      <c r="AV9" s="36"/>
      <c r="AW9" s="112"/>
      <c r="AX9" s="112"/>
      <c r="AY9" s="112"/>
      <c r="AZ9" s="112"/>
      <c r="BA9" s="112"/>
      <c r="BB9" s="112"/>
      <c r="BC9" s="112"/>
      <c r="BD9" s="112"/>
      <c r="BE9" s="138"/>
    </row>
    <row r="10" spans="1:57">
      <c r="B10" s="12"/>
      <c r="C10" s="12"/>
      <c r="D10" s="12"/>
      <c r="E10" s="12"/>
      <c r="F10" s="12"/>
      <c r="G10" s="12"/>
      <c r="H10" s="12"/>
      <c r="I10" s="12"/>
      <c r="J10" s="12"/>
      <c r="K10" s="23"/>
      <c r="M10" s="12"/>
      <c r="N10" s="12"/>
      <c r="O10" s="12"/>
      <c r="P10" s="12"/>
      <c r="Q10" s="12"/>
      <c r="R10" s="12"/>
      <c r="S10" s="12"/>
      <c r="T10" s="12"/>
      <c r="U10" s="12"/>
      <c r="V10" s="23"/>
      <c r="W10" s="120"/>
      <c r="X10" s="12"/>
      <c r="Y10" s="12"/>
      <c r="Z10" s="12"/>
      <c r="AA10" s="12"/>
      <c r="AB10" s="12"/>
      <c r="AC10" s="12"/>
      <c r="AD10" s="12"/>
      <c r="AE10" s="12"/>
      <c r="AF10" s="12"/>
      <c r="AG10" s="23"/>
      <c r="AI10" s="24"/>
      <c r="AJ10" s="24"/>
      <c r="AK10" s="24"/>
      <c r="AL10" s="24"/>
      <c r="AM10" s="24"/>
      <c r="AN10" s="24"/>
      <c r="AO10" s="26"/>
      <c r="AP10" s="26"/>
      <c r="AQ10" s="26"/>
      <c r="AR10" s="133"/>
      <c r="AS10" s="120" t="s">
        <v>19</v>
      </c>
      <c r="AU10" s="119"/>
      <c r="AV10" s="119"/>
      <c r="AW10" s="66"/>
      <c r="AX10" s="66"/>
      <c r="AY10" s="66"/>
      <c r="AZ10" s="66"/>
      <c r="BA10" s="66"/>
      <c r="BB10" s="66"/>
      <c r="BC10" s="66"/>
      <c r="BD10" s="66"/>
      <c r="BE10" s="141"/>
    </row>
    <row r="11" spans="1:57">
      <c r="A11" s="38" t="s">
        <v>186</v>
      </c>
      <c r="B11" s="12"/>
      <c r="C11" s="12"/>
      <c r="D11" s="12"/>
      <c r="E11" s="12"/>
      <c r="F11" s="12"/>
      <c r="G11" s="12"/>
      <c r="H11" s="12"/>
      <c r="I11" s="12"/>
      <c r="J11" s="12"/>
      <c r="K11" s="23"/>
      <c r="L11" s="38" t="s">
        <v>213</v>
      </c>
      <c r="M11" s="12"/>
      <c r="N11" s="12"/>
      <c r="O11" s="12"/>
      <c r="P11" s="12"/>
      <c r="Q11" s="12"/>
      <c r="R11" s="12"/>
      <c r="S11" s="12"/>
      <c r="T11" s="12"/>
      <c r="U11" s="12"/>
      <c r="V11" s="23"/>
      <c r="W11" s="120"/>
      <c r="X11" s="12"/>
      <c r="Y11" s="12"/>
      <c r="Z11" s="12"/>
      <c r="AA11" s="12"/>
      <c r="AB11" s="12"/>
      <c r="AC11" s="12"/>
      <c r="AD11" s="12"/>
      <c r="AE11" s="12"/>
      <c r="AF11" s="12"/>
      <c r="AG11" s="23"/>
      <c r="AH11" s="120"/>
      <c r="AT11" s="120"/>
      <c r="AU11" s="119"/>
      <c r="AV11" s="119"/>
      <c r="AW11" s="66"/>
      <c r="AX11" s="66"/>
      <c r="AY11" s="66"/>
      <c r="AZ11" s="66"/>
      <c r="BA11" s="66"/>
      <c r="BB11" s="66"/>
      <c r="BC11" s="66"/>
      <c r="BD11" s="66"/>
      <c r="BE11" s="141"/>
    </row>
    <row r="12" spans="1:57">
      <c r="B12" s="12"/>
      <c r="C12" s="12"/>
      <c r="D12" s="12"/>
      <c r="E12" s="12"/>
      <c r="F12" s="12"/>
      <c r="G12" s="12"/>
      <c r="H12" s="12"/>
      <c r="I12" s="12"/>
      <c r="J12" s="12"/>
      <c r="K12" s="23"/>
      <c r="L12" s="12"/>
      <c r="M12" s="12"/>
      <c r="N12" s="12"/>
      <c r="O12" s="12"/>
      <c r="P12" s="12"/>
      <c r="Q12" s="12"/>
      <c r="R12" s="12"/>
      <c r="S12" s="12"/>
      <c r="T12" s="12"/>
      <c r="U12" s="12"/>
      <c r="V12" s="23"/>
      <c r="W12" s="7"/>
      <c r="X12" s="12"/>
      <c r="Y12" s="12"/>
      <c r="Z12" s="12"/>
      <c r="AA12" s="12"/>
      <c r="AB12" s="12"/>
      <c r="AC12" s="12"/>
      <c r="AD12" s="12"/>
      <c r="AE12" s="12"/>
      <c r="AF12" s="12"/>
      <c r="AG12" s="23"/>
      <c r="AI12" s="24"/>
      <c r="AJ12" s="24"/>
      <c r="AK12" s="24"/>
      <c r="AL12" s="24"/>
      <c r="AM12" s="24"/>
      <c r="AN12" s="24"/>
      <c r="AO12" s="12"/>
      <c r="AP12" s="12"/>
      <c r="AQ12" s="12"/>
      <c r="AR12" s="23"/>
      <c r="AS12" s="24"/>
      <c r="AU12" s="119"/>
      <c r="AV12" s="119"/>
      <c r="AW12" s="66"/>
      <c r="AX12" s="66"/>
      <c r="AY12" s="66"/>
      <c r="AZ12" s="66"/>
      <c r="BA12" s="66"/>
      <c r="BB12" s="66"/>
      <c r="BC12" s="66"/>
      <c r="BD12" s="66"/>
      <c r="BE12" s="141"/>
    </row>
    <row r="13" spans="1:57">
      <c r="B13" s="12"/>
      <c r="C13" s="12"/>
      <c r="D13" s="12"/>
      <c r="E13" s="12"/>
      <c r="F13" s="12"/>
      <c r="G13" s="12"/>
      <c r="H13" s="12"/>
      <c r="I13" s="12"/>
      <c r="J13" s="12"/>
      <c r="K13" s="23"/>
      <c r="L13" s="12"/>
      <c r="M13" s="12"/>
      <c r="N13" s="12"/>
      <c r="O13" s="12"/>
      <c r="P13" s="12"/>
      <c r="Q13" s="12"/>
      <c r="R13" s="12"/>
      <c r="S13" s="12"/>
      <c r="T13" s="12"/>
      <c r="U13" s="12"/>
      <c r="V13" s="23"/>
      <c r="W13" s="12"/>
      <c r="X13" s="12"/>
      <c r="Y13" s="12"/>
      <c r="Z13" s="12"/>
      <c r="AA13" s="12"/>
      <c r="AB13" s="12"/>
      <c r="AC13" s="12"/>
      <c r="AD13" s="12"/>
      <c r="AE13" s="12"/>
      <c r="AF13" s="12"/>
      <c r="AG13" s="23"/>
      <c r="AH13" s="24"/>
      <c r="AI13" s="24"/>
      <c r="AJ13" s="24"/>
      <c r="AK13" s="24"/>
      <c r="AL13" s="24"/>
      <c r="AM13" s="24"/>
      <c r="AN13" s="24"/>
      <c r="AO13" s="12"/>
      <c r="AP13" s="12"/>
      <c r="AQ13" s="12"/>
      <c r="AR13" s="23"/>
      <c r="AS13" s="24"/>
      <c r="AT13" s="111"/>
      <c r="AU13" s="119"/>
      <c r="AV13" s="119"/>
      <c r="AW13" s="66"/>
      <c r="AX13" s="66"/>
      <c r="AY13" s="66"/>
      <c r="AZ13" s="66"/>
      <c r="BA13" s="66"/>
      <c r="BB13" s="66"/>
      <c r="BC13" s="66"/>
      <c r="BD13" s="66"/>
      <c r="BE13" s="141"/>
    </row>
    <row r="14" spans="1:57">
      <c r="A14" s="121"/>
      <c r="B14" s="121"/>
      <c r="C14" s="121"/>
      <c r="D14" s="121"/>
      <c r="E14" s="121"/>
      <c r="F14" s="121"/>
      <c r="G14" s="121"/>
      <c r="H14" s="121"/>
      <c r="I14" s="121"/>
      <c r="J14" s="121"/>
      <c r="K14" s="130"/>
      <c r="L14" s="121"/>
      <c r="M14" s="121"/>
      <c r="N14" s="121"/>
      <c r="O14" s="121"/>
      <c r="P14" s="121"/>
      <c r="Q14" s="121"/>
      <c r="R14" s="121"/>
      <c r="S14" s="121"/>
      <c r="T14" s="121"/>
      <c r="U14" s="121"/>
      <c r="V14" s="130"/>
      <c r="W14" s="121"/>
      <c r="X14" s="121"/>
      <c r="Y14" s="121"/>
      <c r="Z14" s="121"/>
      <c r="AA14" s="121"/>
      <c r="AB14" s="121"/>
      <c r="AC14" s="121"/>
      <c r="AD14" s="121"/>
      <c r="AE14" s="121"/>
      <c r="AF14" s="121"/>
      <c r="AG14" s="130"/>
      <c r="AH14" s="122"/>
      <c r="AI14" s="122"/>
      <c r="AJ14" s="122"/>
      <c r="AK14" s="122"/>
      <c r="AL14" s="122"/>
      <c r="AM14" s="122"/>
      <c r="AN14" s="122"/>
      <c r="AO14" s="121"/>
      <c r="AP14" s="121"/>
      <c r="AQ14" s="121"/>
      <c r="AR14" s="130"/>
      <c r="AS14" s="122"/>
      <c r="AT14" s="123"/>
      <c r="AU14" s="124"/>
      <c r="AV14" s="124"/>
      <c r="AW14" s="125"/>
      <c r="AX14" s="125"/>
      <c r="AY14" s="125"/>
      <c r="AZ14" s="125"/>
      <c r="BA14" s="125"/>
      <c r="BB14" s="125"/>
      <c r="BC14" s="125"/>
      <c r="BD14" s="125"/>
      <c r="BE14" s="142"/>
    </row>
    <row r="15" spans="1:57">
      <c r="A15" s="96"/>
      <c r="B15" s="97"/>
      <c r="C15" s="97"/>
      <c r="D15" s="97"/>
      <c r="E15" s="97"/>
      <c r="F15" s="97"/>
      <c r="G15" s="97"/>
      <c r="H15" s="97"/>
      <c r="I15" s="93"/>
      <c r="J15" s="93"/>
      <c r="K15" s="94" t="s">
        <v>81</v>
      </c>
      <c r="L15" s="96"/>
      <c r="M15" s="97"/>
      <c r="N15" s="97"/>
      <c r="O15" s="97"/>
      <c r="P15" s="97"/>
      <c r="Q15" s="97"/>
      <c r="R15" s="97"/>
      <c r="S15" s="93"/>
      <c r="T15" s="93"/>
      <c r="U15" s="93"/>
      <c r="V15" s="94" t="s">
        <v>81</v>
      </c>
      <c r="W15" s="96"/>
      <c r="X15" s="97"/>
      <c r="Y15" s="97"/>
      <c r="Z15" s="97"/>
      <c r="AA15" s="97"/>
      <c r="AB15" s="97"/>
      <c r="AC15" s="97"/>
      <c r="AD15" s="93"/>
      <c r="AE15" s="93"/>
      <c r="AF15" s="93"/>
      <c r="AG15" s="94" t="s">
        <v>82</v>
      </c>
      <c r="AH15" s="96"/>
      <c r="AI15" s="97"/>
      <c r="AJ15" s="97"/>
      <c r="AK15" s="97"/>
      <c r="AL15" s="97"/>
      <c r="AM15" s="97"/>
      <c r="AN15" s="97"/>
      <c r="AO15" s="93"/>
      <c r="AP15" s="93"/>
      <c r="AQ15" s="93"/>
      <c r="AR15" s="100" t="s">
        <v>82</v>
      </c>
      <c r="AS15" s="96"/>
      <c r="AT15" s="96"/>
      <c r="AU15" s="97" t="s">
        <v>187</v>
      </c>
      <c r="AV15" s="97"/>
      <c r="AW15" s="97"/>
      <c r="AX15" s="97"/>
      <c r="AY15" s="97"/>
      <c r="AZ15" s="97"/>
      <c r="BA15" s="97"/>
      <c r="BB15" s="93"/>
      <c r="BC15" s="93"/>
      <c r="BD15" s="93"/>
      <c r="BE15" s="100" t="s">
        <v>82</v>
      </c>
    </row>
    <row r="16" spans="1:57">
      <c r="A16" s="6"/>
      <c r="B16" s="6"/>
      <c r="C16" s="6"/>
      <c r="BE16" s="74"/>
    </row>
    <row r="17" spans="2:57">
      <c r="B17" s="43" t="s">
        <v>319</v>
      </c>
      <c r="C17" s="220" t="s">
        <v>35</v>
      </c>
      <c r="D17" s="220" t="s">
        <v>612</v>
      </c>
      <c r="E17" s="220" t="s">
        <v>614</v>
      </c>
      <c r="F17" s="220" t="s">
        <v>98</v>
      </c>
      <c r="G17" s="220" t="s">
        <v>299</v>
      </c>
      <c r="H17" s="221">
        <v>300000</v>
      </c>
      <c r="I17" s="222" t="s">
        <v>315</v>
      </c>
      <c r="J17" s="222" t="s">
        <v>315</v>
      </c>
      <c r="K17" s="222" t="s">
        <v>62</v>
      </c>
      <c r="M17" s="43" t="s">
        <v>319</v>
      </c>
      <c r="N17" s="220" t="s">
        <v>35</v>
      </c>
      <c r="O17" s="220" t="s">
        <v>612</v>
      </c>
      <c r="P17" s="220" t="s">
        <v>614</v>
      </c>
      <c r="Q17" s="220" t="s">
        <v>98</v>
      </c>
      <c r="R17" s="220" t="s">
        <v>299</v>
      </c>
      <c r="S17" s="221">
        <v>300000</v>
      </c>
      <c r="T17" s="222" t="s">
        <v>315</v>
      </c>
      <c r="U17" s="222" t="s">
        <v>315</v>
      </c>
      <c r="V17" s="222" t="s">
        <v>62</v>
      </c>
      <c r="X17" s="43" t="s">
        <v>319</v>
      </c>
      <c r="Y17" s="220" t="s">
        <v>35</v>
      </c>
      <c r="Z17" s="220" t="s">
        <v>612</v>
      </c>
      <c r="AA17" s="220" t="s">
        <v>614</v>
      </c>
      <c r="AB17" s="220" t="s">
        <v>98</v>
      </c>
      <c r="AC17" s="220" t="s">
        <v>299</v>
      </c>
      <c r="AD17" s="221">
        <v>300000</v>
      </c>
      <c r="AE17" s="222" t="s">
        <v>315</v>
      </c>
      <c r="AF17" s="222" t="s">
        <v>315</v>
      </c>
      <c r="AG17" s="222" t="s">
        <v>62</v>
      </c>
      <c r="AI17" s="43" t="s">
        <v>319</v>
      </c>
      <c r="AJ17" s="220" t="s">
        <v>35</v>
      </c>
      <c r="AK17" s="220" t="s">
        <v>612</v>
      </c>
      <c r="AL17" s="220" t="s">
        <v>614</v>
      </c>
      <c r="AM17" s="220" t="s">
        <v>98</v>
      </c>
      <c r="AN17" s="220" t="s">
        <v>299</v>
      </c>
      <c r="AO17" s="221">
        <v>300000</v>
      </c>
      <c r="AP17" s="222" t="s">
        <v>315</v>
      </c>
      <c r="AQ17" s="222" t="s">
        <v>315</v>
      </c>
      <c r="AR17" s="222" t="s">
        <v>62</v>
      </c>
      <c r="AU17" s="43" t="s">
        <v>338</v>
      </c>
      <c r="AV17" s="43" t="s">
        <v>319</v>
      </c>
      <c r="AW17" s="220" t="s">
        <v>35</v>
      </c>
      <c r="AX17" s="220" t="s">
        <v>612</v>
      </c>
      <c r="AY17" s="220" t="s">
        <v>614</v>
      </c>
      <c r="AZ17" s="220" t="s">
        <v>98</v>
      </c>
      <c r="BA17" s="220" t="s">
        <v>299</v>
      </c>
      <c r="BB17" s="221">
        <v>300000</v>
      </c>
      <c r="BC17" s="222" t="s">
        <v>315</v>
      </c>
      <c r="BD17" s="222" t="s">
        <v>315</v>
      </c>
      <c r="BE17" s="222" t="s">
        <v>62</v>
      </c>
    </row>
    <row r="18" spans="2:57">
      <c r="B18" s="44"/>
      <c r="C18" s="219" t="s">
        <v>611</v>
      </c>
      <c r="D18" s="219" t="s">
        <v>36</v>
      </c>
      <c r="E18" s="219" t="s">
        <v>36</v>
      </c>
      <c r="F18" s="219" t="s">
        <v>36</v>
      </c>
      <c r="G18" s="219" t="s">
        <v>36</v>
      </c>
      <c r="H18" s="219" t="s">
        <v>37</v>
      </c>
      <c r="I18" s="11" t="s">
        <v>313</v>
      </c>
      <c r="J18" s="11" t="s">
        <v>314</v>
      </c>
      <c r="K18" s="11" t="s">
        <v>112</v>
      </c>
      <c r="M18" s="44"/>
      <c r="N18" s="219" t="s">
        <v>611</v>
      </c>
      <c r="O18" s="219" t="s">
        <v>36</v>
      </c>
      <c r="P18" s="219" t="s">
        <v>36</v>
      </c>
      <c r="Q18" s="219" t="s">
        <v>36</v>
      </c>
      <c r="R18" s="219" t="s">
        <v>36</v>
      </c>
      <c r="S18" s="219" t="s">
        <v>37</v>
      </c>
      <c r="T18" s="11" t="s">
        <v>313</v>
      </c>
      <c r="U18" s="11" t="s">
        <v>314</v>
      </c>
      <c r="V18" s="11" t="s">
        <v>112</v>
      </c>
      <c r="X18" s="44"/>
      <c r="Y18" s="219" t="s">
        <v>611</v>
      </c>
      <c r="Z18" s="219" t="s">
        <v>36</v>
      </c>
      <c r="AA18" s="219" t="s">
        <v>36</v>
      </c>
      <c r="AB18" s="219" t="s">
        <v>36</v>
      </c>
      <c r="AC18" s="219" t="s">
        <v>36</v>
      </c>
      <c r="AD18" s="219" t="s">
        <v>37</v>
      </c>
      <c r="AE18" s="11" t="s">
        <v>313</v>
      </c>
      <c r="AF18" s="11" t="s">
        <v>314</v>
      </c>
      <c r="AG18" s="11" t="s">
        <v>112</v>
      </c>
      <c r="AI18" s="44"/>
      <c r="AJ18" s="219" t="s">
        <v>611</v>
      </c>
      <c r="AK18" s="219" t="s">
        <v>36</v>
      </c>
      <c r="AL18" s="219" t="s">
        <v>36</v>
      </c>
      <c r="AM18" s="219" t="s">
        <v>36</v>
      </c>
      <c r="AN18" s="219" t="s">
        <v>36</v>
      </c>
      <c r="AO18" s="219" t="s">
        <v>37</v>
      </c>
      <c r="AP18" s="11" t="s">
        <v>313</v>
      </c>
      <c r="AQ18" s="11" t="s">
        <v>314</v>
      </c>
      <c r="AR18" s="11" t="s">
        <v>112</v>
      </c>
      <c r="AU18" s="44" t="s">
        <v>70</v>
      </c>
      <c r="AV18" s="44"/>
      <c r="AW18" s="219" t="s">
        <v>611</v>
      </c>
      <c r="AX18" s="219" t="s">
        <v>36</v>
      </c>
      <c r="AY18" s="219" t="s">
        <v>36</v>
      </c>
      <c r="AZ18" s="219" t="s">
        <v>36</v>
      </c>
      <c r="BA18" s="219" t="s">
        <v>36</v>
      </c>
      <c r="BB18" s="219" t="s">
        <v>37</v>
      </c>
      <c r="BC18" s="11" t="s">
        <v>313</v>
      </c>
      <c r="BD18" s="11" t="s">
        <v>314</v>
      </c>
      <c r="BE18" s="11" t="s">
        <v>112</v>
      </c>
    </row>
    <row r="19" spans="2:57">
      <c r="B19" s="45"/>
      <c r="C19" s="223" t="s">
        <v>37</v>
      </c>
      <c r="D19" s="223" t="s">
        <v>613</v>
      </c>
      <c r="E19" s="223" t="s">
        <v>100</v>
      </c>
      <c r="F19" s="223" t="s">
        <v>101</v>
      </c>
      <c r="G19" s="223" t="s">
        <v>300</v>
      </c>
      <c r="H19" s="223" t="s">
        <v>102</v>
      </c>
      <c r="I19" s="224" t="s">
        <v>101</v>
      </c>
      <c r="J19" s="224" t="s">
        <v>102</v>
      </c>
      <c r="K19" s="224" t="s">
        <v>297</v>
      </c>
      <c r="M19" s="45"/>
      <c r="N19" s="223" t="s">
        <v>37</v>
      </c>
      <c r="O19" s="223" t="s">
        <v>613</v>
      </c>
      <c r="P19" s="223" t="s">
        <v>100</v>
      </c>
      <c r="Q19" s="223" t="s">
        <v>101</v>
      </c>
      <c r="R19" s="223" t="s">
        <v>300</v>
      </c>
      <c r="S19" s="223" t="s">
        <v>102</v>
      </c>
      <c r="T19" s="224" t="s">
        <v>101</v>
      </c>
      <c r="U19" s="224" t="s">
        <v>102</v>
      </c>
      <c r="V19" s="224" t="s">
        <v>297</v>
      </c>
      <c r="X19" s="45"/>
      <c r="Y19" s="223" t="s">
        <v>37</v>
      </c>
      <c r="Z19" s="223" t="s">
        <v>613</v>
      </c>
      <c r="AA19" s="223" t="s">
        <v>100</v>
      </c>
      <c r="AB19" s="223" t="s">
        <v>101</v>
      </c>
      <c r="AC19" s="223" t="s">
        <v>300</v>
      </c>
      <c r="AD19" s="223" t="s">
        <v>102</v>
      </c>
      <c r="AE19" s="224" t="s">
        <v>101</v>
      </c>
      <c r="AF19" s="224" t="s">
        <v>102</v>
      </c>
      <c r="AG19" s="224" t="s">
        <v>297</v>
      </c>
      <c r="AI19" s="45"/>
      <c r="AJ19" s="223" t="s">
        <v>37</v>
      </c>
      <c r="AK19" s="223" t="s">
        <v>613</v>
      </c>
      <c r="AL19" s="223" t="s">
        <v>100</v>
      </c>
      <c r="AM19" s="223" t="s">
        <v>101</v>
      </c>
      <c r="AN19" s="223" t="s">
        <v>300</v>
      </c>
      <c r="AO19" s="223" t="s">
        <v>102</v>
      </c>
      <c r="AP19" s="224" t="s">
        <v>101</v>
      </c>
      <c r="AQ19" s="224" t="s">
        <v>102</v>
      </c>
      <c r="AR19" s="224" t="s">
        <v>297</v>
      </c>
      <c r="AU19" s="45"/>
      <c r="AV19" s="45"/>
      <c r="AW19" s="223" t="s">
        <v>37</v>
      </c>
      <c r="AX19" s="223" t="s">
        <v>613</v>
      </c>
      <c r="AY19" s="223" t="s">
        <v>100</v>
      </c>
      <c r="AZ19" s="223" t="s">
        <v>101</v>
      </c>
      <c r="BA19" s="223" t="s">
        <v>300</v>
      </c>
      <c r="BB19" s="223" t="s">
        <v>102</v>
      </c>
      <c r="BC19" s="224" t="s">
        <v>101</v>
      </c>
      <c r="BD19" s="224" t="s">
        <v>102</v>
      </c>
      <c r="BE19" s="224" t="s">
        <v>297</v>
      </c>
    </row>
    <row r="20" spans="2:57" s="323" customFormat="1" ht="15.75" customHeight="1">
      <c r="B20" s="369" t="s">
        <v>73</v>
      </c>
      <c r="C20" s="370">
        <v>84.442153638999997</v>
      </c>
      <c r="D20" s="370">
        <v>60.861821538000001</v>
      </c>
      <c r="E20" s="370">
        <v>60.88703915</v>
      </c>
      <c r="F20" s="370">
        <v>63.152247518999999</v>
      </c>
      <c r="G20" s="370">
        <v>94.247108111000003</v>
      </c>
      <c r="H20" s="370">
        <v>126.730504821</v>
      </c>
      <c r="I20" s="371">
        <v>64.071638144000005</v>
      </c>
      <c r="J20" s="371">
        <v>112.128786138</v>
      </c>
      <c r="K20" s="372">
        <v>90.018938415999997</v>
      </c>
      <c r="M20" s="369" t="s">
        <v>73</v>
      </c>
      <c r="N20" s="370">
        <v>54.085504127</v>
      </c>
      <c r="O20" s="370">
        <v>40.172566138000001</v>
      </c>
      <c r="P20" s="370">
        <v>37.900748852</v>
      </c>
      <c r="Q20" s="370">
        <v>39.660941131999998</v>
      </c>
      <c r="R20" s="370">
        <v>49.812587184999998</v>
      </c>
      <c r="S20" s="370">
        <v>75.124764908000003</v>
      </c>
      <c r="T20" s="371">
        <v>40.856897513</v>
      </c>
      <c r="U20" s="371">
        <v>63.746604501</v>
      </c>
      <c r="V20" s="372">
        <v>53.215643821</v>
      </c>
      <c r="X20" s="369" t="s">
        <v>73</v>
      </c>
      <c r="Y20" s="411">
        <v>35.455577871999999</v>
      </c>
      <c r="Z20" s="411">
        <v>33.931736174000001</v>
      </c>
      <c r="AA20" s="411">
        <v>29.297111618999999</v>
      </c>
      <c r="AB20" s="411">
        <v>31.854104715999998</v>
      </c>
      <c r="AC20" s="411">
        <v>24.787520649000001</v>
      </c>
      <c r="AD20" s="411">
        <v>34.365234715</v>
      </c>
      <c r="AE20" s="412">
        <v>32.335970621999998</v>
      </c>
      <c r="AF20" s="412">
        <v>30.746511881</v>
      </c>
      <c r="AG20" s="405">
        <v>31.266997768</v>
      </c>
      <c r="AI20" s="369" t="s">
        <v>73</v>
      </c>
      <c r="AJ20" s="411">
        <v>14.427035251</v>
      </c>
      <c r="AK20" s="411">
        <v>16.223391726999999</v>
      </c>
      <c r="AL20" s="411">
        <v>16.114722052000001</v>
      </c>
      <c r="AM20" s="411">
        <v>16.057595497000001</v>
      </c>
      <c r="AN20" s="411">
        <v>13.244879437</v>
      </c>
      <c r="AO20" s="411">
        <v>11.836312789000001</v>
      </c>
      <c r="AP20" s="412">
        <v>15.898764671</v>
      </c>
      <c r="AQ20" s="412">
        <v>12.368507868</v>
      </c>
      <c r="AR20" s="405">
        <v>13.524529597000001</v>
      </c>
      <c r="AU20" s="413" t="s">
        <v>73</v>
      </c>
      <c r="AV20" s="369" t="s">
        <v>73</v>
      </c>
      <c r="AW20" s="411">
        <v>14.167747740999999</v>
      </c>
      <c r="AX20" s="411">
        <v>15.851056473</v>
      </c>
      <c r="AY20" s="411">
        <v>16.83581276</v>
      </c>
      <c r="AZ20" s="411">
        <v>14.890405317999999</v>
      </c>
      <c r="BA20" s="411">
        <v>14.820773008</v>
      </c>
      <c r="BB20" s="411">
        <v>13.077601595000001</v>
      </c>
      <c r="BC20" s="412">
        <v>15.532789146000001</v>
      </c>
      <c r="BD20" s="412">
        <v>13.736219523000001</v>
      </c>
      <c r="BE20" s="405">
        <v>14.324526165</v>
      </c>
    </row>
    <row r="21" spans="2:57" s="323" customFormat="1" ht="15.75" customHeight="1">
      <c r="B21" s="373" t="s">
        <v>188</v>
      </c>
      <c r="C21" s="374">
        <v>84.454147405000001</v>
      </c>
      <c r="D21" s="374">
        <v>60.861821538000001</v>
      </c>
      <c r="E21" s="374">
        <v>61.359364575000001</v>
      </c>
      <c r="F21" s="374">
        <v>66.419269631999995</v>
      </c>
      <c r="G21" s="374">
        <v>96.483190643</v>
      </c>
      <c r="H21" s="374">
        <v>126.730504821</v>
      </c>
      <c r="I21" s="375">
        <v>65.289861067999993</v>
      </c>
      <c r="J21" s="375">
        <v>113.83740013800001</v>
      </c>
      <c r="K21" s="376">
        <v>91.273130508999998</v>
      </c>
      <c r="M21" s="373" t="s">
        <v>188</v>
      </c>
      <c r="N21" s="374">
        <v>54.256571884000003</v>
      </c>
      <c r="O21" s="374">
        <v>40.172566138000001</v>
      </c>
      <c r="P21" s="374">
        <v>38.289185213000003</v>
      </c>
      <c r="Q21" s="374">
        <v>41.582067045999999</v>
      </c>
      <c r="R21" s="374">
        <v>51.955445752999999</v>
      </c>
      <c r="S21" s="374">
        <v>75.124764908000003</v>
      </c>
      <c r="T21" s="375">
        <v>41.633328288000001</v>
      </c>
      <c r="U21" s="375">
        <v>65.248699365999997</v>
      </c>
      <c r="V21" s="376">
        <v>54.272579657000001</v>
      </c>
      <c r="X21" s="373" t="s">
        <v>188</v>
      </c>
      <c r="Y21" s="398">
        <v>35.516877299000001</v>
      </c>
      <c r="Z21" s="398">
        <v>33.931736174000001</v>
      </c>
      <c r="AA21" s="398">
        <v>29.346689620999999</v>
      </c>
      <c r="AB21" s="398">
        <v>31.578655106999999</v>
      </c>
      <c r="AC21" s="398">
        <v>25.403618417000001</v>
      </c>
      <c r="AD21" s="398">
        <v>34.365234715</v>
      </c>
      <c r="AE21" s="407">
        <v>32.264773857000002</v>
      </c>
      <c r="AF21" s="407">
        <v>31.127630737</v>
      </c>
      <c r="AG21" s="399">
        <v>31.505700536999999</v>
      </c>
      <c r="AI21" s="373" t="s">
        <v>188</v>
      </c>
      <c r="AJ21" s="398">
        <v>14.480005610999999</v>
      </c>
      <c r="AK21" s="398">
        <v>16.223391726999999</v>
      </c>
      <c r="AL21" s="398">
        <v>16.146174417000001</v>
      </c>
      <c r="AM21" s="398">
        <v>16.081646366000001</v>
      </c>
      <c r="AN21" s="398">
        <v>13.287836149</v>
      </c>
      <c r="AO21" s="398">
        <v>11.836312789000001</v>
      </c>
      <c r="AP21" s="407">
        <v>15.922080114</v>
      </c>
      <c r="AQ21" s="407">
        <v>12.360711251</v>
      </c>
      <c r="AR21" s="399">
        <v>13.544771540999999</v>
      </c>
      <c r="AU21" s="329" t="s">
        <v>74</v>
      </c>
      <c r="AV21" s="373" t="s">
        <v>188</v>
      </c>
      <c r="AW21" s="398">
        <v>14.246938799</v>
      </c>
      <c r="AX21" s="398">
        <v>15.851056473</v>
      </c>
      <c r="AY21" s="398">
        <v>16.90867072</v>
      </c>
      <c r="AZ21" s="398">
        <v>14.94512505</v>
      </c>
      <c r="BA21" s="398">
        <v>15.157765599999999</v>
      </c>
      <c r="BB21" s="398">
        <v>13.077601595000001</v>
      </c>
      <c r="BC21" s="407">
        <v>15.580058083999999</v>
      </c>
      <c r="BD21" s="407">
        <v>13.829111929</v>
      </c>
      <c r="BE21" s="399">
        <v>14.411254889</v>
      </c>
    </row>
    <row r="22" spans="2:57" s="323" customFormat="1" ht="15.75" customHeight="1">
      <c r="B22" s="377" t="s">
        <v>490</v>
      </c>
      <c r="C22" s="378"/>
      <c r="D22" s="378"/>
      <c r="E22" s="378"/>
      <c r="F22" s="378"/>
      <c r="G22" s="378"/>
      <c r="H22" s="378"/>
      <c r="I22" s="379"/>
      <c r="J22" s="379"/>
      <c r="K22" s="380"/>
      <c r="M22" s="377" t="s">
        <v>490</v>
      </c>
      <c r="N22" s="378"/>
      <c r="O22" s="378"/>
      <c r="P22" s="378"/>
      <c r="Q22" s="378"/>
      <c r="R22" s="378"/>
      <c r="S22" s="378"/>
      <c r="T22" s="379"/>
      <c r="U22" s="379"/>
      <c r="V22" s="380"/>
      <c r="X22" s="377" t="s">
        <v>490</v>
      </c>
      <c r="Y22" s="400"/>
      <c r="Z22" s="400"/>
      <c r="AA22" s="400"/>
      <c r="AB22" s="400"/>
      <c r="AC22" s="400"/>
      <c r="AD22" s="400"/>
      <c r="AE22" s="408"/>
      <c r="AF22" s="408"/>
      <c r="AG22" s="401"/>
      <c r="AI22" s="377" t="s">
        <v>490</v>
      </c>
      <c r="AJ22" s="400"/>
      <c r="AK22" s="400"/>
      <c r="AL22" s="400"/>
      <c r="AM22" s="400"/>
      <c r="AN22" s="400"/>
      <c r="AO22" s="400"/>
      <c r="AP22" s="408"/>
      <c r="AQ22" s="408"/>
      <c r="AR22" s="401"/>
      <c r="AU22" s="381" t="s">
        <v>38</v>
      </c>
      <c r="AV22" s="377" t="s">
        <v>490</v>
      </c>
      <c r="AW22" s="400"/>
      <c r="AX22" s="400"/>
      <c r="AY22" s="400"/>
      <c r="AZ22" s="400"/>
      <c r="BA22" s="400"/>
      <c r="BB22" s="400"/>
      <c r="BC22" s="408"/>
      <c r="BD22" s="408"/>
      <c r="BE22" s="401"/>
    </row>
    <row r="23" spans="2:57" s="368" customFormat="1" ht="15.75" customHeight="1">
      <c r="B23" s="381" t="s">
        <v>103</v>
      </c>
      <c r="C23" s="382">
        <v>89.699883603999993</v>
      </c>
      <c r="D23" s="382">
        <v>70.258971418000002</v>
      </c>
      <c r="E23" s="382">
        <v>48.51813233</v>
      </c>
      <c r="F23" s="382">
        <v>72.683076287999995</v>
      </c>
      <c r="G23" s="382">
        <v>116.281352915</v>
      </c>
      <c r="H23" s="382">
        <v>165.76344322200001</v>
      </c>
      <c r="I23" s="383">
        <v>68.354922001000006</v>
      </c>
      <c r="J23" s="383">
        <v>146.60991881000001</v>
      </c>
      <c r="K23" s="384">
        <v>104.054950718</v>
      </c>
      <c r="M23" s="381" t="s">
        <v>103</v>
      </c>
      <c r="N23" s="382">
        <v>68.879255881999995</v>
      </c>
      <c r="O23" s="382">
        <v>42.415301435000003</v>
      </c>
      <c r="P23" s="382">
        <v>30.894070379999999</v>
      </c>
      <c r="Q23" s="382">
        <v>47.775493373000003</v>
      </c>
      <c r="R23" s="382">
        <v>60.343520081999998</v>
      </c>
      <c r="S23" s="382">
        <v>99.817465072999994</v>
      </c>
      <c r="T23" s="383">
        <v>44.940162110999999</v>
      </c>
      <c r="U23" s="383">
        <v>84.537892921999997</v>
      </c>
      <c r="V23" s="384">
        <v>63.004697090000001</v>
      </c>
      <c r="X23" s="381" t="s">
        <v>103</v>
      </c>
      <c r="Y23" s="402">
        <v>36.479085169999998</v>
      </c>
      <c r="Z23" s="402">
        <v>31.274165518</v>
      </c>
      <c r="AA23" s="402">
        <v>32.187730447</v>
      </c>
      <c r="AB23" s="402">
        <v>36.594832310999998</v>
      </c>
      <c r="AC23" s="402">
        <v>19.062761900000002</v>
      </c>
      <c r="AD23" s="402">
        <v>30.839708753</v>
      </c>
      <c r="AE23" s="409">
        <v>34.568263575000003</v>
      </c>
      <c r="AF23" s="409">
        <v>27.224111065999999</v>
      </c>
      <c r="AG23" s="403">
        <v>29.847646427000001</v>
      </c>
      <c r="AI23" s="381" t="s">
        <v>103</v>
      </c>
      <c r="AJ23" s="402">
        <v>14.824188453</v>
      </c>
      <c r="AK23" s="402">
        <v>14.340621408000001</v>
      </c>
      <c r="AL23" s="402">
        <v>19.115279379</v>
      </c>
      <c r="AM23" s="402">
        <v>14.425659747999999</v>
      </c>
      <c r="AN23" s="402">
        <v>12.803118628</v>
      </c>
      <c r="AO23" s="402">
        <v>12.347359476999999</v>
      </c>
      <c r="AP23" s="409">
        <v>15.247894197000001</v>
      </c>
      <c r="AQ23" s="409">
        <v>12.487280438000001</v>
      </c>
      <c r="AR23" s="403">
        <v>13.473448386999999</v>
      </c>
      <c r="AU23" s="385" t="s">
        <v>39</v>
      </c>
      <c r="AV23" s="381" t="s">
        <v>103</v>
      </c>
      <c r="AW23" s="402">
        <v>25.485294115999999</v>
      </c>
      <c r="AX23" s="402">
        <v>14.755156697</v>
      </c>
      <c r="AY23" s="402">
        <v>12.372298549</v>
      </c>
      <c r="AZ23" s="402">
        <v>14.710756278</v>
      </c>
      <c r="BA23" s="402">
        <v>20.028527791999998</v>
      </c>
      <c r="BB23" s="402">
        <v>17.029746244999998</v>
      </c>
      <c r="BC23" s="409">
        <v>15.929162091</v>
      </c>
      <c r="BD23" s="409">
        <v>17.950391279000002</v>
      </c>
      <c r="BE23" s="403">
        <v>17.228352045000001</v>
      </c>
    </row>
    <row r="24" spans="2:57" s="323" customFormat="1" ht="15.75" customHeight="1">
      <c r="B24" s="385" t="s">
        <v>104</v>
      </c>
      <c r="C24" s="386">
        <v>66.036416134000007</v>
      </c>
      <c r="D24" s="386">
        <v>45.610643893999999</v>
      </c>
      <c r="E24" s="386">
        <v>111.187145702</v>
      </c>
      <c r="F24" s="386">
        <v>65.269743962000007</v>
      </c>
      <c r="G24" s="386">
        <v>72.853080215999995</v>
      </c>
      <c r="H24" s="386" t="s">
        <v>85</v>
      </c>
      <c r="I24" s="387">
        <v>62.058705054999997</v>
      </c>
      <c r="J24" s="387">
        <v>72.853080215999995</v>
      </c>
      <c r="K24" s="372">
        <v>65.122925006000003</v>
      </c>
      <c r="M24" s="385" t="s">
        <v>104</v>
      </c>
      <c r="N24" s="386">
        <v>39.268413084999999</v>
      </c>
      <c r="O24" s="386">
        <v>31.720450829000001</v>
      </c>
      <c r="P24" s="386">
        <v>48.074254013000001</v>
      </c>
      <c r="Q24" s="386">
        <v>44.874748595</v>
      </c>
      <c r="R24" s="386">
        <v>32.479510263000002</v>
      </c>
      <c r="S24" s="386" t="s">
        <v>85</v>
      </c>
      <c r="T24" s="387">
        <v>38.355637838</v>
      </c>
      <c r="U24" s="387">
        <v>32.479510263000002</v>
      </c>
      <c r="V24" s="372">
        <v>36.687570248999997</v>
      </c>
      <c r="X24" s="385" t="s">
        <v>104</v>
      </c>
      <c r="Y24" s="404">
        <v>37.448513996000003</v>
      </c>
      <c r="Z24" s="404">
        <v>40.010575611999997</v>
      </c>
      <c r="AA24" s="404">
        <v>19.51077763</v>
      </c>
      <c r="AB24" s="404">
        <v>35.89647532</v>
      </c>
      <c r="AC24" s="404">
        <v>25.005490404</v>
      </c>
      <c r="AD24" s="404" t="s">
        <v>85</v>
      </c>
      <c r="AE24" s="410">
        <v>34.494837617999998</v>
      </c>
      <c r="AF24" s="410">
        <v>25.005490404</v>
      </c>
      <c r="AG24" s="405">
        <v>31.481326588999998</v>
      </c>
      <c r="AI24" s="385" t="s">
        <v>104</v>
      </c>
      <c r="AJ24" s="404">
        <v>14.778229073</v>
      </c>
      <c r="AK24" s="404">
        <v>15.770438845999999</v>
      </c>
      <c r="AL24" s="404">
        <v>8.5177040030000004</v>
      </c>
      <c r="AM24" s="404">
        <v>19.364690758999998</v>
      </c>
      <c r="AN24" s="404">
        <v>11.606672877999999</v>
      </c>
      <c r="AO24" s="404" t="s">
        <v>85</v>
      </c>
      <c r="AP24" s="410">
        <v>15.040993032999999</v>
      </c>
      <c r="AQ24" s="410">
        <v>11.606672877999999</v>
      </c>
      <c r="AR24" s="405">
        <v>13.950363569</v>
      </c>
      <c r="AU24" s="381" t="s">
        <v>40</v>
      </c>
      <c r="AV24" s="385" t="s">
        <v>104</v>
      </c>
      <c r="AW24" s="404">
        <v>7.2380422480000002</v>
      </c>
      <c r="AX24" s="404">
        <v>13.765144335</v>
      </c>
      <c r="AY24" s="404">
        <v>15.208759245</v>
      </c>
      <c r="AZ24" s="404">
        <v>13.491591127</v>
      </c>
      <c r="BA24" s="404">
        <v>7.9700426679999996</v>
      </c>
      <c r="BB24" s="404" t="s">
        <v>85</v>
      </c>
      <c r="BC24" s="410">
        <v>12.269580538</v>
      </c>
      <c r="BD24" s="410">
        <v>7.9700426679999996</v>
      </c>
      <c r="BE24" s="405">
        <v>10.904185796</v>
      </c>
    </row>
    <row r="25" spans="2:57" s="368" customFormat="1" ht="15.75" customHeight="1">
      <c r="B25" s="381" t="s">
        <v>42</v>
      </c>
      <c r="C25" s="382">
        <v>38.002419549999999</v>
      </c>
      <c r="D25" s="382">
        <v>69.497573715000001</v>
      </c>
      <c r="E25" s="382">
        <v>30.080462962999999</v>
      </c>
      <c r="F25" s="382">
        <v>65.744901968999997</v>
      </c>
      <c r="G25" s="382">
        <v>85.521554273000007</v>
      </c>
      <c r="H25" s="382">
        <v>222.481121763</v>
      </c>
      <c r="I25" s="383">
        <v>55.235551647999998</v>
      </c>
      <c r="J25" s="383">
        <v>129.342481859</v>
      </c>
      <c r="K25" s="384">
        <v>85.871611023</v>
      </c>
      <c r="M25" s="381" t="s">
        <v>42</v>
      </c>
      <c r="N25" s="382">
        <v>37.652185125000003</v>
      </c>
      <c r="O25" s="382">
        <v>37.247104121</v>
      </c>
      <c r="P25" s="382">
        <v>27.123449369999999</v>
      </c>
      <c r="Q25" s="382">
        <v>30.518411152999999</v>
      </c>
      <c r="R25" s="382">
        <v>51.079384832999999</v>
      </c>
      <c r="S25" s="382">
        <v>109.298914541</v>
      </c>
      <c r="T25" s="383">
        <v>31.182976761999999</v>
      </c>
      <c r="U25" s="383">
        <v>69.707026861000003</v>
      </c>
      <c r="V25" s="384">
        <v>47.108951333999997</v>
      </c>
      <c r="X25" s="381" t="s">
        <v>42</v>
      </c>
      <c r="Y25" s="402">
        <v>68.792791746000006</v>
      </c>
      <c r="Z25" s="402">
        <v>27.695714497000001</v>
      </c>
      <c r="AA25" s="402">
        <v>38.224925331999998</v>
      </c>
      <c r="AB25" s="402">
        <v>22.070263737000001</v>
      </c>
      <c r="AC25" s="402">
        <v>27.740693952000001</v>
      </c>
      <c r="AD25" s="402">
        <v>27.313541877999999</v>
      </c>
      <c r="AE25" s="409">
        <v>26.845897688000001</v>
      </c>
      <c r="AF25" s="409">
        <v>27.505609620000001</v>
      </c>
      <c r="AG25" s="403">
        <v>27.256687814999999</v>
      </c>
      <c r="AI25" s="381" t="s">
        <v>42</v>
      </c>
      <c r="AJ25" s="402">
        <v>23.820153976</v>
      </c>
      <c r="AK25" s="402">
        <v>13.303939293999999</v>
      </c>
      <c r="AL25" s="402">
        <v>32.138290040000001</v>
      </c>
      <c r="AM25" s="402">
        <v>7.453746121</v>
      </c>
      <c r="AN25" s="402">
        <v>13.78497164</v>
      </c>
      <c r="AO25" s="402">
        <v>8.3767119599999997</v>
      </c>
      <c r="AP25" s="409">
        <v>13.618928693999999</v>
      </c>
      <c r="AQ25" s="409">
        <v>10.80852088</v>
      </c>
      <c r="AR25" s="403">
        <v>11.868940968</v>
      </c>
      <c r="AU25" s="385" t="s">
        <v>41</v>
      </c>
      <c r="AV25" s="381" t="s">
        <v>42</v>
      </c>
      <c r="AW25" s="402">
        <v>6.4654434199999997</v>
      </c>
      <c r="AX25" s="402">
        <v>12.595172806000001</v>
      </c>
      <c r="AY25" s="402">
        <v>19.806438612000001</v>
      </c>
      <c r="AZ25" s="402">
        <v>16.8954238</v>
      </c>
      <c r="BA25" s="402">
        <v>18.201248011000001</v>
      </c>
      <c r="BB25" s="402">
        <v>13.437022074</v>
      </c>
      <c r="BC25" s="409">
        <v>15.989713911999999</v>
      </c>
      <c r="BD25" s="409">
        <v>15.579243013999999</v>
      </c>
      <c r="BE25" s="403">
        <v>15.734121456</v>
      </c>
    </row>
    <row r="26" spans="2:57" s="323" customFormat="1" ht="15.75" customHeight="1">
      <c r="B26" s="385" t="s">
        <v>105</v>
      </c>
      <c r="C26" s="386">
        <v>63.347669291999999</v>
      </c>
      <c r="D26" s="386">
        <v>73.632877356999998</v>
      </c>
      <c r="E26" s="386">
        <v>46.760324261999997</v>
      </c>
      <c r="F26" s="386">
        <v>71.174466257999995</v>
      </c>
      <c r="G26" s="386">
        <v>126.41245456</v>
      </c>
      <c r="H26" s="386" t="s">
        <v>85</v>
      </c>
      <c r="I26" s="387">
        <v>64.749813966000005</v>
      </c>
      <c r="J26" s="387">
        <v>126.41245456</v>
      </c>
      <c r="K26" s="372">
        <v>89.279018179999994</v>
      </c>
      <c r="M26" s="385" t="s">
        <v>105</v>
      </c>
      <c r="N26" s="386">
        <v>39.650623240999998</v>
      </c>
      <c r="O26" s="386">
        <v>62.926168244000003</v>
      </c>
      <c r="P26" s="386">
        <v>32.004916768000001</v>
      </c>
      <c r="Q26" s="386">
        <v>56.021630303999999</v>
      </c>
      <c r="R26" s="386">
        <v>75.234820506000005</v>
      </c>
      <c r="S26" s="386" t="s">
        <v>85</v>
      </c>
      <c r="T26" s="387">
        <v>50.123116199000002</v>
      </c>
      <c r="U26" s="387">
        <v>75.234820506000005</v>
      </c>
      <c r="V26" s="372">
        <v>60.112473080000001</v>
      </c>
      <c r="X26" s="385" t="s">
        <v>105</v>
      </c>
      <c r="Y26" s="404">
        <v>36.126588122000001</v>
      </c>
      <c r="Z26" s="404">
        <v>41.967149990000003</v>
      </c>
      <c r="AA26" s="404">
        <v>38.758485976999999</v>
      </c>
      <c r="AB26" s="404">
        <v>48.842729007000003</v>
      </c>
      <c r="AC26" s="404">
        <v>33.697180391000003</v>
      </c>
      <c r="AD26" s="404" t="s">
        <v>85</v>
      </c>
      <c r="AE26" s="410">
        <v>41.913003918999998</v>
      </c>
      <c r="AF26" s="410">
        <v>33.697180391000003</v>
      </c>
      <c r="AG26" s="405">
        <v>37.285434940999998</v>
      </c>
      <c r="AI26" s="385" t="s">
        <v>105</v>
      </c>
      <c r="AJ26" s="404">
        <v>17.755694133999999</v>
      </c>
      <c r="AK26" s="404">
        <v>21.369638862999999</v>
      </c>
      <c r="AL26" s="404">
        <v>18.835815372999999</v>
      </c>
      <c r="AM26" s="404">
        <v>18.792881816000001</v>
      </c>
      <c r="AN26" s="404">
        <v>13.129462827999999</v>
      </c>
      <c r="AO26" s="404" t="s">
        <v>85</v>
      </c>
      <c r="AP26" s="410">
        <v>19.810847080999999</v>
      </c>
      <c r="AQ26" s="410">
        <v>13.129462827999999</v>
      </c>
      <c r="AR26" s="405">
        <v>16.047552215</v>
      </c>
      <c r="AU26" s="381" t="s">
        <v>42</v>
      </c>
      <c r="AV26" s="385" t="s">
        <v>105</v>
      </c>
      <c r="AW26" s="404">
        <v>8.7097967950000008</v>
      </c>
      <c r="AX26" s="404">
        <v>22.122547387000001</v>
      </c>
      <c r="AY26" s="404">
        <v>10.850298368000001</v>
      </c>
      <c r="AZ26" s="404">
        <v>11.074681293999999</v>
      </c>
      <c r="BA26" s="404">
        <v>12.688711315000001</v>
      </c>
      <c r="BB26" s="404" t="s">
        <v>85</v>
      </c>
      <c r="BC26" s="410">
        <v>15.686589477</v>
      </c>
      <c r="BD26" s="410">
        <v>12.688711315000001</v>
      </c>
      <c r="BE26" s="405">
        <v>13.998032276</v>
      </c>
    </row>
    <row r="27" spans="2:57" s="368" customFormat="1" ht="15.75" customHeight="1">
      <c r="B27" s="381" t="s">
        <v>45</v>
      </c>
      <c r="C27" s="382">
        <v>63.781117285999997</v>
      </c>
      <c r="D27" s="382">
        <v>9.1331161779999999</v>
      </c>
      <c r="E27" s="382" t="s">
        <v>85</v>
      </c>
      <c r="F27" s="382">
        <v>18.379585690999999</v>
      </c>
      <c r="G27" s="382" t="s">
        <v>85</v>
      </c>
      <c r="H27" s="382" t="s">
        <v>85</v>
      </c>
      <c r="I27" s="383">
        <v>36.760232895999998</v>
      </c>
      <c r="J27" s="383" t="s">
        <v>85</v>
      </c>
      <c r="K27" s="384">
        <v>36.760232895999998</v>
      </c>
      <c r="M27" s="381" t="s">
        <v>45</v>
      </c>
      <c r="N27" s="382">
        <v>41.061500518000003</v>
      </c>
      <c r="O27" s="382">
        <v>9.1331161779999999</v>
      </c>
      <c r="P27" s="382" t="s">
        <v>85</v>
      </c>
      <c r="Q27" s="382">
        <v>17.661397790999999</v>
      </c>
      <c r="R27" s="382" t="s">
        <v>85</v>
      </c>
      <c r="S27" s="382" t="s">
        <v>85</v>
      </c>
      <c r="T27" s="383">
        <v>26.630924433000001</v>
      </c>
      <c r="U27" s="383" t="s">
        <v>85</v>
      </c>
      <c r="V27" s="384">
        <v>26.630924433000001</v>
      </c>
      <c r="X27" s="381" t="s">
        <v>45</v>
      </c>
      <c r="Y27" s="402">
        <v>49.376550453999997</v>
      </c>
      <c r="Z27" s="402">
        <v>60.306042945999998</v>
      </c>
      <c r="AA27" s="402" t="s">
        <v>85</v>
      </c>
      <c r="AB27" s="402">
        <v>66.583404318000007</v>
      </c>
      <c r="AC27" s="402" t="s">
        <v>85</v>
      </c>
      <c r="AD27" s="402" t="s">
        <v>85</v>
      </c>
      <c r="AE27" s="409">
        <v>53.473570471999999</v>
      </c>
      <c r="AF27" s="409" t="s">
        <v>85</v>
      </c>
      <c r="AG27" s="403">
        <v>53.473570471999999</v>
      </c>
      <c r="AI27" s="381" t="s">
        <v>45</v>
      </c>
      <c r="AJ27" s="402">
        <v>10.859481081</v>
      </c>
      <c r="AK27" s="402">
        <v>39.693957054000002</v>
      </c>
      <c r="AL27" s="402" t="s">
        <v>85</v>
      </c>
      <c r="AM27" s="402">
        <v>17.856061955000001</v>
      </c>
      <c r="AN27" s="402" t="s">
        <v>85</v>
      </c>
      <c r="AO27" s="402" t="s">
        <v>85</v>
      </c>
      <c r="AP27" s="409">
        <v>13.336974477</v>
      </c>
      <c r="AQ27" s="409" t="s">
        <v>85</v>
      </c>
      <c r="AR27" s="403">
        <v>13.336974477</v>
      </c>
      <c r="AU27" s="385" t="s">
        <v>43</v>
      </c>
      <c r="AV27" s="381" t="s">
        <v>45</v>
      </c>
      <c r="AW27" s="402">
        <v>4.1427411579999998</v>
      </c>
      <c r="AX27" s="402">
        <v>0</v>
      </c>
      <c r="AY27" s="402" t="s">
        <v>85</v>
      </c>
      <c r="AZ27" s="402">
        <v>11.653003316</v>
      </c>
      <c r="BA27" s="402" t="s">
        <v>85</v>
      </c>
      <c r="BB27" s="402" t="s">
        <v>85</v>
      </c>
      <c r="BC27" s="409">
        <v>5.6343835359999996</v>
      </c>
      <c r="BD27" s="409" t="s">
        <v>85</v>
      </c>
      <c r="BE27" s="403">
        <v>5.6343835359999996</v>
      </c>
    </row>
    <row r="28" spans="2:57" s="323" customFormat="1" ht="15.75" customHeight="1">
      <c r="B28" s="385" t="s">
        <v>106</v>
      </c>
      <c r="C28" s="386">
        <v>96.39885237</v>
      </c>
      <c r="D28" s="386">
        <v>64.277726337000004</v>
      </c>
      <c r="E28" s="386">
        <v>88.480364993999999</v>
      </c>
      <c r="F28" s="386">
        <v>69.156247273999995</v>
      </c>
      <c r="G28" s="386">
        <v>121.234126241</v>
      </c>
      <c r="H28" s="386">
        <v>206.55253688900001</v>
      </c>
      <c r="I28" s="387">
        <v>75.828465082999998</v>
      </c>
      <c r="J28" s="387">
        <v>153.59683649900001</v>
      </c>
      <c r="K28" s="372">
        <v>104.518708238</v>
      </c>
      <c r="M28" s="385" t="s">
        <v>106</v>
      </c>
      <c r="N28" s="386">
        <v>72.861683415000002</v>
      </c>
      <c r="O28" s="386">
        <v>41.046367940000003</v>
      </c>
      <c r="P28" s="386">
        <v>50.940514491000002</v>
      </c>
      <c r="Q28" s="386">
        <v>50.767299844</v>
      </c>
      <c r="R28" s="386">
        <v>60.873340700999996</v>
      </c>
      <c r="S28" s="386">
        <v>168.45643962899999</v>
      </c>
      <c r="T28" s="387">
        <v>49.981775411999998</v>
      </c>
      <c r="U28" s="387">
        <v>101.681422248</v>
      </c>
      <c r="V28" s="372">
        <v>69.054766291999996</v>
      </c>
      <c r="X28" s="385" t="s">
        <v>106</v>
      </c>
      <c r="Y28" s="404">
        <v>46.443203234000002</v>
      </c>
      <c r="Z28" s="404">
        <v>33.914952618000001</v>
      </c>
      <c r="AA28" s="404">
        <v>32.904169736999997</v>
      </c>
      <c r="AB28" s="404">
        <v>32.017469642999998</v>
      </c>
      <c r="AC28" s="404">
        <v>22.313146496000002</v>
      </c>
      <c r="AD28" s="404">
        <v>31.101091497999999</v>
      </c>
      <c r="AE28" s="410">
        <v>34.926139929999998</v>
      </c>
      <c r="AF28" s="410">
        <v>26.795826327</v>
      </c>
      <c r="AG28" s="405">
        <v>30.518290409999999</v>
      </c>
      <c r="AI28" s="385" t="s">
        <v>106</v>
      </c>
      <c r="AJ28" s="404">
        <v>14.223800517999999</v>
      </c>
      <c r="AK28" s="404">
        <v>13.186228306</v>
      </c>
      <c r="AL28" s="404">
        <v>14.282134821</v>
      </c>
      <c r="AM28" s="404">
        <v>20.162251869999999</v>
      </c>
      <c r="AN28" s="404">
        <v>15.134426888</v>
      </c>
      <c r="AO28" s="404">
        <v>13.050907595</v>
      </c>
      <c r="AP28" s="410">
        <v>15.412010171</v>
      </c>
      <c r="AQ28" s="410">
        <v>14.071635768</v>
      </c>
      <c r="AR28" s="405">
        <v>14.685326187999999</v>
      </c>
      <c r="AU28" s="381" t="s">
        <v>44</v>
      </c>
      <c r="AV28" s="385" t="s">
        <v>106</v>
      </c>
      <c r="AW28" s="404">
        <v>14.916555205</v>
      </c>
      <c r="AX28" s="404">
        <v>16.756659543000001</v>
      </c>
      <c r="AY28" s="404">
        <v>10.386372153</v>
      </c>
      <c r="AZ28" s="404">
        <v>21.229842837</v>
      </c>
      <c r="BA28" s="404">
        <v>12.763817243</v>
      </c>
      <c r="BB28" s="404">
        <v>37.404220049999999</v>
      </c>
      <c r="BC28" s="410">
        <v>15.576114887999999</v>
      </c>
      <c r="BD28" s="410">
        <v>25.332743956000002</v>
      </c>
      <c r="BE28" s="405">
        <v>20.865671336999998</v>
      </c>
    </row>
    <row r="29" spans="2:57" s="368" customFormat="1" ht="15.75" customHeight="1">
      <c r="B29" s="381" t="s">
        <v>107</v>
      </c>
      <c r="C29" s="382">
        <v>11.940600173</v>
      </c>
      <c r="D29" s="382">
        <v>53.859917121000002</v>
      </c>
      <c r="E29" s="382">
        <v>58.712225853</v>
      </c>
      <c r="F29" s="382">
        <v>46.811939627999998</v>
      </c>
      <c r="G29" s="382">
        <v>124.039814003</v>
      </c>
      <c r="H29" s="382">
        <v>99.884733998000002</v>
      </c>
      <c r="I29" s="383">
        <v>51.900542872999999</v>
      </c>
      <c r="J29" s="383">
        <v>116.01436820799999</v>
      </c>
      <c r="K29" s="384">
        <v>88.474257793999996</v>
      </c>
      <c r="M29" s="381" t="s">
        <v>107</v>
      </c>
      <c r="N29" s="382">
        <v>11.940600173</v>
      </c>
      <c r="O29" s="382">
        <v>30.33013807</v>
      </c>
      <c r="P29" s="382">
        <v>36.231655783999997</v>
      </c>
      <c r="Q29" s="382">
        <v>34.460218884</v>
      </c>
      <c r="R29" s="382">
        <v>67.755598344000006</v>
      </c>
      <c r="S29" s="382">
        <v>88.341739316000002</v>
      </c>
      <c r="T29" s="383">
        <v>33.385821972000002</v>
      </c>
      <c r="U29" s="383">
        <v>74.595275896999993</v>
      </c>
      <c r="V29" s="384">
        <v>56.893744202999997</v>
      </c>
      <c r="X29" s="381" t="s">
        <v>107</v>
      </c>
      <c r="Y29" s="402">
        <v>40.854382651999998</v>
      </c>
      <c r="Z29" s="402">
        <v>29.923455258000001</v>
      </c>
      <c r="AA29" s="402">
        <v>30.768642848999999</v>
      </c>
      <c r="AB29" s="402">
        <v>39.274288927000001</v>
      </c>
      <c r="AC29" s="402">
        <v>29.986521075999999</v>
      </c>
      <c r="AD29" s="402">
        <v>51.595632645999999</v>
      </c>
      <c r="AE29" s="409">
        <v>33.558305128999997</v>
      </c>
      <c r="AF29" s="409">
        <v>36.167893857000003</v>
      </c>
      <c r="AG29" s="403">
        <v>35.510325315999999</v>
      </c>
      <c r="AI29" s="381" t="s">
        <v>107</v>
      </c>
      <c r="AJ29" s="402">
        <v>47.536164550999999</v>
      </c>
      <c r="AK29" s="402">
        <v>14.99505594</v>
      </c>
      <c r="AL29" s="402">
        <v>18.223886901</v>
      </c>
      <c r="AM29" s="402">
        <v>20.918940410000001</v>
      </c>
      <c r="AN29" s="402">
        <v>11.433026468</v>
      </c>
      <c r="AO29" s="402">
        <v>19.064271984000001</v>
      </c>
      <c r="AP29" s="409">
        <v>18.229755222000001</v>
      </c>
      <c r="AQ29" s="409">
        <v>13.615974766000001</v>
      </c>
      <c r="AR29" s="403">
        <v>14.778562897</v>
      </c>
      <c r="AU29" s="385" t="s">
        <v>45</v>
      </c>
      <c r="AV29" s="381" t="s">
        <v>107</v>
      </c>
      <c r="AW29" s="402">
        <v>11.609452796999999</v>
      </c>
      <c r="AX29" s="402">
        <v>11.394494263</v>
      </c>
      <c r="AY29" s="402">
        <v>12.718051406000001</v>
      </c>
      <c r="AZ29" s="402">
        <v>13.420936532000001</v>
      </c>
      <c r="BA29" s="402">
        <v>13.204525289999999</v>
      </c>
      <c r="BB29" s="402">
        <v>17.783780186000001</v>
      </c>
      <c r="BC29" s="409">
        <v>12.538476759</v>
      </c>
      <c r="BD29" s="409">
        <v>14.514439466000001</v>
      </c>
      <c r="BE29" s="403">
        <v>14.016533072</v>
      </c>
    </row>
    <row r="30" spans="2:57" s="323" customFormat="1" ht="15.75" customHeight="1">
      <c r="B30" s="385" t="s">
        <v>108</v>
      </c>
      <c r="C30" s="386">
        <v>43.185024181999999</v>
      </c>
      <c r="D30" s="386">
        <v>46.602191040000001</v>
      </c>
      <c r="E30" s="386">
        <v>94.283392062000004</v>
      </c>
      <c r="F30" s="386">
        <v>72.553775083000005</v>
      </c>
      <c r="G30" s="386">
        <v>78.546020858000006</v>
      </c>
      <c r="H30" s="386">
        <v>167.44761816799999</v>
      </c>
      <c r="I30" s="387">
        <v>66.848054812000001</v>
      </c>
      <c r="J30" s="387">
        <v>112.33551278500001</v>
      </c>
      <c r="K30" s="372">
        <v>84.182933867000003</v>
      </c>
      <c r="M30" s="385" t="s">
        <v>108</v>
      </c>
      <c r="N30" s="386">
        <v>33.711244430999997</v>
      </c>
      <c r="O30" s="386">
        <v>35.544922692</v>
      </c>
      <c r="P30" s="386">
        <v>63.786903236000001</v>
      </c>
      <c r="Q30" s="386">
        <v>49.902058734000001</v>
      </c>
      <c r="R30" s="386">
        <v>39.02318605</v>
      </c>
      <c r="S30" s="386">
        <v>97.200437249999993</v>
      </c>
      <c r="T30" s="387">
        <v>47.156387813000002</v>
      </c>
      <c r="U30" s="387">
        <v>61.135047020000002</v>
      </c>
      <c r="V30" s="372">
        <v>52.483534624000001</v>
      </c>
      <c r="X30" s="385" t="s">
        <v>108</v>
      </c>
      <c r="Y30" s="404">
        <v>31.202613095</v>
      </c>
      <c r="Z30" s="404">
        <v>40.650180886999998</v>
      </c>
      <c r="AA30" s="404">
        <v>12.603487477</v>
      </c>
      <c r="AB30" s="404">
        <v>31.116646600999999</v>
      </c>
      <c r="AC30" s="404">
        <v>16.884209736999999</v>
      </c>
      <c r="AD30" s="404">
        <v>31.711791716</v>
      </c>
      <c r="AE30" s="410">
        <v>27.72753097</v>
      </c>
      <c r="AF30" s="410">
        <v>25.284694214000002</v>
      </c>
      <c r="AG30" s="405">
        <v>26.48525922</v>
      </c>
      <c r="AI30" s="385" t="s">
        <v>108</v>
      </c>
      <c r="AJ30" s="404">
        <v>22.499734428</v>
      </c>
      <c r="AK30" s="404">
        <v>23.427879314999998</v>
      </c>
      <c r="AL30" s="404">
        <v>9.6243089519999998</v>
      </c>
      <c r="AM30" s="404">
        <v>17.614693762000002</v>
      </c>
      <c r="AN30" s="404">
        <v>11.102194717</v>
      </c>
      <c r="AO30" s="404">
        <v>20.314670034999999</v>
      </c>
      <c r="AP30" s="410">
        <v>16.713243951999999</v>
      </c>
      <c r="AQ30" s="410">
        <v>16.321471602999999</v>
      </c>
      <c r="AR30" s="405">
        <v>16.514013396999999</v>
      </c>
      <c r="AU30" s="381" t="s">
        <v>46</v>
      </c>
      <c r="AV30" s="385" t="s">
        <v>108</v>
      </c>
      <c r="AW30" s="404">
        <v>24.360001797999999</v>
      </c>
      <c r="AX30" s="404">
        <v>12.195011727000001</v>
      </c>
      <c r="AY30" s="404">
        <v>45.426646036000001</v>
      </c>
      <c r="AZ30" s="404">
        <v>20.048070049</v>
      </c>
      <c r="BA30" s="404">
        <v>21.695534393999999</v>
      </c>
      <c r="BB30" s="404">
        <v>6.0218033200000001</v>
      </c>
      <c r="BC30" s="410">
        <v>26.101872796999999</v>
      </c>
      <c r="BD30" s="410">
        <v>12.815668832</v>
      </c>
      <c r="BE30" s="405">
        <v>19.345352609999999</v>
      </c>
    </row>
    <row r="31" spans="2:57" s="368" customFormat="1" ht="15.75" customHeight="1">
      <c r="B31" s="381" t="s">
        <v>109</v>
      </c>
      <c r="C31" s="382">
        <v>88.57584928</v>
      </c>
      <c r="D31" s="382">
        <v>53.595083465999998</v>
      </c>
      <c r="E31" s="382">
        <v>35.399873790000001</v>
      </c>
      <c r="F31" s="382">
        <v>92.812328346000001</v>
      </c>
      <c r="G31" s="382">
        <v>110.77752036299999</v>
      </c>
      <c r="H31" s="382">
        <v>192.27919650499999</v>
      </c>
      <c r="I31" s="383">
        <v>67.674541942000005</v>
      </c>
      <c r="J31" s="383">
        <v>149.10323793399999</v>
      </c>
      <c r="K31" s="384">
        <v>99.022875232999994</v>
      </c>
      <c r="M31" s="381" t="s">
        <v>109</v>
      </c>
      <c r="N31" s="382">
        <v>40.679972089000003</v>
      </c>
      <c r="O31" s="382">
        <v>35.330510566999997</v>
      </c>
      <c r="P31" s="382">
        <v>25.496800663999998</v>
      </c>
      <c r="Q31" s="382">
        <v>38.251847935999997</v>
      </c>
      <c r="R31" s="382">
        <v>66.068547331000005</v>
      </c>
      <c r="S31" s="382">
        <v>136.312180818</v>
      </c>
      <c r="T31" s="383">
        <v>35.040040486999999</v>
      </c>
      <c r="U31" s="383">
        <v>99.100231899999997</v>
      </c>
      <c r="V31" s="384">
        <v>59.701865247999997</v>
      </c>
      <c r="X31" s="381" t="s">
        <v>109</v>
      </c>
      <c r="Y31" s="402">
        <v>27.471305776000001</v>
      </c>
      <c r="Z31" s="402">
        <v>32.186914815999998</v>
      </c>
      <c r="AA31" s="402">
        <v>43.421901382000001</v>
      </c>
      <c r="AB31" s="402">
        <v>20.562303562</v>
      </c>
      <c r="AC31" s="402">
        <v>24.474804852999998</v>
      </c>
      <c r="AD31" s="402">
        <v>44.022101171999999</v>
      </c>
      <c r="AE31" s="409">
        <v>27.209912015</v>
      </c>
      <c r="AF31" s="409">
        <v>36.328552432999999</v>
      </c>
      <c r="AG31" s="403">
        <v>32.495807939999999</v>
      </c>
      <c r="AI31" s="381" t="s">
        <v>109</v>
      </c>
      <c r="AJ31" s="402">
        <v>11.341689476999999</v>
      </c>
      <c r="AK31" s="402">
        <v>19.115108258999999</v>
      </c>
      <c r="AL31" s="402">
        <v>18.096683798000001</v>
      </c>
      <c r="AM31" s="402">
        <v>13.265349617</v>
      </c>
      <c r="AN31" s="402">
        <v>14.221025484</v>
      </c>
      <c r="AO31" s="402">
        <v>10.631578105999999</v>
      </c>
      <c r="AP31" s="409">
        <v>14.988880998999999</v>
      </c>
      <c r="AQ31" s="409">
        <v>12.044335547999999</v>
      </c>
      <c r="AR31" s="403">
        <v>13.281986101999999</v>
      </c>
      <c r="AU31" s="385" t="s">
        <v>75</v>
      </c>
      <c r="AV31" s="381" t="s">
        <v>109</v>
      </c>
      <c r="AW31" s="402">
        <v>7.1137132340000004</v>
      </c>
      <c r="AX31" s="402">
        <v>14.619155291</v>
      </c>
      <c r="AY31" s="402">
        <v>10.506532241</v>
      </c>
      <c r="AZ31" s="402">
        <v>7.3865353000000002</v>
      </c>
      <c r="BA31" s="402">
        <v>20.944922690999999</v>
      </c>
      <c r="BB31" s="402">
        <v>16.239159519000001</v>
      </c>
      <c r="BC31" s="409">
        <v>9.578492035</v>
      </c>
      <c r="BD31" s="409">
        <v>18.091283604000001</v>
      </c>
      <c r="BE31" s="403">
        <v>14.513189337</v>
      </c>
    </row>
    <row r="32" spans="2:57" s="323" customFormat="1" ht="15.75" customHeight="1">
      <c r="B32" s="385" t="s">
        <v>110</v>
      </c>
      <c r="C32" s="386">
        <v>96.952888302000005</v>
      </c>
      <c r="D32" s="386">
        <v>67.223742354999999</v>
      </c>
      <c r="E32" s="386">
        <v>74.339308265</v>
      </c>
      <c r="F32" s="386">
        <v>83.717168934</v>
      </c>
      <c r="G32" s="386">
        <v>84.937762511000003</v>
      </c>
      <c r="H32" s="386">
        <v>312.36857323200002</v>
      </c>
      <c r="I32" s="387">
        <v>78.261105978000003</v>
      </c>
      <c r="J32" s="387">
        <v>191.18250418100001</v>
      </c>
      <c r="K32" s="372">
        <v>129.06497266100001</v>
      </c>
      <c r="M32" s="385" t="s">
        <v>110</v>
      </c>
      <c r="N32" s="386">
        <v>63.601447997000001</v>
      </c>
      <c r="O32" s="386">
        <v>46.034100131999999</v>
      </c>
      <c r="P32" s="386">
        <v>48.706064609999999</v>
      </c>
      <c r="Q32" s="386">
        <v>54.926939308999998</v>
      </c>
      <c r="R32" s="386">
        <v>41.929268573000002</v>
      </c>
      <c r="S32" s="386">
        <v>178.62811685099999</v>
      </c>
      <c r="T32" s="387">
        <v>51.926810289999999</v>
      </c>
      <c r="U32" s="387">
        <v>105.788399074</v>
      </c>
      <c r="V32" s="372">
        <v>76.159391709000005</v>
      </c>
      <c r="X32" s="385" t="s">
        <v>110</v>
      </c>
      <c r="Y32" s="404">
        <v>34.541600907000003</v>
      </c>
      <c r="Z32" s="404">
        <v>36.789367953000003</v>
      </c>
      <c r="AA32" s="404">
        <v>31.495524663000001</v>
      </c>
      <c r="AB32" s="404">
        <v>27.784745568999998</v>
      </c>
      <c r="AC32" s="404">
        <v>26.899656789000002</v>
      </c>
      <c r="AD32" s="404">
        <v>37.344098058</v>
      </c>
      <c r="AE32" s="410">
        <v>32.802134209999998</v>
      </c>
      <c r="AF32" s="410">
        <v>34.871569698999998</v>
      </c>
      <c r="AG32" s="405">
        <v>34.181286311000001</v>
      </c>
      <c r="AI32" s="385" t="s">
        <v>110</v>
      </c>
      <c r="AJ32" s="404">
        <v>17.353843313999999</v>
      </c>
      <c r="AK32" s="404">
        <v>17.689693095999999</v>
      </c>
      <c r="AL32" s="404">
        <v>15.888669932999999</v>
      </c>
      <c r="AM32" s="404">
        <v>18.038619379</v>
      </c>
      <c r="AN32" s="404">
        <v>14.25932987</v>
      </c>
      <c r="AO32" s="404">
        <v>11.171715710000001</v>
      </c>
      <c r="AP32" s="410">
        <v>17.181852158000002</v>
      </c>
      <c r="AQ32" s="410">
        <v>11.902651274</v>
      </c>
      <c r="AR32" s="405">
        <v>13.663587863</v>
      </c>
      <c r="AU32" s="381" t="s">
        <v>47</v>
      </c>
      <c r="AV32" s="385" t="s">
        <v>110</v>
      </c>
      <c r="AW32" s="404">
        <v>13.704920153</v>
      </c>
      <c r="AX32" s="404">
        <v>13.999869935</v>
      </c>
      <c r="AY32" s="404">
        <v>18.134392739999999</v>
      </c>
      <c r="AZ32" s="404">
        <v>19.786760202</v>
      </c>
      <c r="BA32" s="404">
        <v>8.2057097169999995</v>
      </c>
      <c r="BB32" s="404">
        <v>8.6692336920000006</v>
      </c>
      <c r="BC32" s="410">
        <v>16.366737457999999</v>
      </c>
      <c r="BD32" s="410">
        <v>8.5595029609999997</v>
      </c>
      <c r="BE32" s="405">
        <v>11.163693479000001</v>
      </c>
    </row>
    <row r="33" spans="2:57" s="368" customFormat="1" ht="15.75" customHeight="1">
      <c r="B33" s="381" t="s">
        <v>54</v>
      </c>
      <c r="C33" s="382">
        <v>64.899720810000005</v>
      </c>
      <c r="D33" s="382">
        <v>79.420145438999995</v>
      </c>
      <c r="E33" s="382">
        <v>50.136205703000002</v>
      </c>
      <c r="F33" s="382">
        <v>61.279970394999999</v>
      </c>
      <c r="G33" s="382">
        <v>42.359270158999998</v>
      </c>
      <c r="H33" s="382">
        <v>241.577563355</v>
      </c>
      <c r="I33" s="383">
        <v>62.909148137000003</v>
      </c>
      <c r="J33" s="383">
        <v>152.16914999900001</v>
      </c>
      <c r="K33" s="384">
        <v>103.380958658</v>
      </c>
      <c r="M33" s="381" t="s">
        <v>54</v>
      </c>
      <c r="N33" s="382">
        <v>64.730616717999993</v>
      </c>
      <c r="O33" s="382">
        <v>47.950616451000002</v>
      </c>
      <c r="P33" s="382">
        <v>37.370120911000001</v>
      </c>
      <c r="Q33" s="382">
        <v>40.038167178000002</v>
      </c>
      <c r="R33" s="382">
        <v>37.96535154</v>
      </c>
      <c r="S33" s="382">
        <v>125.586141494</v>
      </c>
      <c r="T33" s="383">
        <v>41.858494808000003</v>
      </c>
      <c r="U33" s="383">
        <v>86.262263746000002</v>
      </c>
      <c r="V33" s="384">
        <v>61.991823123000003</v>
      </c>
      <c r="X33" s="381" t="s">
        <v>54</v>
      </c>
      <c r="Y33" s="402">
        <v>76.357418969999998</v>
      </c>
      <c r="Z33" s="402">
        <v>31.218748210000001</v>
      </c>
      <c r="AA33" s="402">
        <v>28.238522345</v>
      </c>
      <c r="AB33" s="402">
        <v>32.739891856</v>
      </c>
      <c r="AC33" s="402">
        <v>60.277325646999998</v>
      </c>
      <c r="AD33" s="402">
        <v>24.689695785000001</v>
      </c>
      <c r="AE33" s="409">
        <v>31.262011666999999</v>
      </c>
      <c r="AF33" s="409">
        <v>29.135702271</v>
      </c>
      <c r="AG33" s="403">
        <v>29.842927157999998</v>
      </c>
      <c r="AI33" s="381" t="s">
        <v>54</v>
      </c>
      <c r="AJ33" s="402">
        <v>18.660620939000001</v>
      </c>
      <c r="AK33" s="402">
        <v>11.408555641</v>
      </c>
      <c r="AL33" s="402">
        <v>13.059134</v>
      </c>
      <c r="AM33" s="402">
        <v>15.362893467999999</v>
      </c>
      <c r="AN33" s="402">
        <v>19.976402390000001</v>
      </c>
      <c r="AO33" s="402">
        <v>11.511260647</v>
      </c>
      <c r="AP33" s="409">
        <v>13.082549283000001</v>
      </c>
      <c r="AQ33" s="409">
        <v>12.568821244</v>
      </c>
      <c r="AR33" s="403">
        <v>12.739690663999999</v>
      </c>
      <c r="AU33" s="385" t="s">
        <v>48</v>
      </c>
      <c r="AV33" s="381" t="s">
        <v>54</v>
      </c>
      <c r="AW33" s="402">
        <v>4.7213979650000004</v>
      </c>
      <c r="AX33" s="402">
        <v>17.748582123999999</v>
      </c>
      <c r="AY33" s="402">
        <v>33.239537659</v>
      </c>
      <c r="AZ33" s="402">
        <v>17.233680930999999</v>
      </c>
      <c r="BA33" s="402">
        <v>9.3732919700000004</v>
      </c>
      <c r="BB33" s="402">
        <v>15.784890163</v>
      </c>
      <c r="BC33" s="409">
        <v>22.193448301</v>
      </c>
      <c r="BD33" s="409">
        <v>14.983881294</v>
      </c>
      <c r="BE33" s="403">
        <v>17.381832041999999</v>
      </c>
    </row>
    <row r="34" spans="2:57" s="323" customFormat="1" ht="15.75" customHeight="1">
      <c r="B34" s="385" t="s">
        <v>76</v>
      </c>
      <c r="C34" s="386">
        <v>155.959554529</v>
      </c>
      <c r="D34" s="386">
        <v>75.885689963000004</v>
      </c>
      <c r="E34" s="386">
        <v>71.500925015000007</v>
      </c>
      <c r="F34" s="386">
        <v>40.972886772999999</v>
      </c>
      <c r="G34" s="386">
        <v>48.076921441000003</v>
      </c>
      <c r="H34" s="386">
        <v>195.44024492099999</v>
      </c>
      <c r="I34" s="387">
        <v>64.605719088000001</v>
      </c>
      <c r="J34" s="387">
        <v>161.415680369</v>
      </c>
      <c r="K34" s="372">
        <v>135.01140506799999</v>
      </c>
      <c r="M34" s="385" t="s">
        <v>76</v>
      </c>
      <c r="N34" s="386">
        <v>78.784271912999998</v>
      </c>
      <c r="O34" s="386">
        <v>45.658909768000001</v>
      </c>
      <c r="P34" s="386">
        <v>21.047336044000001</v>
      </c>
      <c r="Q34" s="386">
        <v>30.485004890999999</v>
      </c>
      <c r="R34" s="386">
        <v>20.136053597</v>
      </c>
      <c r="S34" s="386">
        <v>100.15191283999999</v>
      </c>
      <c r="T34" s="387">
        <v>35.342886499999999</v>
      </c>
      <c r="U34" s="387">
        <v>81.677134288000005</v>
      </c>
      <c r="V34" s="372">
        <v>69.039775298999999</v>
      </c>
      <c r="X34" s="385" t="s">
        <v>76</v>
      </c>
      <c r="Y34" s="404">
        <v>17.309049541</v>
      </c>
      <c r="Z34" s="404">
        <v>25.156881494</v>
      </c>
      <c r="AA34" s="404">
        <v>10.597351863</v>
      </c>
      <c r="AB34" s="404">
        <v>38.772127957000002</v>
      </c>
      <c r="AC34" s="404">
        <v>16.04922496</v>
      </c>
      <c r="AD34" s="404">
        <v>36.676073361</v>
      </c>
      <c r="AE34" s="410">
        <v>24.024059861000001</v>
      </c>
      <c r="AF34" s="410">
        <v>35.257581088999999</v>
      </c>
      <c r="AG34" s="405">
        <v>33.791457356000002</v>
      </c>
      <c r="AI34" s="385" t="s">
        <v>76</v>
      </c>
      <c r="AJ34" s="404">
        <v>7.5809148930000001</v>
      </c>
      <c r="AK34" s="404">
        <v>11.431867805</v>
      </c>
      <c r="AL34" s="404">
        <v>15.49403603</v>
      </c>
      <c r="AM34" s="404">
        <v>18.10640102</v>
      </c>
      <c r="AN34" s="404">
        <v>11.259192589</v>
      </c>
      <c r="AO34" s="404">
        <v>9.4722901020000005</v>
      </c>
      <c r="AP34" s="410">
        <v>13.754584426999999</v>
      </c>
      <c r="AQ34" s="410">
        <v>9.5951739919999994</v>
      </c>
      <c r="AR34" s="405">
        <v>10.138032301999999</v>
      </c>
      <c r="AU34" s="381" t="s">
        <v>49</v>
      </c>
      <c r="AV34" s="385" t="s">
        <v>76</v>
      </c>
      <c r="AW34" s="404">
        <v>25.625871003</v>
      </c>
      <c r="AX34" s="404">
        <v>23.579261020000001</v>
      </c>
      <c r="AY34" s="404">
        <v>3.3450649079999999</v>
      </c>
      <c r="AZ34" s="404">
        <v>17.524343977000001</v>
      </c>
      <c r="BA34" s="404">
        <v>14.574575358000001</v>
      </c>
      <c r="BB34" s="404">
        <v>5.0958993970000002</v>
      </c>
      <c r="BC34" s="410">
        <v>16.926863211000001</v>
      </c>
      <c r="BD34" s="410">
        <v>5.7477405480000003</v>
      </c>
      <c r="BE34" s="405">
        <v>7.2067645450000004</v>
      </c>
    </row>
    <row r="35" spans="2:57" s="368" customFormat="1" ht="15.75" customHeight="1">
      <c r="B35" s="381" t="s">
        <v>111</v>
      </c>
      <c r="C35" s="382" t="s">
        <v>85</v>
      </c>
      <c r="D35" s="382">
        <v>42.640776957</v>
      </c>
      <c r="E35" s="382">
        <v>63.143332444999999</v>
      </c>
      <c r="F35" s="382">
        <v>32.756297232999998</v>
      </c>
      <c r="G35" s="382">
        <v>81.932156856999995</v>
      </c>
      <c r="H35" s="382">
        <v>37.408336773999999</v>
      </c>
      <c r="I35" s="383">
        <v>45.358083057999998</v>
      </c>
      <c r="J35" s="383">
        <v>45.631608614999998</v>
      </c>
      <c r="K35" s="384">
        <v>45.601095010999998</v>
      </c>
      <c r="M35" s="381" t="s">
        <v>111</v>
      </c>
      <c r="N35" s="382" t="s">
        <v>85</v>
      </c>
      <c r="O35" s="382">
        <v>33.949911333999999</v>
      </c>
      <c r="P35" s="382">
        <v>34.162873785999999</v>
      </c>
      <c r="Q35" s="382">
        <v>23.064765791999999</v>
      </c>
      <c r="R35" s="382">
        <v>40.776123339999998</v>
      </c>
      <c r="S35" s="382">
        <v>20.243432357</v>
      </c>
      <c r="T35" s="383">
        <v>30.112528241</v>
      </c>
      <c r="U35" s="383">
        <v>24.035692304000001</v>
      </c>
      <c r="V35" s="384">
        <v>24.713603967000001</v>
      </c>
      <c r="X35" s="381" t="s">
        <v>111</v>
      </c>
      <c r="Y35" s="402" t="s">
        <v>85</v>
      </c>
      <c r="Z35" s="402">
        <v>32.650001459000002</v>
      </c>
      <c r="AA35" s="402">
        <v>32.142981738000003</v>
      </c>
      <c r="AB35" s="402">
        <v>40.055721609000003</v>
      </c>
      <c r="AC35" s="402">
        <v>17.399574206</v>
      </c>
      <c r="AD35" s="402">
        <v>29.898034981999999</v>
      </c>
      <c r="AE35" s="409">
        <v>34.351833409999998</v>
      </c>
      <c r="AF35" s="409">
        <v>25.753294255</v>
      </c>
      <c r="AG35" s="403">
        <v>26.707406979999998</v>
      </c>
      <c r="AI35" s="381" t="s">
        <v>111</v>
      </c>
      <c r="AJ35" s="402" t="s">
        <v>85</v>
      </c>
      <c r="AK35" s="402">
        <v>21.919823878999999</v>
      </c>
      <c r="AL35" s="402">
        <v>21.664148062999999</v>
      </c>
      <c r="AM35" s="402">
        <v>23.866151765000001</v>
      </c>
      <c r="AN35" s="402">
        <v>14.295567028000001</v>
      </c>
      <c r="AO35" s="402">
        <v>12.829128743</v>
      </c>
      <c r="AP35" s="409">
        <v>22.315045090000002</v>
      </c>
      <c r="AQ35" s="409">
        <v>13.315429143999999</v>
      </c>
      <c r="AR35" s="403">
        <v>14.314046227</v>
      </c>
      <c r="AU35" s="385" t="s">
        <v>50</v>
      </c>
      <c r="AV35" s="381" t="s">
        <v>111</v>
      </c>
      <c r="AW35" s="402" t="s">
        <v>85</v>
      </c>
      <c r="AX35" s="402">
        <v>25.048591016</v>
      </c>
      <c r="AY35" s="402">
        <v>0.29656169399999999</v>
      </c>
      <c r="AZ35" s="402">
        <v>6.4913532119999999</v>
      </c>
      <c r="BA35" s="402">
        <v>18.073014400999998</v>
      </c>
      <c r="BB35" s="402">
        <v>11.387598126</v>
      </c>
      <c r="BC35" s="409">
        <v>9.7215713889999993</v>
      </c>
      <c r="BD35" s="409">
        <v>13.604616494</v>
      </c>
      <c r="BE35" s="403">
        <v>13.173745309999999</v>
      </c>
    </row>
    <row r="36" spans="2:57" s="323" customFormat="1" ht="15.75" customHeight="1">
      <c r="B36" s="385" t="s">
        <v>487</v>
      </c>
      <c r="C36" s="388">
        <v>82.349862496</v>
      </c>
      <c r="D36" s="386" t="s">
        <v>85</v>
      </c>
      <c r="E36" s="386">
        <v>21.911579832000001</v>
      </c>
      <c r="F36" s="386">
        <v>6.2202381029999998</v>
      </c>
      <c r="G36" s="386">
        <v>71.686563899000006</v>
      </c>
      <c r="H36" s="386" t="s">
        <v>85</v>
      </c>
      <c r="I36" s="387">
        <v>10.344220721999999</v>
      </c>
      <c r="J36" s="387">
        <v>71.686563899000006</v>
      </c>
      <c r="K36" s="372">
        <v>52.185622944000002</v>
      </c>
      <c r="M36" s="385" t="s">
        <v>487</v>
      </c>
      <c r="N36" s="388">
        <v>24.243036595</v>
      </c>
      <c r="O36" s="386" t="s">
        <v>85</v>
      </c>
      <c r="P36" s="386">
        <v>5.847666877</v>
      </c>
      <c r="Q36" s="386">
        <v>6.1828822560000001</v>
      </c>
      <c r="R36" s="386">
        <v>28.192609050000002</v>
      </c>
      <c r="S36" s="386" t="s">
        <v>85</v>
      </c>
      <c r="T36" s="387">
        <v>6.6138870199999999</v>
      </c>
      <c r="U36" s="387">
        <v>28.192609050000002</v>
      </c>
      <c r="V36" s="372">
        <v>21.332659422999999</v>
      </c>
      <c r="X36" s="385" t="s">
        <v>487</v>
      </c>
      <c r="Y36" s="406">
        <v>24.488748407999999</v>
      </c>
      <c r="Z36" s="404" t="s">
        <v>85</v>
      </c>
      <c r="AA36" s="404">
        <v>17.840766063</v>
      </c>
      <c r="AB36" s="404">
        <v>83.108803409000004</v>
      </c>
      <c r="AC36" s="404">
        <v>16.421377894999999</v>
      </c>
      <c r="AD36" s="404" t="s">
        <v>85</v>
      </c>
      <c r="AE36" s="410">
        <v>52.154773935000001</v>
      </c>
      <c r="AF36" s="410">
        <v>16.421377894999999</v>
      </c>
      <c r="AG36" s="405">
        <v>18.673108370000001</v>
      </c>
      <c r="AI36" s="385" t="s">
        <v>487</v>
      </c>
      <c r="AJ36" s="406">
        <v>4.9503251500000003</v>
      </c>
      <c r="AK36" s="404" t="s">
        <v>85</v>
      </c>
      <c r="AL36" s="404">
        <v>8.8467978729999999</v>
      </c>
      <c r="AM36" s="404">
        <v>11.582294125000001</v>
      </c>
      <c r="AN36" s="404">
        <v>12.661559694999999</v>
      </c>
      <c r="AO36" s="404" t="s">
        <v>85</v>
      </c>
      <c r="AP36" s="410">
        <v>9.4085236329999997</v>
      </c>
      <c r="AQ36" s="410">
        <v>12.661559694999999</v>
      </c>
      <c r="AR36" s="405">
        <v>12.456570491000001</v>
      </c>
      <c r="AU36" s="381" t="s">
        <v>51</v>
      </c>
      <c r="AV36" s="385" t="s">
        <v>487</v>
      </c>
      <c r="AW36" s="406">
        <v>0</v>
      </c>
      <c r="AX36" s="404" t="s">
        <v>85</v>
      </c>
      <c r="AY36" s="404">
        <v>0</v>
      </c>
      <c r="AZ36" s="404">
        <v>4.7083491410000002</v>
      </c>
      <c r="BA36" s="404">
        <v>10.244667914000001</v>
      </c>
      <c r="BB36" s="404" t="s">
        <v>85</v>
      </c>
      <c r="BC36" s="410">
        <v>2.3746944499999998</v>
      </c>
      <c r="BD36" s="410">
        <v>10.244667914000001</v>
      </c>
      <c r="BE36" s="405">
        <v>9.7487436229999993</v>
      </c>
    </row>
    <row r="37" spans="2:57" s="323" customFormat="1" ht="15.75" customHeight="1">
      <c r="B37" s="381" t="s">
        <v>689</v>
      </c>
      <c r="C37" s="382">
        <v>134.203588072</v>
      </c>
      <c r="D37" s="382" t="s">
        <v>85</v>
      </c>
      <c r="E37" s="382" t="s">
        <v>85</v>
      </c>
      <c r="F37" s="382">
        <v>4.3253592980000004</v>
      </c>
      <c r="G37" s="382">
        <v>83.104116336999994</v>
      </c>
      <c r="H37" s="382" t="s">
        <v>85</v>
      </c>
      <c r="I37" s="383">
        <v>9.1687350930000004</v>
      </c>
      <c r="J37" s="383">
        <v>83.104116336999994</v>
      </c>
      <c r="K37" s="384">
        <v>28.209002897000001</v>
      </c>
      <c r="M37" s="381" t="s">
        <v>689</v>
      </c>
      <c r="N37" s="382">
        <v>39.508293010000003</v>
      </c>
      <c r="O37" s="382" t="s">
        <v>85</v>
      </c>
      <c r="P37" s="382" t="s">
        <v>85</v>
      </c>
      <c r="Q37" s="382">
        <v>4.3253592980000004</v>
      </c>
      <c r="R37" s="382">
        <v>25.812751680000002</v>
      </c>
      <c r="S37" s="382" t="s">
        <v>85</v>
      </c>
      <c r="T37" s="383">
        <v>5.637389583</v>
      </c>
      <c r="U37" s="383">
        <v>25.812751680000002</v>
      </c>
      <c r="V37" s="384">
        <v>10.833065739</v>
      </c>
      <c r="X37" s="381" t="s">
        <v>689</v>
      </c>
      <c r="Y37" s="402">
        <v>24.488748407999999</v>
      </c>
      <c r="Z37" s="402" t="s">
        <v>85</v>
      </c>
      <c r="AA37" s="402" t="s">
        <v>85</v>
      </c>
      <c r="AB37" s="402">
        <v>66.049063118999996</v>
      </c>
      <c r="AC37" s="402">
        <v>7.7728971900000001</v>
      </c>
      <c r="AD37" s="402" t="s">
        <v>85</v>
      </c>
      <c r="AE37" s="409">
        <v>43.363720674</v>
      </c>
      <c r="AF37" s="409">
        <v>7.7728971900000001</v>
      </c>
      <c r="AG37" s="403">
        <v>16.361867402000001</v>
      </c>
      <c r="AI37" s="381" t="s">
        <v>689</v>
      </c>
      <c r="AJ37" s="402">
        <v>4.9503251500000003</v>
      </c>
      <c r="AK37" s="402" t="s">
        <v>85</v>
      </c>
      <c r="AL37" s="402" t="s">
        <v>85</v>
      </c>
      <c r="AM37" s="402">
        <v>20.354825019</v>
      </c>
      <c r="AN37" s="402">
        <v>22.58847909</v>
      </c>
      <c r="AO37" s="402" t="s">
        <v>85</v>
      </c>
      <c r="AP37" s="409">
        <v>11.946410473</v>
      </c>
      <c r="AQ37" s="409">
        <v>22.58847909</v>
      </c>
      <c r="AR37" s="403">
        <v>20.020277475</v>
      </c>
      <c r="AU37" s="381"/>
      <c r="AV37" s="381" t="s">
        <v>689</v>
      </c>
      <c r="AW37" s="402">
        <v>0</v>
      </c>
      <c r="AX37" s="402" t="s">
        <v>85</v>
      </c>
      <c r="AY37" s="402" t="s">
        <v>85</v>
      </c>
      <c r="AZ37" s="402">
        <v>13.596111862000001</v>
      </c>
      <c r="BA37" s="402">
        <v>0.69936152399999996</v>
      </c>
      <c r="BB37" s="402" t="s">
        <v>85</v>
      </c>
      <c r="BC37" s="409">
        <v>6.1747904489999996</v>
      </c>
      <c r="BD37" s="409">
        <v>0.69936152399999996</v>
      </c>
      <c r="BE37" s="403">
        <v>2.020721676</v>
      </c>
    </row>
    <row r="38" spans="2:57" s="323" customFormat="1" ht="15.75" customHeight="1">
      <c r="B38" s="385" t="s">
        <v>690</v>
      </c>
      <c r="C38" s="386" t="s">
        <v>85</v>
      </c>
      <c r="D38" s="386" t="s">
        <v>85</v>
      </c>
      <c r="E38" s="386" t="s">
        <v>85</v>
      </c>
      <c r="F38" s="386" t="s">
        <v>85</v>
      </c>
      <c r="G38" s="386">
        <v>57.648156071000002</v>
      </c>
      <c r="H38" s="386" t="s">
        <v>85</v>
      </c>
      <c r="I38" s="387" t="s">
        <v>85</v>
      </c>
      <c r="J38" s="387">
        <v>57.648156071000002</v>
      </c>
      <c r="K38" s="372">
        <v>57.648156071000002</v>
      </c>
      <c r="M38" s="385" t="s">
        <v>690</v>
      </c>
      <c r="N38" s="386" t="s">
        <v>85</v>
      </c>
      <c r="O38" s="386" t="s">
        <v>85</v>
      </c>
      <c r="P38" s="386" t="s">
        <v>85</v>
      </c>
      <c r="Q38" s="386" t="s">
        <v>85</v>
      </c>
      <c r="R38" s="386">
        <v>25.337930649</v>
      </c>
      <c r="S38" s="386" t="s">
        <v>85</v>
      </c>
      <c r="T38" s="387" t="s">
        <v>85</v>
      </c>
      <c r="U38" s="387">
        <v>25.337930649</v>
      </c>
      <c r="V38" s="372">
        <v>25.337930649</v>
      </c>
      <c r="X38" s="385" t="s">
        <v>690</v>
      </c>
      <c r="Y38" s="404" t="s">
        <v>85</v>
      </c>
      <c r="Z38" s="404" t="s">
        <v>85</v>
      </c>
      <c r="AA38" s="404" t="s">
        <v>85</v>
      </c>
      <c r="AB38" s="404" t="s">
        <v>85</v>
      </c>
      <c r="AC38" s="404">
        <v>9.9232919719999995</v>
      </c>
      <c r="AD38" s="404" t="s">
        <v>85</v>
      </c>
      <c r="AE38" s="410" t="s">
        <v>85</v>
      </c>
      <c r="AF38" s="410">
        <v>9.9232919719999995</v>
      </c>
      <c r="AG38" s="405">
        <v>9.9232919719999995</v>
      </c>
      <c r="AI38" s="385" t="s">
        <v>690</v>
      </c>
      <c r="AJ38" s="404" t="s">
        <v>85</v>
      </c>
      <c r="AK38" s="404" t="s">
        <v>85</v>
      </c>
      <c r="AL38" s="404" t="s">
        <v>85</v>
      </c>
      <c r="AM38" s="404" t="s">
        <v>85</v>
      </c>
      <c r="AN38" s="404">
        <v>11.962400643</v>
      </c>
      <c r="AO38" s="404" t="s">
        <v>85</v>
      </c>
      <c r="AP38" s="410" t="s">
        <v>85</v>
      </c>
      <c r="AQ38" s="410">
        <v>11.962400643</v>
      </c>
      <c r="AR38" s="405">
        <v>11.962400643</v>
      </c>
      <c r="AU38" s="381"/>
      <c r="AV38" s="385" t="s">
        <v>690</v>
      </c>
      <c r="AW38" s="404" t="s">
        <v>85</v>
      </c>
      <c r="AX38" s="404" t="s">
        <v>85</v>
      </c>
      <c r="AY38" s="404" t="s">
        <v>85</v>
      </c>
      <c r="AZ38" s="404" t="s">
        <v>85</v>
      </c>
      <c r="BA38" s="404">
        <v>22.067023962</v>
      </c>
      <c r="BB38" s="404" t="s">
        <v>85</v>
      </c>
      <c r="BC38" s="410" t="s">
        <v>85</v>
      </c>
      <c r="BD38" s="410">
        <v>22.067023962</v>
      </c>
      <c r="BE38" s="405">
        <v>22.067023962</v>
      </c>
    </row>
    <row r="39" spans="2:57" s="323" customFormat="1" ht="15.75" customHeight="1">
      <c r="B39" s="381" t="s">
        <v>691</v>
      </c>
      <c r="C39" s="382">
        <v>0</v>
      </c>
      <c r="D39" s="382" t="s">
        <v>85</v>
      </c>
      <c r="E39" s="382">
        <v>3.4650880769999999</v>
      </c>
      <c r="F39" s="382">
        <v>25.135853025999999</v>
      </c>
      <c r="G39" s="382">
        <v>0</v>
      </c>
      <c r="H39" s="382" t="s">
        <v>85</v>
      </c>
      <c r="I39" s="383">
        <v>18.488150629</v>
      </c>
      <c r="J39" s="383">
        <v>0</v>
      </c>
      <c r="K39" s="384">
        <v>9.0901489059999996</v>
      </c>
      <c r="M39" s="381" t="s">
        <v>691</v>
      </c>
      <c r="N39" s="382">
        <v>0</v>
      </c>
      <c r="O39" s="382" t="s">
        <v>85</v>
      </c>
      <c r="P39" s="382">
        <v>3.4650880769999999</v>
      </c>
      <c r="Q39" s="382">
        <v>24.896343307999999</v>
      </c>
      <c r="R39" s="382">
        <v>0</v>
      </c>
      <c r="S39" s="382" t="s">
        <v>85</v>
      </c>
      <c r="T39" s="383">
        <v>18.320018913999998</v>
      </c>
      <c r="U39" s="383">
        <v>0</v>
      </c>
      <c r="V39" s="384">
        <v>9.0074828589999996</v>
      </c>
      <c r="X39" s="381" t="s">
        <v>691</v>
      </c>
      <c r="Y39" s="402" t="s">
        <v>85</v>
      </c>
      <c r="Z39" s="402" t="s">
        <v>85</v>
      </c>
      <c r="AA39" s="402">
        <v>0</v>
      </c>
      <c r="AB39" s="402">
        <v>92.037614414999993</v>
      </c>
      <c r="AC39" s="402" t="s">
        <v>85</v>
      </c>
      <c r="AD39" s="402" t="s">
        <v>85</v>
      </c>
      <c r="AE39" s="409">
        <v>87.839936898000005</v>
      </c>
      <c r="AF39" s="409" t="s">
        <v>85</v>
      </c>
      <c r="AG39" s="403">
        <v>87.839936898000005</v>
      </c>
      <c r="AI39" s="381" t="s">
        <v>691</v>
      </c>
      <c r="AJ39" s="402" t="s">
        <v>85</v>
      </c>
      <c r="AK39" s="402" t="s">
        <v>85</v>
      </c>
      <c r="AL39" s="402">
        <v>100</v>
      </c>
      <c r="AM39" s="402">
        <v>7.0095246769999999</v>
      </c>
      <c r="AN39" s="402" t="s">
        <v>85</v>
      </c>
      <c r="AO39" s="402" t="s">
        <v>85</v>
      </c>
      <c r="AP39" s="409">
        <v>11.250660543</v>
      </c>
      <c r="AQ39" s="409" t="s">
        <v>85</v>
      </c>
      <c r="AR39" s="403">
        <v>11.250660543</v>
      </c>
      <c r="AU39" s="381"/>
      <c r="AV39" s="381" t="s">
        <v>691</v>
      </c>
      <c r="AW39" s="402" t="s">
        <v>85</v>
      </c>
      <c r="AX39" s="402" t="s">
        <v>85</v>
      </c>
      <c r="AY39" s="402">
        <v>0</v>
      </c>
      <c r="AZ39" s="402">
        <v>0</v>
      </c>
      <c r="BA39" s="402" t="s">
        <v>85</v>
      </c>
      <c r="BB39" s="402" t="s">
        <v>85</v>
      </c>
      <c r="BC39" s="409">
        <v>0</v>
      </c>
      <c r="BD39" s="409" t="s">
        <v>85</v>
      </c>
      <c r="BE39" s="403">
        <v>0</v>
      </c>
    </row>
    <row r="40" spans="2:57" s="323" customFormat="1" ht="15.75" customHeight="1">
      <c r="B40" s="385" t="s">
        <v>692</v>
      </c>
      <c r="C40" s="386" t="s">
        <v>85</v>
      </c>
      <c r="D40" s="386" t="s">
        <v>85</v>
      </c>
      <c r="E40" s="386" t="s">
        <v>85</v>
      </c>
      <c r="F40" s="386" t="s">
        <v>85</v>
      </c>
      <c r="G40" s="386">
        <v>87.719654860000006</v>
      </c>
      <c r="H40" s="386" t="s">
        <v>85</v>
      </c>
      <c r="I40" s="387" t="s">
        <v>85</v>
      </c>
      <c r="J40" s="387">
        <v>87.719654860000006</v>
      </c>
      <c r="K40" s="372">
        <v>87.719654860000006</v>
      </c>
      <c r="M40" s="385" t="s">
        <v>692</v>
      </c>
      <c r="N40" s="386" t="s">
        <v>85</v>
      </c>
      <c r="O40" s="386" t="s">
        <v>85</v>
      </c>
      <c r="P40" s="386" t="s">
        <v>85</v>
      </c>
      <c r="Q40" s="386" t="s">
        <v>85</v>
      </c>
      <c r="R40" s="386">
        <v>34.131220077999998</v>
      </c>
      <c r="S40" s="386" t="s">
        <v>85</v>
      </c>
      <c r="T40" s="387" t="s">
        <v>85</v>
      </c>
      <c r="U40" s="387">
        <v>34.131220077999998</v>
      </c>
      <c r="V40" s="372">
        <v>34.131220077999998</v>
      </c>
      <c r="X40" s="385" t="s">
        <v>692</v>
      </c>
      <c r="Y40" s="404" t="s">
        <v>85</v>
      </c>
      <c r="Z40" s="404" t="s">
        <v>85</v>
      </c>
      <c r="AA40" s="404" t="s">
        <v>85</v>
      </c>
      <c r="AB40" s="404" t="s">
        <v>85</v>
      </c>
      <c r="AC40" s="404">
        <v>19.331976246</v>
      </c>
      <c r="AD40" s="404" t="s">
        <v>85</v>
      </c>
      <c r="AE40" s="410" t="s">
        <v>85</v>
      </c>
      <c r="AF40" s="410">
        <v>19.331976246</v>
      </c>
      <c r="AG40" s="405">
        <v>19.331976246</v>
      </c>
      <c r="AI40" s="385" t="s">
        <v>692</v>
      </c>
      <c r="AJ40" s="404" t="s">
        <v>85</v>
      </c>
      <c r="AK40" s="404" t="s">
        <v>85</v>
      </c>
      <c r="AL40" s="404" t="s">
        <v>85</v>
      </c>
      <c r="AM40" s="404" t="s">
        <v>85</v>
      </c>
      <c r="AN40" s="404">
        <v>11.729960182999999</v>
      </c>
      <c r="AO40" s="404" t="s">
        <v>85</v>
      </c>
      <c r="AP40" s="410" t="s">
        <v>85</v>
      </c>
      <c r="AQ40" s="410">
        <v>11.729960182999999</v>
      </c>
      <c r="AR40" s="405">
        <v>11.729960182999999</v>
      </c>
      <c r="AU40" s="381"/>
      <c r="AV40" s="385" t="s">
        <v>692</v>
      </c>
      <c r="AW40" s="404" t="s">
        <v>85</v>
      </c>
      <c r="AX40" s="404" t="s">
        <v>85</v>
      </c>
      <c r="AY40" s="404" t="s">
        <v>85</v>
      </c>
      <c r="AZ40" s="404" t="s">
        <v>85</v>
      </c>
      <c r="BA40" s="404">
        <v>7.8474962770000003</v>
      </c>
      <c r="BB40" s="404" t="s">
        <v>85</v>
      </c>
      <c r="BC40" s="410" t="s">
        <v>85</v>
      </c>
      <c r="BD40" s="410">
        <v>7.8474962770000003</v>
      </c>
      <c r="BE40" s="405">
        <v>7.8474962770000003</v>
      </c>
    </row>
    <row r="41" spans="2:57" s="323" customFormat="1" ht="15.75" customHeight="1">
      <c r="B41" s="381" t="s">
        <v>693</v>
      </c>
      <c r="C41" s="382" t="s">
        <v>85</v>
      </c>
      <c r="D41" s="382" t="s">
        <v>85</v>
      </c>
      <c r="E41" s="382">
        <v>31.254163654999999</v>
      </c>
      <c r="F41" s="382">
        <v>0.42128713699999998</v>
      </c>
      <c r="G41" s="382" t="s">
        <v>85</v>
      </c>
      <c r="H41" s="382" t="s">
        <v>85</v>
      </c>
      <c r="I41" s="383">
        <v>7.6909005500000003</v>
      </c>
      <c r="J41" s="383" t="s">
        <v>85</v>
      </c>
      <c r="K41" s="384">
        <v>7.6909005500000003</v>
      </c>
      <c r="M41" s="381" t="s">
        <v>693</v>
      </c>
      <c r="N41" s="382" t="s">
        <v>85</v>
      </c>
      <c r="O41" s="382" t="s">
        <v>85</v>
      </c>
      <c r="P41" s="382">
        <v>7.0543701600000004</v>
      </c>
      <c r="Q41" s="382">
        <v>0.42128713699999998</v>
      </c>
      <c r="R41" s="382" t="s">
        <v>85</v>
      </c>
      <c r="S41" s="382" t="s">
        <v>85</v>
      </c>
      <c r="T41" s="383">
        <v>1.985200555</v>
      </c>
      <c r="U41" s="383" t="s">
        <v>85</v>
      </c>
      <c r="V41" s="384">
        <v>1.985200555</v>
      </c>
      <c r="X41" s="381" t="s">
        <v>693</v>
      </c>
      <c r="Y41" s="402" t="s">
        <v>85</v>
      </c>
      <c r="Z41" s="402" t="s">
        <v>85</v>
      </c>
      <c r="AA41" s="402">
        <v>18.842547814</v>
      </c>
      <c r="AB41" s="402">
        <v>95.069518138000007</v>
      </c>
      <c r="AC41" s="402" t="s">
        <v>85</v>
      </c>
      <c r="AD41" s="402" t="s">
        <v>85</v>
      </c>
      <c r="AE41" s="409">
        <v>22.033579021000001</v>
      </c>
      <c r="AF41" s="409" t="s">
        <v>85</v>
      </c>
      <c r="AG41" s="403">
        <v>22.033579021000001</v>
      </c>
      <c r="AI41" s="381" t="s">
        <v>693</v>
      </c>
      <c r="AJ41" s="402" t="s">
        <v>85</v>
      </c>
      <c r="AK41" s="402" t="s">
        <v>85</v>
      </c>
      <c r="AL41" s="402">
        <v>3.7284294099999999</v>
      </c>
      <c r="AM41" s="402">
        <v>4.9304818619999997</v>
      </c>
      <c r="AN41" s="402" t="s">
        <v>85</v>
      </c>
      <c r="AO41" s="402" t="s">
        <v>85</v>
      </c>
      <c r="AP41" s="409">
        <v>3.77875001</v>
      </c>
      <c r="AQ41" s="409" t="s">
        <v>85</v>
      </c>
      <c r="AR41" s="403">
        <v>3.77875001</v>
      </c>
      <c r="AU41" s="381"/>
      <c r="AV41" s="381" t="s">
        <v>693</v>
      </c>
      <c r="AW41" s="402" t="s">
        <v>85</v>
      </c>
      <c r="AX41" s="402" t="s">
        <v>85</v>
      </c>
      <c r="AY41" s="402">
        <v>0</v>
      </c>
      <c r="AZ41" s="402">
        <v>0</v>
      </c>
      <c r="BA41" s="402" t="s">
        <v>85</v>
      </c>
      <c r="BB41" s="402" t="s">
        <v>85</v>
      </c>
      <c r="BC41" s="409">
        <v>0</v>
      </c>
      <c r="BD41" s="409" t="s">
        <v>85</v>
      </c>
      <c r="BE41" s="403">
        <v>0</v>
      </c>
    </row>
    <row r="42" spans="2:57" s="368" customFormat="1" ht="15.75" customHeight="1">
      <c r="B42" s="723" t="s">
        <v>696</v>
      </c>
      <c r="C42" s="724"/>
      <c r="D42" s="724"/>
      <c r="E42" s="724"/>
      <c r="F42" s="724"/>
      <c r="G42" s="724"/>
      <c r="H42" s="724"/>
      <c r="I42" s="587"/>
      <c r="J42" s="587"/>
      <c r="K42" s="725"/>
      <c r="M42" s="723" t="s">
        <v>696</v>
      </c>
      <c r="N42" s="724"/>
      <c r="O42" s="724"/>
      <c r="P42" s="724"/>
      <c r="Q42" s="724"/>
      <c r="R42" s="724"/>
      <c r="S42" s="724"/>
      <c r="T42" s="587"/>
      <c r="U42" s="587"/>
      <c r="V42" s="725"/>
      <c r="X42" s="723" t="s">
        <v>696</v>
      </c>
      <c r="Y42" s="404"/>
      <c r="Z42" s="404"/>
      <c r="AA42" s="404"/>
      <c r="AB42" s="404"/>
      <c r="AC42" s="404"/>
      <c r="AD42" s="404"/>
      <c r="AE42" s="410"/>
      <c r="AF42" s="410"/>
      <c r="AG42" s="405"/>
      <c r="AI42" s="723" t="s">
        <v>696</v>
      </c>
      <c r="AJ42" s="404"/>
      <c r="AK42" s="404"/>
      <c r="AL42" s="404"/>
      <c r="AM42" s="404"/>
      <c r="AN42" s="404"/>
      <c r="AO42" s="404"/>
      <c r="AP42" s="410"/>
      <c r="AQ42" s="410"/>
      <c r="AR42" s="405"/>
      <c r="AU42" s="385" t="s">
        <v>52</v>
      </c>
      <c r="AV42" s="723" t="s">
        <v>696</v>
      </c>
      <c r="AW42" s="404"/>
      <c r="AX42" s="404"/>
      <c r="AY42" s="404"/>
      <c r="AZ42" s="404"/>
      <c r="BA42" s="404"/>
      <c r="BB42" s="404"/>
      <c r="BC42" s="410"/>
      <c r="BD42" s="410"/>
      <c r="BE42" s="405"/>
    </row>
    <row r="43" spans="2:57" s="323" customFormat="1" ht="15.75" customHeight="1">
      <c r="B43" s="729" t="s">
        <v>488</v>
      </c>
      <c r="C43" s="730" t="s">
        <v>85</v>
      </c>
      <c r="D43" s="730" t="s">
        <v>85</v>
      </c>
      <c r="E43" s="730" t="s">
        <v>85</v>
      </c>
      <c r="F43" s="730">
        <v>126.90850528199999</v>
      </c>
      <c r="G43" s="730">
        <v>169.80584485200001</v>
      </c>
      <c r="H43" s="730">
        <v>130.379516599</v>
      </c>
      <c r="I43" s="731">
        <v>126.90850528199999</v>
      </c>
      <c r="J43" s="731">
        <v>136.040360319</v>
      </c>
      <c r="K43" s="732">
        <v>135.97456688899999</v>
      </c>
      <c r="M43" s="729" t="s">
        <v>488</v>
      </c>
      <c r="N43" s="730" t="s">
        <v>85</v>
      </c>
      <c r="O43" s="730" t="s">
        <v>85</v>
      </c>
      <c r="P43" s="730" t="s">
        <v>85</v>
      </c>
      <c r="Q43" s="730">
        <v>75.778702472999996</v>
      </c>
      <c r="R43" s="730">
        <v>85.168408400999994</v>
      </c>
      <c r="S43" s="730">
        <v>78.293212873000002</v>
      </c>
      <c r="T43" s="731">
        <v>75.778702472999996</v>
      </c>
      <c r="U43" s="731">
        <v>79.280355454000002</v>
      </c>
      <c r="V43" s="732">
        <v>79.255126652000001</v>
      </c>
      <c r="X43" s="729" t="s">
        <v>488</v>
      </c>
      <c r="Y43" s="735" t="s">
        <v>85</v>
      </c>
      <c r="Z43" s="735" t="s">
        <v>85</v>
      </c>
      <c r="AA43" s="735" t="s">
        <v>85</v>
      </c>
      <c r="AB43" s="735">
        <v>24.540539634000002</v>
      </c>
      <c r="AC43" s="735">
        <v>25.254976583000001</v>
      </c>
      <c r="AD43" s="735">
        <v>34.899678969</v>
      </c>
      <c r="AE43" s="736">
        <v>24.540539634000002</v>
      </c>
      <c r="AF43" s="736">
        <v>33.171182389999998</v>
      </c>
      <c r="AG43" s="737">
        <v>33.113146092000001</v>
      </c>
      <c r="AI43" s="729" t="s">
        <v>488</v>
      </c>
      <c r="AJ43" s="735" t="s">
        <v>85</v>
      </c>
      <c r="AK43" s="735" t="s">
        <v>85</v>
      </c>
      <c r="AL43" s="735" t="s">
        <v>85</v>
      </c>
      <c r="AM43" s="735">
        <v>21.943577021999999</v>
      </c>
      <c r="AN43" s="735">
        <v>12.808620789000001</v>
      </c>
      <c r="AO43" s="735">
        <v>11.801903960000001</v>
      </c>
      <c r="AP43" s="736">
        <v>21.943577021999999</v>
      </c>
      <c r="AQ43" s="736">
        <v>11.982324933999999</v>
      </c>
      <c r="AR43" s="737">
        <v>12.049308844</v>
      </c>
      <c r="AU43" s="381" t="s">
        <v>53</v>
      </c>
      <c r="AV43" s="729" t="s">
        <v>488</v>
      </c>
      <c r="AW43" s="735" t="s">
        <v>85</v>
      </c>
      <c r="AX43" s="735" t="s">
        <v>85</v>
      </c>
      <c r="AY43" s="735" t="s">
        <v>85</v>
      </c>
      <c r="AZ43" s="735">
        <v>13.227170860999999</v>
      </c>
      <c r="BA43" s="735">
        <v>12.092749411</v>
      </c>
      <c r="BB43" s="735">
        <v>13.348657258999999</v>
      </c>
      <c r="BC43" s="736">
        <v>13.227170860999999</v>
      </c>
      <c r="BD43" s="736">
        <v>13.123576968</v>
      </c>
      <c r="BE43" s="737">
        <v>13.124273579</v>
      </c>
    </row>
    <row r="44" spans="2:57" s="368" customFormat="1" ht="15.75" customHeight="1">
      <c r="B44" s="389" t="s">
        <v>320</v>
      </c>
      <c r="C44" s="386" t="s">
        <v>85</v>
      </c>
      <c r="D44" s="386" t="s">
        <v>85</v>
      </c>
      <c r="E44" s="386">
        <v>89.563745140999998</v>
      </c>
      <c r="F44" s="386">
        <v>67.037810776000001</v>
      </c>
      <c r="G44" s="386">
        <v>77.047335329000006</v>
      </c>
      <c r="H44" s="386">
        <v>86.375563213999996</v>
      </c>
      <c r="I44" s="387">
        <v>69.170629556999998</v>
      </c>
      <c r="J44" s="387">
        <v>78.099140777000002</v>
      </c>
      <c r="K44" s="372">
        <v>74.768668415999997</v>
      </c>
      <c r="M44" s="389" t="s">
        <v>320</v>
      </c>
      <c r="N44" s="386" t="s">
        <v>85</v>
      </c>
      <c r="O44" s="386" t="s">
        <v>85</v>
      </c>
      <c r="P44" s="386">
        <v>59.343149382999997</v>
      </c>
      <c r="Q44" s="386">
        <v>41.464078037</v>
      </c>
      <c r="R44" s="386">
        <v>41.632026605</v>
      </c>
      <c r="S44" s="386">
        <v>40.084447038999997</v>
      </c>
      <c r="T44" s="387">
        <v>43.156918765999997</v>
      </c>
      <c r="U44" s="387">
        <v>41.457529086000001</v>
      </c>
      <c r="V44" s="372">
        <v>42.091427641000003</v>
      </c>
      <c r="X44" s="389" t="s">
        <v>320</v>
      </c>
      <c r="Y44" s="404" t="s">
        <v>85</v>
      </c>
      <c r="Z44" s="404" t="s">
        <v>85</v>
      </c>
      <c r="AA44" s="404">
        <v>41.170436703999997</v>
      </c>
      <c r="AB44" s="404">
        <v>31.853318281</v>
      </c>
      <c r="AC44" s="404">
        <v>24.759344704</v>
      </c>
      <c r="AD44" s="404">
        <v>25.443643007999999</v>
      </c>
      <c r="AE44" s="410">
        <v>32.995573823999997</v>
      </c>
      <c r="AF44" s="410">
        <v>24.844679542000002</v>
      </c>
      <c r="AG44" s="405">
        <v>27.657448936000002</v>
      </c>
      <c r="AI44" s="389" t="s">
        <v>320</v>
      </c>
      <c r="AJ44" s="404" t="s">
        <v>85</v>
      </c>
      <c r="AK44" s="404" t="s">
        <v>85</v>
      </c>
      <c r="AL44" s="404">
        <v>19.210771082000001</v>
      </c>
      <c r="AM44" s="404">
        <v>15.981804478999999</v>
      </c>
      <c r="AN44" s="404">
        <v>13.270952447000001</v>
      </c>
      <c r="AO44" s="404">
        <v>12.410706704000001</v>
      </c>
      <c r="AP44" s="410">
        <v>16.377667753000001</v>
      </c>
      <c r="AQ44" s="410">
        <v>13.163676233</v>
      </c>
      <c r="AR44" s="405">
        <v>14.272783609999999</v>
      </c>
      <c r="AU44" s="385" t="s">
        <v>54</v>
      </c>
      <c r="AV44" s="389" t="s">
        <v>320</v>
      </c>
      <c r="AW44" s="404" t="s">
        <v>85</v>
      </c>
      <c r="AX44" s="404" t="s">
        <v>85</v>
      </c>
      <c r="AY44" s="404">
        <v>5.8767957050000001</v>
      </c>
      <c r="AZ44" s="404">
        <v>14.016655449</v>
      </c>
      <c r="BA44" s="404">
        <v>16.004052548000001</v>
      </c>
      <c r="BB44" s="404">
        <v>8.5528116979999993</v>
      </c>
      <c r="BC44" s="410">
        <v>13.018728891</v>
      </c>
      <c r="BD44" s="410">
        <v>15.074851895</v>
      </c>
      <c r="BE44" s="405">
        <v>14.365310137</v>
      </c>
    </row>
    <row r="45" spans="2:57" s="323" customFormat="1" ht="15.75" customHeight="1">
      <c r="B45" s="733" t="s">
        <v>80</v>
      </c>
      <c r="C45" s="730">
        <v>92.339983701999998</v>
      </c>
      <c r="D45" s="730">
        <v>62.267376779999999</v>
      </c>
      <c r="E45" s="730">
        <v>58.937378467000002</v>
      </c>
      <c r="F45" s="730">
        <v>49.032129089999998</v>
      </c>
      <c r="G45" s="730">
        <v>56.031280566</v>
      </c>
      <c r="H45" s="730" t="s">
        <v>85</v>
      </c>
      <c r="I45" s="731">
        <v>63.043431409</v>
      </c>
      <c r="J45" s="731">
        <v>56.031280566</v>
      </c>
      <c r="K45" s="732">
        <v>62.967762370999999</v>
      </c>
      <c r="M45" s="733" t="s">
        <v>80</v>
      </c>
      <c r="N45" s="730">
        <v>56.512430940999998</v>
      </c>
      <c r="O45" s="730">
        <v>41.637593469000002</v>
      </c>
      <c r="P45" s="730">
        <v>36.236962200000001</v>
      </c>
      <c r="Q45" s="730">
        <v>32.996719529000003</v>
      </c>
      <c r="R45" s="730">
        <v>40.307656031</v>
      </c>
      <c r="S45" s="730" t="s">
        <v>85</v>
      </c>
      <c r="T45" s="731">
        <v>40.494811435999999</v>
      </c>
      <c r="U45" s="731">
        <v>40.307656031</v>
      </c>
      <c r="V45" s="732">
        <v>40.492791818000001</v>
      </c>
      <c r="X45" s="733" t="s">
        <v>80</v>
      </c>
      <c r="Y45" s="735">
        <v>33.246939928000003</v>
      </c>
      <c r="Z45" s="735">
        <v>33.609905746999999</v>
      </c>
      <c r="AA45" s="735">
        <v>27.017248127999999</v>
      </c>
      <c r="AB45" s="735">
        <v>32.750567412000002</v>
      </c>
      <c r="AC45" s="735">
        <v>6.1127500000000001</v>
      </c>
      <c r="AD45" s="735" t="s">
        <v>85</v>
      </c>
      <c r="AE45" s="736">
        <v>31.392631426000001</v>
      </c>
      <c r="AF45" s="736">
        <v>6.1127500000000001</v>
      </c>
      <c r="AG45" s="737">
        <v>31.149884195999999</v>
      </c>
      <c r="AI45" s="733" t="s">
        <v>80</v>
      </c>
      <c r="AJ45" s="735">
        <v>13.682112887000001</v>
      </c>
      <c r="AK45" s="735">
        <v>16.202477605999999</v>
      </c>
      <c r="AL45" s="735">
        <v>15.870921595</v>
      </c>
      <c r="AM45" s="735">
        <v>15.382986595</v>
      </c>
      <c r="AN45" s="735">
        <v>30.692690775999999</v>
      </c>
      <c r="AO45" s="735" t="s">
        <v>85</v>
      </c>
      <c r="AP45" s="736">
        <v>15.577933244</v>
      </c>
      <c r="AQ45" s="736">
        <v>30.692690775999999</v>
      </c>
      <c r="AR45" s="737">
        <v>15.72307101</v>
      </c>
      <c r="AU45" s="381" t="s">
        <v>55</v>
      </c>
      <c r="AV45" s="733" t="s">
        <v>80</v>
      </c>
      <c r="AW45" s="735">
        <v>14.27133804</v>
      </c>
      <c r="AX45" s="735">
        <v>17.056650837999999</v>
      </c>
      <c r="AY45" s="735">
        <v>18.595668109999998</v>
      </c>
      <c r="AZ45" s="735">
        <v>19.162564153999998</v>
      </c>
      <c r="BA45" s="735">
        <v>35.132333310999996</v>
      </c>
      <c r="BB45" s="735" t="s">
        <v>85</v>
      </c>
      <c r="BC45" s="736">
        <v>17.262632239999999</v>
      </c>
      <c r="BD45" s="736">
        <v>35.132333310999996</v>
      </c>
      <c r="BE45" s="737">
        <v>17.434224044</v>
      </c>
    </row>
    <row r="46" spans="2:57" s="368" customFormat="1" ht="15.75" customHeight="1">
      <c r="B46" s="726" t="s">
        <v>79</v>
      </c>
      <c r="C46" s="727">
        <v>65.255881239999994</v>
      </c>
      <c r="D46" s="727">
        <v>53.659777683999998</v>
      </c>
      <c r="E46" s="727">
        <v>40.516882633999998</v>
      </c>
      <c r="F46" s="727">
        <v>8.9870115080000001</v>
      </c>
      <c r="G46" s="727" t="s">
        <v>85</v>
      </c>
      <c r="H46" s="727" t="s">
        <v>85</v>
      </c>
      <c r="I46" s="579">
        <v>52.978752458999999</v>
      </c>
      <c r="J46" s="579" t="s">
        <v>85</v>
      </c>
      <c r="K46" s="728">
        <v>52.978752458999999</v>
      </c>
      <c r="M46" s="726" t="s">
        <v>79</v>
      </c>
      <c r="N46" s="727">
        <v>48.189748131000002</v>
      </c>
      <c r="O46" s="727">
        <v>32.665788200000001</v>
      </c>
      <c r="P46" s="727">
        <v>25.006607899999999</v>
      </c>
      <c r="Q46" s="727">
        <v>8.5004402349999992</v>
      </c>
      <c r="R46" s="727" t="s">
        <v>85</v>
      </c>
      <c r="S46" s="727" t="s">
        <v>85</v>
      </c>
      <c r="T46" s="579">
        <v>34.918588778</v>
      </c>
      <c r="U46" s="579" t="s">
        <v>85</v>
      </c>
      <c r="V46" s="728">
        <v>34.918588778</v>
      </c>
      <c r="X46" s="726" t="s">
        <v>79</v>
      </c>
      <c r="Y46" s="738">
        <v>43.047949977000002</v>
      </c>
      <c r="Z46" s="738">
        <v>35.845316271000002</v>
      </c>
      <c r="AA46" s="738">
        <v>28.036984117999999</v>
      </c>
      <c r="AB46" s="738">
        <v>66.783691203999993</v>
      </c>
      <c r="AC46" s="738" t="s">
        <v>85</v>
      </c>
      <c r="AD46" s="738" t="s">
        <v>85</v>
      </c>
      <c r="AE46" s="739">
        <v>37.599208838000003</v>
      </c>
      <c r="AF46" s="739" t="s">
        <v>85</v>
      </c>
      <c r="AG46" s="740">
        <v>37.599208838000003</v>
      </c>
      <c r="AI46" s="726" t="s">
        <v>79</v>
      </c>
      <c r="AJ46" s="738">
        <v>16.987766309000001</v>
      </c>
      <c r="AK46" s="738">
        <v>16.347745561</v>
      </c>
      <c r="AL46" s="738">
        <v>9.9975373590000007</v>
      </c>
      <c r="AM46" s="738">
        <v>19.431765813999998</v>
      </c>
      <c r="AN46" s="738" t="s">
        <v>85</v>
      </c>
      <c r="AO46" s="738" t="s">
        <v>85</v>
      </c>
      <c r="AP46" s="739">
        <v>15.738173678000001</v>
      </c>
      <c r="AQ46" s="739" t="s">
        <v>85</v>
      </c>
      <c r="AR46" s="740">
        <v>15.738173678000001</v>
      </c>
      <c r="AU46" s="385" t="s">
        <v>56</v>
      </c>
      <c r="AV46" s="726" t="s">
        <v>79</v>
      </c>
      <c r="AW46" s="738">
        <v>13.811647685000001</v>
      </c>
      <c r="AX46" s="738">
        <v>8.6826808769999992</v>
      </c>
      <c r="AY46" s="738">
        <v>23.684461510999999</v>
      </c>
      <c r="AZ46" s="738">
        <v>8.3703819710000005</v>
      </c>
      <c r="BA46" s="738" t="s">
        <v>85</v>
      </c>
      <c r="BB46" s="738" t="s">
        <v>85</v>
      </c>
      <c r="BC46" s="739">
        <v>12.573170597000001</v>
      </c>
      <c r="BD46" s="739" t="s">
        <v>85</v>
      </c>
      <c r="BE46" s="740">
        <v>12.573170597000001</v>
      </c>
    </row>
    <row r="47" spans="2:57" s="148" customFormat="1">
      <c r="B47" s="22" t="s">
        <v>489</v>
      </c>
      <c r="C47" s="414"/>
      <c r="D47" s="414"/>
      <c r="E47" s="414"/>
      <c r="F47" s="414"/>
      <c r="G47" s="414"/>
      <c r="H47" s="414"/>
      <c r="I47" s="414"/>
      <c r="J47" s="414"/>
      <c r="K47" s="415"/>
      <c r="M47" s="22" t="s">
        <v>489</v>
      </c>
      <c r="N47" s="414"/>
      <c r="O47" s="414"/>
      <c r="P47" s="414"/>
      <c r="Q47" s="414"/>
      <c r="R47" s="414"/>
      <c r="S47" s="414"/>
      <c r="T47" s="414"/>
      <c r="U47" s="414"/>
      <c r="V47" s="415"/>
      <c r="X47" s="22" t="s">
        <v>489</v>
      </c>
      <c r="Y47" s="414"/>
      <c r="Z47" s="414"/>
      <c r="AA47" s="414"/>
      <c r="AB47" s="414"/>
      <c r="AC47" s="414"/>
      <c r="AD47" s="414"/>
      <c r="AE47" s="414"/>
      <c r="AF47" s="414"/>
      <c r="AG47" s="415"/>
      <c r="AI47" s="22" t="s">
        <v>489</v>
      </c>
      <c r="AJ47" s="414"/>
      <c r="AK47" s="414"/>
      <c r="AL47" s="414"/>
      <c r="AM47" s="414"/>
      <c r="AN47" s="414"/>
      <c r="AO47" s="414"/>
      <c r="AP47" s="414"/>
      <c r="AQ47" s="414"/>
      <c r="AR47" s="415"/>
      <c r="AU47" s="215" t="s">
        <v>57</v>
      </c>
      <c r="AV47" s="22" t="s">
        <v>489</v>
      </c>
      <c r="AW47" s="414"/>
      <c r="AX47" s="414"/>
      <c r="AY47" s="414"/>
      <c r="AZ47" s="414"/>
      <c r="BA47" s="414"/>
      <c r="BB47" s="414"/>
      <c r="BC47" s="414"/>
      <c r="BD47" s="414"/>
      <c r="BE47" s="415"/>
    </row>
    <row r="48" spans="2:57" s="22" customFormat="1">
      <c r="B48" s="22" t="s">
        <v>519</v>
      </c>
      <c r="C48" s="414"/>
      <c r="D48" s="414"/>
      <c r="E48" s="414"/>
      <c r="F48" s="414"/>
      <c r="G48" s="414"/>
      <c r="H48" s="414"/>
      <c r="I48" s="414"/>
      <c r="J48" s="414"/>
      <c r="K48" s="415"/>
      <c r="M48" s="22" t="s">
        <v>519</v>
      </c>
      <c r="N48" s="414"/>
      <c r="O48" s="414"/>
      <c r="P48" s="414"/>
      <c r="Q48" s="414"/>
      <c r="R48" s="414"/>
      <c r="S48" s="414"/>
      <c r="T48" s="414"/>
      <c r="U48" s="414"/>
      <c r="V48" s="415"/>
      <c r="X48" s="22" t="s">
        <v>519</v>
      </c>
      <c r="Y48" s="414"/>
      <c r="Z48" s="414"/>
      <c r="AA48" s="414"/>
      <c r="AB48" s="414"/>
      <c r="AC48" s="414"/>
      <c r="AD48" s="414"/>
      <c r="AE48" s="414"/>
      <c r="AF48" s="414"/>
      <c r="AG48" s="415"/>
      <c r="AI48" s="22" t="s">
        <v>519</v>
      </c>
      <c r="AJ48" s="414"/>
      <c r="AK48" s="414"/>
      <c r="AL48" s="414"/>
      <c r="AM48" s="414"/>
      <c r="AN48" s="414"/>
      <c r="AO48" s="414"/>
      <c r="AP48" s="414"/>
      <c r="AQ48" s="414"/>
      <c r="AR48" s="415"/>
      <c r="AU48" s="416" t="s">
        <v>77</v>
      </c>
      <c r="AV48" s="22" t="s">
        <v>519</v>
      </c>
      <c r="AW48" s="414"/>
      <c r="AX48" s="414"/>
      <c r="AY48" s="414"/>
      <c r="AZ48" s="414"/>
      <c r="BA48" s="414"/>
      <c r="BB48" s="414"/>
      <c r="BC48" s="414"/>
      <c r="BD48" s="414"/>
      <c r="BE48" s="415"/>
    </row>
    <row r="49" spans="2:57" s="22" customFormat="1">
      <c r="B49" s="47" t="s">
        <v>533</v>
      </c>
      <c r="C49" s="414"/>
      <c r="D49" s="414"/>
      <c r="E49" s="414"/>
      <c r="F49" s="414"/>
      <c r="G49" s="414"/>
      <c r="H49" s="414"/>
      <c r="I49" s="414"/>
      <c r="J49" s="414"/>
      <c r="K49" s="415"/>
      <c r="M49" s="47" t="s">
        <v>533</v>
      </c>
      <c r="N49" s="414"/>
      <c r="O49" s="414"/>
      <c r="P49" s="414"/>
      <c r="Q49" s="414"/>
      <c r="R49" s="414"/>
      <c r="S49" s="414"/>
      <c r="T49" s="414"/>
      <c r="U49" s="414"/>
      <c r="V49" s="415"/>
      <c r="X49" s="47" t="s">
        <v>533</v>
      </c>
      <c r="Y49" s="414"/>
      <c r="Z49" s="414"/>
      <c r="AA49" s="414"/>
      <c r="AB49" s="414"/>
      <c r="AC49" s="414"/>
      <c r="AD49" s="414"/>
      <c r="AE49" s="414"/>
      <c r="AF49" s="414"/>
      <c r="AG49" s="415"/>
      <c r="AI49" s="47" t="s">
        <v>533</v>
      </c>
      <c r="AJ49" s="414"/>
      <c r="AK49" s="414"/>
      <c r="AL49" s="414"/>
      <c r="AM49" s="414"/>
      <c r="AN49" s="414"/>
      <c r="AO49" s="414"/>
      <c r="AP49" s="414"/>
      <c r="AQ49" s="414"/>
      <c r="AR49" s="415"/>
      <c r="AU49" s="213" t="s">
        <v>339</v>
      </c>
      <c r="AV49" s="47" t="s">
        <v>533</v>
      </c>
      <c r="AW49" s="414"/>
      <c r="AX49" s="414"/>
      <c r="AY49" s="414"/>
      <c r="AZ49" s="414"/>
      <c r="BA49" s="414"/>
      <c r="BB49" s="414"/>
      <c r="BC49" s="414"/>
      <c r="BD49" s="414"/>
      <c r="BE49" s="415"/>
    </row>
    <row r="50" spans="2:57" s="22" customFormat="1">
      <c r="B50" s="390" t="s">
        <v>697</v>
      </c>
      <c r="C50" s="417"/>
      <c r="D50" s="417"/>
      <c r="E50" s="417"/>
      <c r="F50" s="417"/>
      <c r="G50" s="417"/>
      <c r="H50" s="417"/>
      <c r="I50" s="417"/>
      <c r="J50" s="417"/>
      <c r="K50" s="418"/>
      <c r="M50" s="390" t="s">
        <v>697</v>
      </c>
      <c r="N50" s="417"/>
      <c r="O50" s="417"/>
      <c r="P50" s="417"/>
      <c r="Q50" s="417"/>
      <c r="R50" s="417"/>
      <c r="S50" s="417"/>
      <c r="T50" s="417"/>
      <c r="U50" s="417"/>
      <c r="V50" s="418"/>
      <c r="X50" s="390" t="s">
        <v>697</v>
      </c>
      <c r="Y50" s="417"/>
      <c r="Z50" s="417"/>
      <c r="AA50" s="417"/>
      <c r="AB50" s="417"/>
      <c r="AC50" s="417"/>
      <c r="AD50" s="417"/>
      <c r="AE50" s="417"/>
      <c r="AF50" s="417"/>
      <c r="AG50" s="418"/>
      <c r="AI50" s="390" t="s">
        <v>697</v>
      </c>
      <c r="AJ50" s="417"/>
      <c r="AK50" s="417"/>
      <c r="AL50" s="417"/>
      <c r="AM50" s="417"/>
      <c r="AN50" s="417"/>
      <c r="AO50" s="417"/>
      <c r="AP50" s="417"/>
      <c r="AQ50" s="417"/>
      <c r="AR50" s="418"/>
      <c r="AU50" s="419" t="s">
        <v>78</v>
      </c>
      <c r="AV50" s="390" t="s">
        <v>697</v>
      </c>
      <c r="AW50" s="417"/>
      <c r="AX50" s="417"/>
      <c r="AY50" s="417"/>
      <c r="AZ50" s="417"/>
      <c r="BA50" s="417"/>
      <c r="BB50" s="417"/>
      <c r="BC50" s="417"/>
      <c r="BD50" s="417"/>
      <c r="BE50" s="418"/>
    </row>
  </sheetData>
  <phoneticPr fontId="3" type="noConversion"/>
  <pageMargins left="0.59055118110236227" right="0.59055118110236227" top="0.59055118110236227" bottom="0.59055118110236227" header="0.39370078740157483" footer="0.39370078740157483"/>
  <pageSetup paperSize="9" scale="70" firstPageNumber="50" fitToWidth="0" fitToHeight="0" orientation="landscape" useFirstPageNumber="1" r:id="rId1"/>
  <headerFooter>
    <oddHeader>&amp;R&amp;12Les finances des groupements à fiscalité propre en 2018</oddHeader>
    <oddFooter>&amp;L&amp;12Direction Générale des Collectivités Locales / DESL&amp;C&amp;12&amp;P&amp;R&amp;12Mise en ligne : juillet 2020</oddFooter>
    <firstHeader>&amp;RLes finances des groupements à fiscalité propre en 2016</firstHeader>
    <firstFooter>&amp;LDirection Générale des Collectivités Locales / DESL&amp;C51&amp;RMise en ligne : mai 2018</firstFooter>
  </headerFooter>
  <colBreaks count="4" manualBreakCount="4">
    <brk id="11" max="45" man="1"/>
    <brk id="22" max="45" man="1"/>
    <brk id="33" max="45" man="1"/>
    <brk id="44" max="45" man="1"/>
  </colBreaks>
</worksheet>
</file>

<file path=xl/worksheets/sheet24.xml><?xml version="1.0" encoding="utf-8"?>
<worksheet xmlns="http://schemas.openxmlformats.org/spreadsheetml/2006/main" xmlns:r="http://schemas.openxmlformats.org/officeDocument/2006/relationships">
  <sheetPr>
    <tabColor rgb="FF00B050"/>
  </sheetPr>
  <dimension ref="A1:BN109"/>
  <sheetViews>
    <sheetView zoomScaleNormal="100" zoomScaleSheetLayoutView="85" workbookViewId="0"/>
  </sheetViews>
  <sheetFormatPr baseColWidth="10" defaultRowHeight="13.2"/>
  <cols>
    <col min="1" max="1" width="3.88671875" customWidth="1"/>
    <col min="2" max="2" width="28.33203125" customWidth="1"/>
    <col min="3" max="10" width="15.6640625" customWidth="1"/>
    <col min="11" max="11" width="15.6640625" style="74" customWidth="1"/>
    <col min="12" max="12" width="3.88671875" customWidth="1"/>
    <col min="13" max="13" width="28.33203125" customWidth="1"/>
    <col min="14" max="21" width="15.6640625" customWidth="1"/>
    <col min="22" max="22" width="15.6640625" style="74" customWidth="1"/>
    <col min="23" max="23" width="3.88671875" customWidth="1"/>
    <col min="24" max="24" width="28.33203125" customWidth="1"/>
    <col min="25" max="32" width="15.6640625" customWidth="1"/>
    <col min="33" max="33" width="15.6640625" style="74" customWidth="1"/>
    <col min="34" max="34" width="3.88671875" customWidth="1"/>
    <col min="35" max="35" width="28.33203125" customWidth="1"/>
    <col min="36" max="43" width="15.6640625" customWidth="1"/>
    <col min="44" max="44" width="15.6640625" style="74" customWidth="1"/>
    <col min="45" max="45" width="3.88671875" customWidth="1"/>
    <col min="46" max="46" width="28.33203125" customWidth="1"/>
    <col min="47" max="54" width="15.6640625" customWidth="1"/>
    <col min="55" max="55" width="15.6640625" style="74" customWidth="1"/>
    <col min="56" max="56" width="3.88671875" customWidth="1"/>
    <col min="57" max="57" width="28.33203125" customWidth="1"/>
    <col min="58" max="65" width="15.6640625" customWidth="1"/>
    <col min="66" max="66" width="15.6640625" style="74" customWidth="1"/>
  </cols>
  <sheetData>
    <row r="1" spans="1:66" ht="21">
      <c r="A1" s="149" t="s">
        <v>731</v>
      </c>
      <c r="B1" s="107"/>
      <c r="C1" s="107"/>
      <c r="D1" s="107"/>
      <c r="E1" s="107"/>
      <c r="F1" s="107"/>
      <c r="G1" s="107"/>
      <c r="H1" s="107"/>
      <c r="I1" s="107"/>
      <c r="J1" s="107"/>
      <c r="K1" s="134"/>
      <c r="L1" s="143"/>
      <c r="M1" s="107"/>
      <c r="N1" s="107"/>
      <c r="O1" s="107"/>
      <c r="P1" s="107"/>
      <c r="Q1" s="107"/>
      <c r="R1" s="107"/>
      <c r="S1" s="107"/>
      <c r="T1" s="107"/>
      <c r="U1" s="107"/>
      <c r="V1" s="134"/>
      <c r="W1" s="143"/>
      <c r="X1" s="107"/>
      <c r="Y1" s="107"/>
      <c r="Z1" s="107"/>
      <c r="AA1" s="107"/>
      <c r="AB1" s="107"/>
      <c r="AC1" s="107"/>
      <c r="AD1" s="107"/>
      <c r="AE1" s="107"/>
      <c r="AF1" s="107"/>
      <c r="AG1" s="127"/>
      <c r="AH1" s="143"/>
      <c r="AI1" s="107"/>
      <c r="AJ1" s="107"/>
      <c r="AK1" s="107"/>
      <c r="AL1" s="107"/>
      <c r="AM1" s="107"/>
      <c r="AN1" s="107"/>
      <c r="AO1" s="107"/>
      <c r="AP1" s="107"/>
      <c r="AQ1" s="107"/>
      <c r="AR1" s="127"/>
      <c r="AS1" s="48"/>
      <c r="AT1" s="56"/>
      <c r="AU1" s="59"/>
      <c r="AV1" s="59"/>
      <c r="AW1" s="59"/>
      <c r="AX1" s="59"/>
      <c r="AY1" s="59"/>
      <c r="AZ1" s="59"/>
      <c r="BA1" s="59"/>
      <c r="BB1" s="59"/>
      <c r="BC1" s="78"/>
      <c r="BD1" s="143"/>
      <c r="BE1" s="84"/>
      <c r="BF1" s="84"/>
      <c r="BG1" s="84"/>
      <c r="BH1" s="84"/>
      <c r="BI1" s="84"/>
      <c r="BJ1" s="84"/>
      <c r="BK1" s="84"/>
      <c r="BL1" s="84"/>
      <c r="BM1" s="84"/>
      <c r="BN1" s="150"/>
    </row>
    <row r="2" spans="1:66" ht="12.75" customHeight="1">
      <c r="A2" s="8"/>
      <c r="B2" s="107"/>
      <c r="C2" s="107"/>
      <c r="D2" s="107"/>
      <c r="E2" s="107"/>
      <c r="F2" s="107"/>
      <c r="G2" s="107"/>
      <c r="H2" s="107"/>
      <c r="I2" s="107"/>
      <c r="J2" s="107"/>
      <c r="K2" s="134"/>
      <c r="L2" s="143"/>
      <c r="M2" s="107"/>
      <c r="N2" s="107"/>
      <c r="O2" s="107"/>
      <c r="P2" s="107"/>
      <c r="Q2" s="107"/>
      <c r="R2" s="107"/>
      <c r="S2" s="107"/>
      <c r="T2" s="107"/>
      <c r="U2" s="107"/>
      <c r="V2" s="134"/>
      <c r="W2" s="143"/>
      <c r="X2" s="107"/>
      <c r="Y2" s="107"/>
      <c r="Z2" s="107"/>
      <c r="AA2" s="107"/>
      <c r="AB2" s="107"/>
      <c r="AC2" s="107"/>
      <c r="AD2" s="107"/>
      <c r="AE2" s="107"/>
      <c r="AF2" s="107"/>
      <c r="AG2" s="127"/>
      <c r="AH2" s="143"/>
      <c r="AI2" s="107"/>
      <c r="AJ2" s="107"/>
      <c r="AK2" s="107"/>
      <c r="AL2" s="107"/>
      <c r="AM2" s="107"/>
      <c r="AN2" s="107"/>
      <c r="AO2" s="107"/>
      <c r="AP2" s="107"/>
      <c r="AQ2" s="107"/>
      <c r="AR2" s="127"/>
      <c r="AS2" s="48"/>
      <c r="AT2" s="56"/>
      <c r="AU2" s="59"/>
      <c r="AV2" s="59"/>
      <c r="AW2" s="59"/>
      <c r="AX2" s="59"/>
      <c r="AY2" s="59"/>
      <c r="AZ2" s="59"/>
      <c r="BA2" s="59"/>
      <c r="BB2" s="59"/>
      <c r="BC2" s="78"/>
      <c r="BD2" s="143"/>
      <c r="BE2" s="84"/>
      <c r="BF2" s="84"/>
      <c r="BG2" s="84"/>
      <c r="BH2" s="84"/>
      <c r="BI2" s="84"/>
      <c r="BJ2" s="84"/>
      <c r="BK2" s="84"/>
      <c r="BL2" s="84"/>
      <c r="BM2" s="84"/>
      <c r="BN2" s="150"/>
    </row>
    <row r="3" spans="1:66" ht="16.8">
      <c r="A3" s="24"/>
      <c r="B3" s="24"/>
      <c r="C3" s="24"/>
      <c r="D3" s="24"/>
      <c r="E3" s="24"/>
      <c r="F3" s="24"/>
      <c r="G3" s="24"/>
      <c r="H3" s="24"/>
      <c r="I3" s="24"/>
      <c r="J3" s="24"/>
      <c r="K3" s="135"/>
      <c r="L3" s="144"/>
      <c r="M3" s="24"/>
      <c r="N3" s="24"/>
      <c r="O3" s="24"/>
      <c r="P3" s="24"/>
      <c r="Q3" s="24"/>
      <c r="R3" s="24"/>
      <c r="S3" s="24"/>
      <c r="T3" s="24"/>
      <c r="U3" s="24"/>
      <c r="V3" s="135"/>
      <c r="W3" s="24"/>
      <c r="X3" s="24"/>
      <c r="Y3" s="24"/>
      <c r="Z3" s="24"/>
      <c r="AA3" s="24"/>
      <c r="AB3" s="24"/>
      <c r="AC3" s="24"/>
      <c r="AD3" s="24"/>
      <c r="AE3" s="24"/>
      <c r="AF3" s="24"/>
      <c r="AG3" s="133"/>
      <c r="AH3" s="24"/>
      <c r="AI3" s="24"/>
      <c r="AJ3" s="24"/>
      <c r="AK3" s="24"/>
      <c r="AL3" s="24"/>
      <c r="AM3" s="24"/>
      <c r="AN3" s="24"/>
      <c r="AO3" s="24"/>
      <c r="AP3" s="24"/>
      <c r="AQ3" s="24"/>
      <c r="AR3" s="133"/>
      <c r="AS3" s="89" t="s">
        <v>351</v>
      </c>
      <c r="AT3" s="12"/>
      <c r="AU3" s="51"/>
      <c r="AV3" s="51"/>
      <c r="AW3" s="51"/>
      <c r="AX3" s="51"/>
      <c r="AY3" s="51"/>
      <c r="AZ3" s="51"/>
      <c r="BA3" s="51"/>
      <c r="BB3" s="51"/>
      <c r="BC3" s="75"/>
      <c r="BD3" s="145"/>
      <c r="BN3" s="151"/>
    </row>
    <row r="4" spans="1:66" ht="16.8">
      <c r="A4" s="33" t="s">
        <v>732</v>
      </c>
      <c r="B4" s="33"/>
      <c r="C4" s="33"/>
      <c r="D4" s="33"/>
      <c r="E4" s="33"/>
      <c r="F4" s="33"/>
      <c r="G4" s="33"/>
      <c r="H4" s="33"/>
      <c r="I4" s="33"/>
      <c r="J4" s="33"/>
      <c r="K4" s="131"/>
      <c r="L4" s="33" t="s">
        <v>352</v>
      </c>
      <c r="M4" s="33"/>
      <c r="N4" s="33"/>
      <c r="O4" s="33"/>
      <c r="P4" s="33"/>
      <c r="Q4" s="33"/>
      <c r="R4" s="33"/>
      <c r="S4" s="33"/>
      <c r="T4" s="33"/>
      <c r="U4" s="33"/>
      <c r="V4" s="131"/>
      <c r="W4" s="33" t="s">
        <v>734</v>
      </c>
      <c r="X4" s="33"/>
      <c r="Y4" s="33"/>
      <c r="Z4" s="33"/>
      <c r="AA4" s="33"/>
      <c r="AB4" s="33"/>
      <c r="AC4" s="33"/>
      <c r="AD4" s="33"/>
      <c r="AE4" s="33"/>
      <c r="AF4" s="33"/>
      <c r="AG4" s="131"/>
      <c r="AH4" s="33" t="s">
        <v>735</v>
      </c>
      <c r="AI4" s="33"/>
      <c r="AJ4" s="33"/>
      <c r="AK4" s="33"/>
      <c r="AL4" s="33"/>
      <c r="AM4" s="33"/>
      <c r="AN4" s="33"/>
      <c r="AO4" s="33"/>
      <c r="AP4" s="33"/>
      <c r="AQ4" s="33"/>
      <c r="AR4" s="131"/>
      <c r="AS4" s="33" t="s">
        <v>183</v>
      </c>
      <c r="AT4" s="61"/>
      <c r="AU4" s="60"/>
      <c r="AV4" s="60"/>
      <c r="AW4" s="60"/>
      <c r="AX4" s="60"/>
      <c r="AY4" s="60"/>
      <c r="AZ4" s="60"/>
      <c r="BA4" s="60"/>
      <c r="BB4" s="60"/>
      <c r="BC4" s="79"/>
      <c r="BD4" s="33" t="s">
        <v>742</v>
      </c>
      <c r="BE4" s="146"/>
      <c r="BF4" s="146"/>
      <c r="BG4" s="146"/>
      <c r="BH4" s="146"/>
      <c r="BI4" s="146"/>
      <c r="BJ4" s="146"/>
      <c r="BK4" s="146"/>
      <c r="BL4" s="146"/>
      <c r="BM4" s="146"/>
      <c r="BN4" s="152"/>
    </row>
    <row r="5" spans="1:66" ht="16.8">
      <c r="A5" s="86"/>
      <c r="B5" s="86"/>
      <c r="C5" s="86"/>
      <c r="D5" s="86"/>
      <c r="E5" s="86"/>
      <c r="F5" s="86"/>
      <c r="G5" s="86"/>
      <c r="H5" s="86"/>
      <c r="I5" s="86"/>
      <c r="J5" s="86"/>
      <c r="K5" s="132"/>
      <c r="L5" s="225" t="s">
        <v>518</v>
      </c>
      <c r="M5" s="86"/>
      <c r="N5" s="86"/>
      <c r="O5" s="86"/>
      <c r="P5" s="86"/>
      <c r="Q5" s="86"/>
      <c r="R5" s="86"/>
      <c r="S5" s="86"/>
      <c r="T5" s="86"/>
      <c r="U5" s="86"/>
      <c r="V5" s="132"/>
      <c r="W5" s="89"/>
      <c r="X5" s="86"/>
      <c r="Y5" s="86"/>
      <c r="Z5" s="86"/>
      <c r="AA5" s="86"/>
      <c r="AB5" s="86"/>
      <c r="AC5" s="86"/>
      <c r="AD5" s="86"/>
      <c r="AE5" s="86"/>
      <c r="AF5" s="86"/>
      <c r="AG5" s="132"/>
      <c r="AH5" s="86"/>
      <c r="AI5" s="86"/>
      <c r="AJ5" s="86"/>
      <c r="AK5" s="86"/>
      <c r="AL5" s="86"/>
      <c r="AM5" s="86"/>
      <c r="AN5" s="86"/>
      <c r="AO5" s="86"/>
      <c r="AP5" s="86"/>
      <c r="AQ5" s="86"/>
      <c r="AR5" s="132"/>
      <c r="AS5" s="68" t="s">
        <v>736</v>
      </c>
      <c r="AT5" s="63"/>
      <c r="AU5" s="37"/>
      <c r="AV5" s="37"/>
      <c r="AW5" s="37"/>
      <c r="AX5" s="37"/>
      <c r="AY5" s="37"/>
      <c r="AZ5" s="37"/>
      <c r="BA5" s="37"/>
      <c r="BB5" s="37"/>
      <c r="BC5" s="80"/>
      <c r="BD5" s="86"/>
      <c r="BE5" s="89"/>
      <c r="BF5" s="89"/>
      <c r="BG5" s="89"/>
      <c r="BH5" s="89"/>
      <c r="BI5" s="89"/>
      <c r="BJ5" s="89"/>
      <c r="BK5" s="89"/>
      <c r="BL5" s="89"/>
      <c r="BM5" s="89"/>
      <c r="BN5" s="153"/>
    </row>
    <row r="6" spans="1:66">
      <c r="A6" s="68" t="s">
        <v>699</v>
      </c>
      <c r="B6" s="24"/>
      <c r="C6" s="24"/>
      <c r="D6" s="24"/>
      <c r="E6" s="24"/>
      <c r="F6" s="24"/>
      <c r="G6" s="24"/>
      <c r="H6" s="24"/>
      <c r="I6" s="24"/>
      <c r="J6" s="24"/>
      <c r="K6" s="135"/>
      <c r="L6" s="68" t="s">
        <v>699</v>
      </c>
      <c r="M6" s="24"/>
      <c r="N6" s="24"/>
      <c r="O6" s="24"/>
      <c r="P6" s="24"/>
      <c r="Q6" s="24"/>
      <c r="R6" s="24"/>
      <c r="S6" s="24"/>
      <c r="T6" s="24"/>
      <c r="U6" s="24"/>
      <c r="V6" s="135"/>
      <c r="W6" s="68" t="s">
        <v>699</v>
      </c>
      <c r="X6" s="24"/>
      <c r="Y6" s="24"/>
      <c r="Z6" s="24"/>
      <c r="AA6" s="24"/>
      <c r="AB6" s="24"/>
      <c r="AC6" s="24"/>
      <c r="AD6" s="24"/>
      <c r="AE6" s="24"/>
      <c r="AF6" s="24"/>
      <c r="AG6" s="133"/>
      <c r="AH6" s="68" t="s">
        <v>699</v>
      </c>
      <c r="AI6" s="24"/>
      <c r="AJ6" s="24"/>
      <c r="AK6" s="24"/>
      <c r="AL6" s="24"/>
      <c r="AM6" s="24"/>
      <c r="AN6" s="24"/>
      <c r="AO6" s="24"/>
      <c r="AP6" s="24"/>
      <c r="AQ6" s="24"/>
      <c r="AR6" s="133"/>
      <c r="AS6" s="68" t="s">
        <v>699</v>
      </c>
      <c r="AT6" s="12"/>
      <c r="AU6" s="51"/>
      <c r="AV6" s="51"/>
      <c r="AW6" s="51"/>
      <c r="AX6" s="51"/>
      <c r="AY6" s="51"/>
      <c r="AZ6" s="51"/>
      <c r="BA6" s="51"/>
      <c r="BB6" s="51"/>
      <c r="BC6" s="75"/>
      <c r="BD6" s="68" t="s">
        <v>699</v>
      </c>
      <c r="BF6" s="6"/>
      <c r="BG6" s="6"/>
      <c r="BH6" s="6"/>
      <c r="BI6" s="6"/>
      <c r="BJ6" s="6"/>
      <c r="BK6" s="6"/>
      <c r="BL6" s="6"/>
      <c r="BM6" s="6"/>
      <c r="BN6" s="151"/>
    </row>
    <row r="7" spans="1:66">
      <c r="A7" s="47" t="s">
        <v>733</v>
      </c>
      <c r="B7" s="24"/>
      <c r="C7" s="24"/>
      <c r="D7" s="24"/>
      <c r="E7" s="24"/>
      <c r="F7" s="24"/>
      <c r="G7" s="24"/>
      <c r="H7" s="24"/>
      <c r="I7" s="24"/>
      <c r="J7" s="24"/>
      <c r="K7" s="135"/>
      <c r="L7" s="68" t="s">
        <v>234</v>
      </c>
      <c r="M7" s="24"/>
      <c r="N7" s="24"/>
      <c r="O7" s="24"/>
      <c r="P7" s="24"/>
      <c r="Q7" s="24"/>
      <c r="R7" s="24"/>
      <c r="S7" s="24"/>
      <c r="T7" s="24"/>
      <c r="U7" s="24"/>
      <c r="V7" s="135"/>
      <c r="W7" s="47" t="s">
        <v>733</v>
      </c>
      <c r="X7" s="24"/>
      <c r="Y7" s="24"/>
      <c r="Z7" s="24"/>
      <c r="AA7" s="24"/>
      <c r="AB7" s="24"/>
      <c r="AC7" s="24"/>
      <c r="AD7" s="24"/>
      <c r="AE7" s="24"/>
      <c r="AF7" s="24"/>
      <c r="AG7" s="133"/>
      <c r="AH7" s="47" t="s">
        <v>733</v>
      </c>
      <c r="AI7" s="24"/>
      <c r="AJ7" s="24"/>
      <c r="AK7" s="24"/>
      <c r="AL7" s="24"/>
      <c r="AM7" s="24"/>
      <c r="AN7" s="24"/>
      <c r="AO7" s="24"/>
      <c r="AP7" s="24"/>
      <c r="AQ7" s="24"/>
      <c r="AR7" s="133"/>
      <c r="AS7" s="226" t="s">
        <v>740</v>
      </c>
      <c r="AT7" s="12"/>
      <c r="AU7" s="51"/>
      <c r="AV7" s="51"/>
      <c r="AW7" s="51"/>
      <c r="AX7" s="51"/>
      <c r="AY7" s="51"/>
      <c r="AZ7" s="51"/>
      <c r="BA7" s="51"/>
      <c r="BB7" s="51"/>
      <c r="BC7" s="75"/>
      <c r="BD7" s="47" t="s">
        <v>235</v>
      </c>
      <c r="BN7" s="151"/>
    </row>
    <row r="8" spans="1:66">
      <c r="A8" s="147"/>
      <c r="B8" s="24"/>
      <c r="C8" s="24"/>
      <c r="D8" s="24"/>
      <c r="E8" s="24"/>
      <c r="F8" s="24"/>
      <c r="G8" s="24"/>
      <c r="H8" s="24"/>
      <c r="I8" s="24"/>
      <c r="J8" s="24"/>
      <c r="K8" s="135"/>
      <c r="L8" s="68" t="s">
        <v>236</v>
      </c>
      <c r="M8" s="24"/>
      <c r="N8" s="24"/>
      <c r="O8" s="24"/>
      <c r="P8" s="24"/>
      <c r="Q8" s="24"/>
      <c r="R8" s="24"/>
      <c r="S8" s="24"/>
      <c r="T8" s="24"/>
      <c r="U8" s="24"/>
      <c r="V8" s="135"/>
      <c r="W8" s="47" t="s">
        <v>201</v>
      </c>
      <c r="X8" s="24"/>
      <c r="Y8" s="24"/>
      <c r="Z8" s="24"/>
      <c r="AA8" s="24"/>
      <c r="AB8" s="24"/>
      <c r="AC8" s="24"/>
      <c r="AD8" s="24"/>
      <c r="AE8" s="24"/>
      <c r="AF8" s="24"/>
      <c r="AG8" s="133"/>
      <c r="AH8" s="47" t="s">
        <v>15</v>
      </c>
      <c r="AI8" s="24"/>
      <c r="AJ8" s="24"/>
      <c r="AK8" s="24"/>
      <c r="AL8" s="24"/>
      <c r="AM8" s="24"/>
      <c r="AN8" s="24"/>
      <c r="AO8" s="24"/>
      <c r="AP8" s="24"/>
      <c r="AQ8" s="24"/>
      <c r="AR8" s="133"/>
      <c r="AS8" t="s">
        <v>737</v>
      </c>
      <c r="AT8" s="12"/>
      <c r="AU8" s="51"/>
      <c r="AV8" s="51"/>
      <c r="AW8" s="51"/>
      <c r="AX8" s="51"/>
      <c r="AY8" s="51"/>
      <c r="AZ8" s="51"/>
      <c r="BA8" s="51"/>
      <c r="BB8" s="51"/>
      <c r="BC8" s="75"/>
      <c r="BD8" s="47" t="s">
        <v>733</v>
      </c>
      <c r="BN8" s="151"/>
    </row>
    <row r="9" spans="1:66">
      <c r="A9" s="90"/>
      <c r="B9" s="90"/>
      <c r="C9" s="90"/>
      <c r="D9" s="90"/>
      <c r="E9" s="90"/>
      <c r="F9" s="90"/>
      <c r="G9" s="90"/>
      <c r="H9" s="90"/>
      <c r="I9" s="90"/>
      <c r="J9" s="90"/>
      <c r="K9" s="136"/>
      <c r="L9" s="90"/>
      <c r="M9" s="90"/>
      <c r="N9" s="90"/>
      <c r="O9" s="90"/>
      <c r="P9" s="90"/>
      <c r="Q9" s="90"/>
      <c r="R9" s="90"/>
      <c r="S9" s="90"/>
      <c r="T9" s="90"/>
      <c r="U9" s="90"/>
      <c r="V9" s="136"/>
      <c r="X9" s="90"/>
      <c r="Y9" s="90"/>
      <c r="Z9" s="90"/>
      <c r="AA9" s="90"/>
      <c r="AB9" s="90"/>
      <c r="AC9" s="90"/>
      <c r="AD9" s="90"/>
      <c r="AE9" s="90"/>
      <c r="AF9" s="90"/>
      <c r="AG9" s="133"/>
      <c r="AH9" s="24"/>
      <c r="AI9" s="90"/>
      <c r="AJ9" s="90"/>
      <c r="AK9" s="90"/>
      <c r="AL9" s="90"/>
      <c r="AM9" s="90"/>
      <c r="AN9" s="90"/>
      <c r="AO9" s="90"/>
      <c r="AP9" s="90"/>
      <c r="AQ9" s="90"/>
      <c r="AR9" s="133"/>
      <c r="AS9" s="47" t="s">
        <v>741</v>
      </c>
      <c r="AT9" s="7"/>
      <c r="AU9" s="64"/>
      <c r="AV9" s="64"/>
      <c r="AW9" s="64"/>
      <c r="AX9" s="64"/>
      <c r="AY9" s="64"/>
      <c r="AZ9" s="64"/>
      <c r="BA9" s="64"/>
      <c r="BB9" s="64"/>
      <c r="BC9" s="69"/>
      <c r="BN9" s="151"/>
    </row>
    <row r="10" spans="1:66">
      <c r="A10" s="120" t="s">
        <v>84</v>
      </c>
      <c r="B10" s="24"/>
      <c r="C10" s="24"/>
      <c r="D10" s="24"/>
      <c r="E10" s="24"/>
      <c r="F10" s="24"/>
      <c r="G10" s="24"/>
      <c r="H10" s="24"/>
      <c r="I10" s="24"/>
      <c r="J10" s="24"/>
      <c r="K10" s="135"/>
      <c r="L10" s="120" t="s">
        <v>16</v>
      </c>
      <c r="M10" s="24"/>
      <c r="N10" s="24"/>
      <c r="O10" s="24"/>
      <c r="P10" s="24"/>
      <c r="Q10" s="24"/>
      <c r="R10" s="24"/>
      <c r="S10" s="24"/>
      <c r="T10" s="24"/>
      <c r="U10" s="24"/>
      <c r="V10" s="135"/>
      <c r="X10" s="24"/>
      <c r="Y10" s="24"/>
      <c r="Z10" s="24"/>
      <c r="AA10" s="24"/>
      <c r="AB10" s="24"/>
      <c r="AC10" s="24"/>
      <c r="AD10" s="24"/>
      <c r="AE10" s="24"/>
      <c r="AF10" s="24"/>
      <c r="AG10" s="133"/>
      <c r="AH10" s="120" t="s">
        <v>17</v>
      </c>
      <c r="AI10" s="24"/>
      <c r="AJ10" s="24"/>
      <c r="AK10" s="24"/>
      <c r="AL10" s="24"/>
      <c r="AM10" s="24"/>
      <c r="AN10" s="24"/>
      <c r="AO10" s="24"/>
      <c r="AP10" s="24"/>
      <c r="AQ10" s="24"/>
      <c r="AR10" s="133"/>
      <c r="AS10" s="120" t="s">
        <v>738</v>
      </c>
      <c r="AT10" s="12"/>
      <c r="AU10" s="51"/>
      <c r="AV10" s="51"/>
      <c r="AW10" s="51"/>
      <c r="AX10" s="51"/>
      <c r="AY10" s="51"/>
      <c r="AZ10" s="51"/>
      <c r="BA10" s="51"/>
      <c r="BB10" s="51"/>
      <c r="BC10" s="75"/>
      <c r="BN10" s="154"/>
    </row>
    <row r="11" spans="1:66">
      <c r="A11" s="24"/>
      <c r="B11" s="24"/>
      <c r="C11" s="24"/>
      <c r="D11" s="24"/>
      <c r="E11" s="24"/>
      <c r="F11" s="24"/>
      <c r="G11" s="24"/>
      <c r="H11" s="24"/>
      <c r="I11" s="24"/>
      <c r="J11" s="24"/>
      <c r="K11" s="135"/>
      <c r="L11" s="24"/>
      <c r="M11" s="24"/>
      <c r="N11" s="24"/>
      <c r="O11" s="24"/>
      <c r="P11" s="24"/>
      <c r="Q11" s="24"/>
      <c r="R11" s="24"/>
      <c r="S11" s="24"/>
      <c r="T11" s="24"/>
      <c r="U11" s="24"/>
      <c r="V11" s="135"/>
      <c r="W11" s="120"/>
      <c r="X11" s="24"/>
      <c r="Y11" s="24"/>
      <c r="Z11" s="24"/>
      <c r="AA11" s="24"/>
      <c r="AB11" s="24"/>
      <c r="AC11" s="24"/>
      <c r="AD11" s="24"/>
      <c r="AE11" s="24"/>
      <c r="AF11" s="24"/>
      <c r="AG11" s="133"/>
      <c r="AH11" s="120"/>
      <c r="AI11" s="24"/>
      <c r="AJ11" s="24"/>
      <c r="AK11" s="24"/>
      <c r="AL11" s="24"/>
      <c r="AM11" s="24"/>
      <c r="AN11" s="24"/>
      <c r="AO11" s="24"/>
      <c r="AP11" s="24"/>
      <c r="AQ11" s="24"/>
      <c r="AR11" s="133"/>
      <c r="AS11" s="148" t="s">
        <v>739</v>
      </c>
      <c r="AT11" s="12"/>
      <c r="AU11" s="51"/>
      <c r="AV11" s="51"/>
      <c r="AW11" s="51"/>
      <c r="AX11" s="51"/>
      <c r="AY11" s="51"/>
      <c r="AZ11" s="51"/>
      <c r="BA11" s="51"/>
      <c r="BB11" s="51"/>
      <c r="BC11" s="75"/>
      <c r="BN11" s="154"/>
    </row>
    <row r="12" spans="1:66">
      <c r="A12" s="7" t="s">
        <v>217</v>
      </c>
      <c r="B12" s="24"/>
      <c r="C12" s="24"/>
      <c r="D12" s="24"/>
      <c r="E12" s="24"/>
      <c r="F12" s="24"/>
      <c r="G12" s="24"/>
      <c r="H12" s="24"/>
      <c r="I12" s="24"/>
      <c r="J12" s="24"/>
      <c r="K12" s="135"/>
      <c r="L12" s="24"/>
      <c r="M12" s="24"/>
      <c r="N12" s="24"/>
      <c r="O12" s="24"/>
      <c r="P12" s="24"/>
      <c r="Q12" s="24"/>
      <c r="R12" s="24"/>
      <c r="S12" s="24"/>
      <c r="T12" s="24"/>
      <c r="U12" s="24"/>
      <c r="V12" s="135"/>
      <c r="W12" s="7" t="s">
        <v>209</v>
      </c>
      <c r="X12" s="24"/>
      <c r="Y12" s="24"/>
      <c r="Z12" s="24"/>
      <c r="AA12" s="24"/>
      <c r="AB12" s="24"/>
      <c r="AC12" s="24"/>
      <c r="AD12" s="24"/>
      <c r="AE12" s="24"/>
      <c r="AF12" s="24"/>
      <c r="AG12" s="133"/>
      <c r="AI12" s="24"/>
      <c r="AJ12" s="24"/>
      <c r="AK12" s="24"/>
      <c r="AL12" s="24"/>
      <c r="AM12" s="24"/>
      <c r="AN12" s="24"/>
      <c r="AO12" s="24"/>
      <c r="AP12" s="24"/>
      <c r="AQ12" s="24"/>
      <c r="AR12" s="133"/>
      <c r="AS12" s="12"/>
      <c r="AT12" s="12"/>
      <c r="AU12" s="51"/>
      <c r="AV12" s="51"/>
      <c r="AW12" s="51"/>
      <c r="AX12" s="51"/>
      <c r="AY12" s="51"/>
      <c r="AZ12" s="51"/>
      <c r="BA12" s="51"/>
      <c r="BB12" s="51"/>
      <c r="BC12" s="75"/>
      <c r="BN12" s="154"/>
    </row>
    <row r="13" spans="1:66">
      <c r="A13" s="24"/>
      <c r="B13" s="24"/>
      <c r="C13" s="24"/>
      <c r="D13" s="24"/>
      <c r="E13" s="24"/>
      <c r="F13" s="24"/>
      <c r="G13" s="24"/>
      <c r="H13" s="24"/>
      <c r="I13" s="24"/>
      <c r="J13" s="24"/>
      <c r="K13" s="135"/>
      <c r="L13" s="24"/>
      <c r="M13" s="24"/>
      <c r="N13" s="24"/>
      <c r="O13" s="24"/>
      <c r="P13" s="24"/>
      <c r="Q13" s="24"/>
      <c r="R13" s="24"/>
      <c r="S13" s="24"/>
      <c r="T13" s="24"/>
      <c r="U13" s="24"/>
      <c r="V13" s="135"/>
      <c r="X13" s="24"/>
      <c r="Y13" s="24"/>
      <c r="Z13" s="24"/>
      <c r="AA13" s="24"/>
      <c r="AB13" s="24"/>
      <c r="AC13" s="24"/>
      <c r="AD13" s="24"/>
      <c r="AE13" s="24"/>
      <c r="AF13" s="24"/>
      <c r="AG13" s="133"/>
      <c r="AI13" s="24"/>
      <c r="AJ13" s="24"/>
      <c r="AK13" s="24"/>
      <c r="AL13" s="24"/>
      <c r="AM13" s="24"/>
      <c r="AN13" s="24"/>
      <c r="AO13" s="24"/>
      <c r="AP13" s="24"/>
      <c r="AQ13" s="24"/>
      <c r="AR13" s="133"/>
      <c r="AS13" s="7" t="s">
        <v>208</v>
      </c>
      <c r="AT13" s="12"/>
      <c r="AU13" s="51"/>
      <c r="AV13" s="51"/>
      <c r="AW13" s="51"/>
      <c r="AX13" s="51"/>
      <c r="AY13" s="51"/>
      <c r="AZ13" s="51"/>
      <c r="BA13" s="51"/>
      <c r="BB13" s="51"/>
      <c r="BC13" s="75"/>
      <c r="BN13" s="154"/>
    </row>
    <row r="14" spans="1:66">
      <c r="A14" s="24"/>
      <c r="B14" s="24"/>
      <c r="C14" s="24"/>
      <c r="D14" s="24"/>
      <c r="E14" s="24"/>
      <c r="F14" s="24"/>
      <c r="G14" s="24"/>
      <c r="H14" s="24"/>
      <c r="I14" s="24"/>
      <c r="J14" s="24"/>
      <c r="K14" s="135"/>
      <c r="L14" s="24"/>
      <c r="M14" s="24"/>
      <c r="N14" s="24"/>
      <c r="O14" s="24"/>
      <c r="P14" s="24"/>
      <c r="Q14" s="24"/>
      <c r="R14" s="24"/>
      <c r="S14" s="24"/>
      <c r="T14" s="24"/>
      <c r="U14" s="24"/>
      <c r="V14" s="135"/>
      <c r="W14" s="24"/>
      <c r="X14" s="24"/>
      <c r="Y14" s="24"/>
      <c r="Z14" s="24"/>
      <c r="AA14" s="24"/>
      <c r="AB14" s="24"/>
      <c r="AC14" s="24"/>
      <c r="AD14" s="24"/>
      <c r="AE14" s="24"/>
      <c r="AF14" s="24"/>
      <c r="AG14" s="133"/>
      <c r="AH14" s="24"/>
      <c r="AI14" s="24"/>
      <c r="AJ14" s="24"/>
      <c r="AK14" s="24"/>
      <c r="AL14" s="24"/>
      <c r="AM14" s="24"/>
      <c r="AN14" s="24"/>
      <c r="AO14" s="24"/>
      <c r="AP14" s="24"/>
      <c r="AQ14" s="24"/>
      <c r="AR14" s="133"/>
      <c r="AS14" s="12"/>
      <c r="AT14" s="12"/>
      <c r="AU14" s="51"/>
      <c r="AV14" s="51"/>
      <c r="AW14" s="51"/>
      <c r="AX14" s="51"/>
      <c r="AY14" s="51"/>
      <c r="AZ14" s="51"/>
      <c r="BA14" s="51"/>
      <c r="BB14" s="51"/>
      <c r="BC14" s="75"/>
      <c r="BN14" s="154"/>
    </row>
    <row r="15" spans="1:66">
      <c r="A15" s="96"/>
      <c r="B15" s="97"/>
      <c r="C15" s="97"/>
      <c r="D15" s="97"/>
      <c r="E15" s="97"/>
      <c r="F15" s="97"/>
      <c r="G15" s="97"/>
      <c r="H15" s="91"/>
      <c r="I15" s="91"/>
      <c r="J15" s="91"/>
      <c r="K15" s="94" t="s">
        <v>81</v>
      </c>
      <c r="L15" s="96"/>
      <c r="M15" s="97"/>
      <c r="N15" s="97"/>
      <c r="O15" s="97"/>
      <c r="P15" s="97"/>
      <c r="Q15" s="97"/>
      <c r="R15" s="97"/>
      <c r="S15" s="91"/>
      <c r="T15" s="91"/>
      <c r="U15" s="91"/>
      <c r="V15" s="94" t="s">
        <v>81</v>
      </c>
      <c r="W15" s="96"/>
      <c r="X15" s="97"/>
      <c r="Y15" s="97"/>
      <c r="Z15" s="97"/>
      <c r="AA15" s="97"/>
      <c r="AB15" s="97"/>
      <c r="AC15" s="97"/>
      <c r="AD15" s="91"/>
      <c r="AE15" s="91"/>
      <c r="AF15" s="91"/>
      <c r="AG15" s="100" t="s">
        <v>82</v>
      </c>
      <c r="AH15" s="96"/>
      <c r="AI15" s="97"/>
      <c r="AJ15" s="97"/>
      <c r="AK15" s="97"/>
      <c r="AL15" s="97"/>
      <c r="AM15" s="97"/>
      <c r="AN15" s="97"/>
      <c r="AO15" s="91"/>
      <c r="AP15" s="91"/>
      <c r="AQ15" s="91"/>
      <c r="AR15" s="162" t="s">
        <v>6</v>
      </c>
      <c r="AS15" s="6"/>
      <c r="AT15" s="67"/>
      <c r="AU15" s="42"/>
      <c r="AV15" s="42"/>
      <c r="AW15" s="42"/>
      <c r="AX15" s="42"/>
      <c r="AY15" s="42"/>
      <c r="AZ15" s="42"/>
      <c r="BA15" s="42"/>
      <c r="BB15" s="42"/>
      <c r="BC15" s="40" t="s">
        <v>82</v>
      </c>
      <c r="BD15" s="96"/>
      <c r="BE15" s="97"/>
      <c r="BF15" s="97"/>
      <c r="BG15" s="97"/>
      <c r="BH15" s="97"/>
      <c r="BI15" s="97"/>
      <c r="BJ15" s="97"/>
      <c r="BK15" s="93"/>
      <c r="BL15" s="93"/>
      <c r="BM15" s="93"/>
      <c r="BN15" s="100" t="s">
        <v>82</v>
      </c>
    </row>
    <row r="16" spans="1:66">
      <c r="A16" s="6"/>
      <c r="B16" s="6"/>
      <c r="C16" s="6"/>
      <c r="AS16" s="6"/>
      <c r="AT16" s="67"/>
      <c r="AU16" s="42"/>
      <c r="AV16" s="42"/>
      <c r="AW16" s="42"/>
      <c r="AX16" s="42"/>
      <c r="AY16" s="42"/>
      <c r="AZ16" s="42"/>
      <c r="BA16" s="42"/>
      <c r="BB16" s="42"/>
      <c r="BC16" s="41"/>
    </row>
    <row r="17" spans="2:66">
      <c r="B17" s="43" t="s">
        <v>319</v>
      </c>
      <c r="C17" s="220" t="s">
        <v>35</v>
      </c>
      <c r="D17" s="220" t="s">
        <v>612</v>
      </c>
      <c r="E17" s="220" t="s">
        <v>614</v>
      </c>
      <c r="F17" s="220" t="s">
        <v>98</v>
      </c>
      <c r="G17" s="220" t="s">
        <v>299</v>
      </c>
      <c r="H17" s="221">
        <v>300000</v>
      </c>
      <c r="I17" s="222" t="s">
        <v>315</v>
      </c>
      <c r="J17" s="222" t="s">
        <v>315</v>
      </c>
      <c r="K17" s="222" t="s">
        <v>62</v>
      </c>
      <c r="M17" s="43" t="s">
        <v>319</v>
      </c>
      <c r="N17" s="220" t="s">
        <v>35</v>
      </c>
      <c r="O17" s="220" t="s">
        <v>612</v>
      </c>
      <c r="P17" s="220" t="s">
        <v>614</v>
      </c>
      <c r="Q17" s="220" t="s">
        <v>98</v>
      </c>
      <c r="R17" s="220" t="s">
        <v>299</v>
      </c>
      <c r="S17" s="221">
        <v>300000</v>
      </c>
      <c r="T17" s="222" t="s">
        <v>315</v>
      </c>
      <c r="U17" s="222" t="s">
        <v>315</v>
      </c>
      <c r="V17" s="222" t="s">
        <v>62</v>
      </c>
      <c r="X17" s="43" t="s">
        <v>319</v>
      </c>
      <c r="Y17" s="220" t="s">
        <v>35</v>
      </c>
      <c r="Z17" s="220" t="s">
        <v>612</v>
      </c>
      <c r="AA17" s="220" t="s">
        <v>614</v>
      </c>
      <c r="AB17" s="220" t="s">
        <v>98</v>
      </c>
      <c r="AC17" s="220" t="s">
        <v>299</v>
      </c>
      <c r="AD17" s="221">
        <v>300000</v>
      </c>
      <c r="AE17" s="222" t="s">
        <v>315</v>
      </c>
      <c r="AF17" s="222" t="s">
        <v>315</v>
      </c>
      <c r="AG17" s="222" t="s">
        <v>62</v>
      </c>
      <c r="AI17" s="43" t="s">
        <v>319</v>
      </c>
      <c r="AJ17" s="220" t="s">
        <v>35</v>
      </c>
      <c r="AK17" s="220" t="s">
        <v>612</v>
      </c>
      <c r="AL17" s="220" t="s">
        <v>614</v>
      </c>
      <c r="AM17" s="220" t="s">
        <v>98</v>
      </c>
      <c r="AN17" s="220" t="s">
        <v>299</v>
      </c>
      <c r="AO17" s="221">
        <v>300000</v>
      </c>
      <c r="AP17" s="222" t="s">
        <v>315</v>
      </c>
      <c r="AQ17" s="222" t="s">
        <v>315</v>
      </c>
      <c r="AR17" s="222" t="s">
        <v>62</v>
      </c>
      <c r="AT17" s="43" t="s">
        <v>319</v>
      </c>
      <c r="AU17" s="220" t="s">
        <v>35</v>
      </c>
      <c r="AV17" s="220" t="s">
        <v>612</v>
      </c>
      <c r="AW17" s="220" t="s">
        <v>614</v>
      </c>
      <c r="AX17" s="220" t="s">
        <v>98</v>
      </c>
      <c r="AY17" s="220" t="s">
        <v>299</v>
      </c>
      <c r="AZ17" s="221">
        <v>300000</v>
      </c>
      <c r="BA17" s="222" t="s">
        <v>315</v>
      </c>
      <c r="BB17" s="222" t="s">
        <v>315</v>
      </c>
      <c r="BC17" s="222" t="s">
        <v>62</v>
      </c>
      <c r="BE17" s="43" t="s">
        <v>319</v>
      </c>
      <c r="BF17" s="220" t="s">
        <v>35</v>
      </c>
      <c r="BG17" s="220" t="s">
        <v>612</v>
      </c>
      <c r="BH17" s="220" t="s">
        <v>614</v>
      </c>
      <c r="BI17" s="220" t="s">
        <v>98</v>
      </c>
      <c r="BJ17" s="220" t="s">
        <v>299</v>
      </c>
      <c r="BK17" s="221">
        <v>300000</v>
      </c>
      <c r="BL17" s="222" t="s">
        <v>315</v>
      </c>
      <c r="BM17" s="222" t="s">
        <v>315</v>
      </c>
      <c r="BN17" s="222" t="s">
        <v>62</v>
      </c>
    </row>
    <row r="18" spans="2:66">
      <c r="B18" s="44"/>
      <c r="C18" s="219" t="s">
        <v>611</v>
      </c>
      <c r="D18" s="219" t="s">
        <v>36</v>
      </c>
      <c r="E18" s="219" t="s">
        <v>36</v>
      </c>
      <c r="F18" s="219" t="s">
        <v>36</v>
      </c>
      <c r="G18" s="219" t="s">
        <v>36</v>
      </c>
      <c r="H18" s="219" t="s">
        <v>37</v>
      </c>
      <c r="I18" s="11" t="s">
        <v>313</v>
      </c>
      <c r="J18" s="11" t="s">
        <v>314</v>
      </c>
      <c r="K18" s="11" t="s">
        <v>112</v>
      </c>
      <c r="M18" s="44"/>
      <c r="N18" s="219" t="s">
        <v>611</v>
      </c>
      <c r="O18" s="219" t="s">
        <v>36</v>
      </c>
      <c r="P18" s="219" t="s">
        <v>36</v>
      </c>
      <c r="Q18" s="219" t="s">
        <v>36</v>
      </c>
      <c r="R18" s="219" t="s">
        <v>36</v>
      </c>
      <c r="S18" s="219" t="s">
        <v>37</v>
      </c>
      <c r="T18" s="11" t="s">
        <v>313</v>
      </c>
      <c r="U18" s="11" t="s">
        <v>314</v>
      </c>
      <c r="V18" s="11" t="s">
        <v>112</v>
      </c>
      <c r="X18" s="44"/>
      <c r="Y18" s="219" t="s">
        <v>611</v>
      </c>
      <c r="Z18" s="219" t="s">
        <v>36</v>
      </c>
      <c r="AA18" s="219" t="s">
        <v>36</v>
      </c>
      <c r="AB18" s="219" t="s">
        <v>36</v>
      </c>
      <c r="AC18" s="219" t="s">
        <v>36</v>
      </c>
      <c r="AD18" s="219" t="s">
        <v>37</v>
      </c>
      <c r="AE18" s="11" t="s">
        <v>313</v>
      </c>
      <c r="AF18" s="11" t="s">
        <v>314</v>
      </c>
      <c r="AG18" s="11" t="s">
        <v>112</v>
      </c>
      <c r="AI18" s="44"/>
      <c r="AJ18" s="219" t="s">
        <v>611</v>
      </c>
      <c r="AK18" s="219" t="s">
        <v>36</v>
      </c>
      <c r="AL18" s="219" t="s">
        <v>36</v>
      </c>
      <c r="AM18" s="219" t="s">
        <v>36</v>
      </c>
      <c r="AN18" s="219" t="s">
        <v>36</v>
      </c>
      <c r="AO18" s="219" t="s">
        <v>37</v>
      </c>
      <c r="AP18" s="11" t="s">
        <v>313</v>
      </c>
      <c r="AQ18" s="11" t="s">
        <v>314</v>
      </c>
      <c r="AR18" s="11" t="s">
        <v>112</v>
      </c>
      <c r="AT18" s="44"/>
      <c r="AU18" s="219" t="s">
        <v>611</v>
      </c>
      <c r="AV18" s="219" t="s">
        <v>36</v>
      </c>
      <c r="AW18" s="219" t="s">
        <v>36</v>
      </c>
      <c r="AX18" s="219" t="s">
        <v>36</v>
      </c>
      <c r="AY18" s="219" t="s">
        <v>36</v>
      </c>
      <c r="AZ18" s="219" t="s">
        <v>37</v>
      </c>
      <c r="BA18" s="11" t="s">
        <v>313</v>
      </c>
      <c r="BB18" s="11" t="s">
        <v>314</v>
      </c>
      <c r="BC18" s="11" t="s">
        <v>112</v>
      </c>
      <c r="BE18" s="44"/>
      <c r="BF18" s="219" t="s">
        <v>611</v>
      </c>
      <c r="BG18" s="219" t="s">
        <v>36</v>
      </c>
      <c r="BH18" s="219" t="s">
        <v>36</v>
      </c>
      <c r="BI18" s="219" t="s">
        <v>36</v>
      </c>
      <c r="BJ18" s="219" t="s">
        <v>36</v>
      </c>
      <c r="BK18" s="219" t="s">
        <v>37</v>
      </c>
      <c r="BL18" s="11" t="s">
        <v>313</v>
      </c>
      <c r="BM18" s="11" t="s">
        <v>314</v>
      </c>
      <c r="BN18" s="11" t="s">
        <v>112</v>
      </c>
    </row>
    <row r="19" spans="2:66">
      <c r="B19" s="45"/>
      <c r="C19" s="223" t="s">
        <v>37</v>
      </c>
      <c r="D19" s="223" t="s">
        <v>613</v>
      </c>
      <c r="E19" s="223" t="s">
        <v>100</v>
      </c>
      <c r="F19" s="223" t="s">
        <v>101</v>
      </c>
      <c r="G19" s="223" t="s">
        <v>300</v>
      </c>
      <c r="H19" s="223" t="s">
        <v>102</v>
      </c>
      <c r="I19" s="224" t="s">
        <v>101</v>
      </c>
      <c r="J19" s="224" t="s">
        <v>102</v>
      </c>
      <c r="K19" s="224" t="s">
        <v>297</v>
      </c>
      <c r="M19" s="45"/>
      <c r="N19" s="223" t="s">
        <v>37</v>
      </c>
      <c r="O19" s="223" t="s">
        <v>613</v>
      </c>
      <c r="P19" s="223" t="s">
        <v>100</v>
      </c>
      <c r="Q19" s="223" t="s">
        <v>101</v>
      </c>
      <c r="R19" s="223" t="s">
        <v>300</v>
      </c>
      <c r="S19" s="223" t="s">
        <v>102</v>
      </c>
      <c r="T19" s="224" t="s">
        <v>101</v>
      </c>
      <c r="U19" s="224" t="s">
        <v>102</v>
      </c>
      <c r="V19" s="224" t="s">
        <v>297</v>
      </c>
      <c r="X19" s="45"/>
      <c r="Y19" s="223" t="s">
        <v>37</v>
      </c>
      <c r="Z19" s="223" t="s">
        <v>613</v>
      </c>
      <c r="AA19" s="223" t="s">
        <v>100</v>
      </c>
      <c r="AB19" s="223" t="s">
        <v>101</v>
      </c>
      <c r="AC19" s="223" t="s">
        <v>300</v>
      </c>
      <c r="AD19" s="223" t="s">
        <v>102</v>
      </c>
      <c r="AE19" s="224" t="s">
        <v>101</v>
      </c>
      <c r="AF19" s="224" t="s">
        <v>102</v>
      </c>
      <c r="AG19" s="224" t="s">
        <v>297</v>
      </c>
      <c r="AI19" s="45"/>
      <c r="AJ19" s="223" t="s">
        <v>37</v>
      </c>
      <c r="AK19" s="223" t="s">
        <v>613</v>
      </c>
      <c r="AL19" s="223" t="s">
        <v>100</v>
      </c>
      <c r="AM19" s="223" t="s">
        <v>101</v>
      </c>
      <c r="AN19" s="223" t="s">
        <v>300</v>
      </c>
      <c r="AO19" s="223" t="s">
        <v>102</v>
      </c>
      <c r="AP19" s="224" t="s">
        <v>101</v>
      </c>
      <c r="AQ19" s="224" t="s">
        <v>102</v>
      </c>
      <c r="AR19" s="224" t="s">
        <v>297</v>
      </c>
      <c r="AT19" s="45"/>
      <c r="AU19" s="223" t="s">
        <v>37</v>
      </c>
      <c r="AV19" s="223" t="s">
        <v>613</v>
      </c>
      <c r="AW19" s="223" t="s">
        <v>100</v>
      </c>
      <c r="AX19" s="223" t="s">
        <v>101</v>
      </c>
      <c r="AY19" s="223" t="s">
        <v>300</v>
      </c>
      <c r="AZ19" s="223" t="s">
        <v>102</v>
      </c>
      <c r="BA19" s="224" t="s">
        <v>101</v>
      </c>
      <c r="BB19" s="224" t="s">
        <v>102</v>
      </c>
      <c r="BC19" s="224" t="s">
        <v>297</v>
      </c>
      <c r="BE19" s="45"/>
      <c r="BF19" s="223" t="s">
        <v>37</v>
      </c>
      <c r="BG19" s="223" t="s">
        <v>613</v>
      </c>
      <c r="BH19" s="223" t="s">
        <v>100</v>
      </c>
      <c r="BI19" s="223" t="s">
        <v>101</v>
      </c>
      <c r="BJ19" s="223" t="s">
        <v>300</v>
      </c>
      <c r="BK19" s="223" t="s">
        <v>102</v>
      </c>
      <c r="BL19" s="224" t="s">
        <v>101</v>
      </c>
      <c r="BM19" s="224" t="s">
        <v>102</v>
      </c>
      <c r="BN19" s="224" t="s">
        <v>297</v>
      </c>
    </row>
    <row r="20" spans="2:66" s="323" customFormat="1" ht="15.75" customHeight="1">
      <c r="B20" s="369" t="s">
        <v>73</v>
      </c>
      <c r="C20" s="370">
        <v>235.54550426</v>
      </c>
      <c r="D20" s="370">
        <v>191.23974509300001</v>
      </c>
      <c r="E20" s="370">
        <v>197.99328052000001</v>
      </c>
      <c r="F20" s="370">
        <v>232.083682813</v>
      </c>
      <c r="G20" s="370">
        <v>435.11091309599999</v>
      </c>
      <c r="H20" s="370">
        <v>575.31130694199999</v>
      </c>
      <c r="I20" s="371">
        <v>211.46662524600001</v>
      </c>
      <c r="J20" s="371">
        <v>512.28936596799997</v>
      </c>
      <c r="K20" s="372">
        <v>373.88862296999997</v>
      </c>
      <c r="M20" s="369" t="s">
        <v>73</v>
      </c>
      <c r="N20" s="756">
        <v>33.227140132999999</v>
      </c>
      <c r="O20" s="756">
        <v>24.742877570000001</v>
      </c>
      <c r="P20" s="756">
        <v>24.098884215000002</v>
      </c>
      <c r="Q20" s="756">
        <v>27.265380125</v>
      </c>
      <c r="R20" s="756">
        <v>51.520952416</v>
      </c>
      <c r="S20" s="756">
        <v>68.655974549000007</v>
      </c>
      <c r="T20" s="757">
        <v>26.316630680999999</v>
      </c>
      <c r="U20" s="757">
        <v>60.953554293000003</v>
      </c>
      <c r="V20" s="758">
        <v>45.018003837000002</v>
      </c>
      <c r="X20" s="369" t="s">
        <v>73</v>
      </c>
      <c r="Y20" s="411">
        <v>59.022398989000003</v>
      </c>
      <c r="Z20" s="411">
        <v>56.034782857000003</v>
      </c>
      <c r="AA20" s="411">
        <v>56.717334581000003</v>
      </c>
      <c r="AB20" s="411">
        <v>57.036566358999998</v>
      </c>
      <c r="AC20" s="411">
        <v>89.412565381999997</v>
      </c>
      <c r="AD20" s="411">
        <v>102.597183649</v>
      </c>
      <c r="AE20" s="412">
        <v>56.899814253000002</v>
      </c>
      <c r="AF20" s="412">
        <v>97.128976085999994</v>
      </c>
      <c r="AG20" s="405">
        <v>82.036379517</v>
      </c>
      <c r="AI20" s="369" t="s">
        <v>73</v>
      </c>
      <c r="AJ20" s="411">
        <v>4.4398129209999997</v>
      </c>
      <c r="AK20" s="411">
        <v>3.7001790859999999</v>
      </c>
      <c r="AL20" s="411">
        <v>3.7423078329999999</v>
      </c>
      <c r="AM20" s="411">
        <v>3.6741100260000001</v>
      </c>
      <c r="AN20" s="411">
        <v>5.0273353839999997</v>
      </c>
      <c r="AO20" s="411">
        <v>4.8900195210000001</v>
      </c>
      <c r="AP20" s="412">
        <v>3.7718350690000002</v>
      </c>
      <c r="AQ20" s="412">
        <v>4.9415510840000003</v>
      </c>
      <c r="AR20" s="405">
        <v>4.5725610809999999</v>
      </c>
      <c r="AT20" s="369" t="s">
        <v>73</v>
      </c>
      <c r="AU20" s="411">
        <v>93.423109187999998</v>
      </c>
      <c r="AV20" s="411">
        <v>90.625481440000001</v>
      </c>
      <c r="AW20" s="411">
        <v>90.307031539999997</v>
      </c>
      <c r="AX20" s="411">
        <v>89.764698746999997</v>
      </c>
      <c r="AY20" s="411">
        <v>90.753652669999994</v>
      </c>
      <c r="AZ20" s="411">
        <v>89.294245313000005</v>
      </c>
      <c r="BA20" s="412">
        <v>90.535973951000003</v>
      </c>
      <c r="BB20" s="412">
        <v>89.899522021999999</v>
      </c>
      <c r="BC20" s="405">
        <v>90.138296874999995</v>
      </c>
      <c r="BE20" s="369" t="s">
        <v>73</v>
      </c>
      <c r="BF20" s="411">
        <v>2.7260339340000002</v>
      </c>
      <c r="BG20" s="411">
        <v>2.6422475809999999</v>
      </c>
      <c r="BH20" s="411">
        <v>2.5400454049999999</v>
      </c>
      <c r="BI20" s="411">
        <v>2.4757626410000002</v>
      </c>
      <c r="BJ20" s="411">
        <v>2.2908419229999999</v>
      </c>
      <c r="BK20" s="411">
        <v>1.918637613</v>
      </c>
      <c r="BL20" s="412">
        <v>2.5653102579999998</v>
      </c>
      <c r="BM20" s="412">
        <v>2.060742356</v>
      </c>
      <c r="BN20" s="405">
        <v>2.1920369860000002</v>
      </c>
    </row>
    <row r="21" spans="2:66" s="323" customFormat="1" ht="15.75" customHeight="1">
      <c r="B21" s="373" t="s">
        <v>188</v>
      </c>
      <c r="C21" s="374">
        <v>235.360489019</v>
      </c>
      <c r="D21" s="374">
        <v>191.23974509300001</v>
      </c>
      <c r="E21" s="374">
        <v>200.02281532399999</v>
      </c>
      <c r="F21" s="374">
        <v>243.49478372199999</v>
      </c>
      <c r="G21" s="374">
        <v>450.53893399999998</v>
      </c>
      <c r="H21" s="374">
        <v>575.31130694199999</v>
      </c>
      <c r="I21" s="375">
        <v>215.37600373800001</v>
      </c>
      <c r="J21" s="375">
        <v>522.12631152599999</v>
      </c>
      <c r="K21" s="376">
        <v>379.55272723899998</v>
      </c>
      <c r="M21" s="373" t="s">
        <v>188</v>
      </c>
      <c r="N21" s="759">
        <v>32.945857025000002</v>
      </c>
      <c r="O21" s="759">
        <v>24.742877570000001</v>
      </c>
      <c r="P21" s="759">
        <v>24.374824410999999</v>
      </c>
      <c r="Q21" s="759">
        <v>28.577473861000001</v>
      </c>
      <c r="R21" s="759">
        <v>52.703530270999998</v>
      </c>
      <c r="S21" s="759">
        <v>68.655974549000007</v>
      </c>
      <c r="T21" s="760">
        <v>26.776382239</v>
      </c>
      <c r="U21" s="760">
        <v>61.856146543999998</v>
      </c>
      <c r="V21" s="761">
        <v>45.551524817999997</v>
      </c>
      <c r="X21" s="373" t="s">
        <v>188</v>
      </c>
      <c r="Y21" s="398">
        <v>58.99083487</v>
      </c>
      <c r="Z21" s="398">
        <v>56.034782857000003</v>
      </c>
      <c r="AA21" s="398">
        <v>56.954092068999998</v>
      </c>
      <c r="AB21" s="398">
        <v>58.260972068999997</v>
      </c>
      <c r="AC21" s="398">
        <v>92.536405912999996</v>
      </c>
      <c r="AD21" s="398">
        <v>102.597183649</v>
      </c>
      <c r="AE21" s="407">
        <v>57.401596023000003</v>
      </c>
      <c r="AF21" s="407">
        <v>98.652130702999997</v>
      </c>
      <c r="AG21" s="399">
        <v>82.933495239999999</v>
      </c>
      <c r="AI21" s="373" t="s">
        <v>188</v>
      </c>
      <c r="AJ21" s="398">
        <v>4.4420336850000002</v>
      </c>
      <c r="AK21" s="398">
        <v>3.7001790859999999</v>
      </c>
      <c r="AL21" s="398">
        <v>3.7421968940000001</v>
      </c>
      <c r="AM21" s="398">
        <v>3.709667488</v>
      </c>
      <c r="AN21" s="398">
        <v>5.0269845069999999</v>
      </c>
      <c r="AO21" s="398">
        <v>4.8900195210000001</v>
      </c>
      <c r="AP21" s="407">
        <v>3.785834522</v>
      </c>
      <c r="AQ21" s="407">
        <v>4.9395205520000003</v>
      </c>
      <c r="AR21" s="399">
        <v>4.572054938</v>
      </c>
      <c r="AT21" s="373" t="s">
        <v>188</v>
      </c>
      <c r="AU21" s="398">
        <v>93.366872491999999</v>
      </c>
      <c r="AV21" s="398">
        <v>90.625481440000001</v>
      </c>
      <c r="AW21" s="398">
        <v>90.272519634999995</v>
      </c>
      <c r="AX21" s="398">
        <v>89.692591395999997</v>
      </c>
      <c r="AY21" s="398">
        <v>90.285612529000005</v>
      </c>
      <c r="AZ21" s="398">
        <v>89.294245313000005</v>
      </c>
      <c r="BA21" s="407">
        <v>90.501765259999999</v>
      </c>
      <c r="BB21" s="407">
        <v>89.682982272999993</v>
      </c>
      <c r="BC21" s="399">
        <v>89.994981897000002</v>
      </c>
      <c r="BE21" s="373" t="s">
        <v>188</v>
      </c>
      <c r="BF21" s="398">
        <v>2.7301653020000001</v>
      </c>
      <c r="BG21" s="398">
        <v>2.6422475809999999</v>
      </c>
      <c r="BH21" s="398">
        <v>2.543261845</v>
      </c>
      <c r="BI21" s="398">
        <v>2.4715760200000001</v>
      </c>
      <c r="BJ21" s="398">
        <v>2.303153257</v>
      </c>
      <c r="BK21" s="398">
        <v>1.918637613</v>
      </c>
      <c r="BL21" s="407">
        <v>2.565120614</v>
      </c>
      <c r="BM21" s="407">
        <v>2.060067584</v>
      </c>
      <c r="BN21" s="399">
        <v>2.1932712689999998</v>
      </c>
    </row>
    <row r="22" spans="2:66" s="323" customFormat="1" ht="15.75" customHeight="1">
      <c r="B22" s="377" t="s">
        <v>490</v>
      </c>
      <c r="C22" s="378"/>
      <c r="D22" s="378"/>
      <c r="E22" s="378"/>
      <c r="F22" s="378"/>
      <c r="G22" s="378"/>
      <c r="H22" s="378"/>
      <c r="I22" s="379"/>
      <c r="J22" s="379"/>
      <c r="K22" s="380"/>
      <c r="M22" s="377" t="s">
        <v>490</v>
      </c>
      <c r="N22" s="762"/>
      <c r="O22" s="762"/>
      <c r="P22" s="762"/>
      <c r="Q22" s="762"/>
      <c r="R22" s="762"/>
      <c r="S22" s="762"/>
      <c r="T22" s="763"/>
      <c r="U22" s="763"/>
      <c r="V22" s="764"/>
      <c r="X22" s="377" t="s">
        <v>490</v>
      </c>
      <c r="Y22" s="400"/>
      <c r="Z22" s="400"/>
      <c r="AA22" s="400"/>
      <c r="AB22" s="400"/>
      <c r="AC22" s="400"/>
      <c r="AD22" s="400"/>
      <c r="AE22" s="408"/>
      <c r="AF22" s="408"/>
      <c r="AG22" s="401"/>
      <c r="AI22" s="377" t="s">
        <v>490</v>
      </c>
      <c r="AJ22" s="400"/>
      <c r="AK22" s="400"/>
      <c r="AL22" s="400"/>
      <c r="AM22" s="400"/>
      <c r="AN22" s="400"/>
      <c r="AO22" s="400"/>
      <c r="AP22" s="408"/>
      <c r="AQ22" s="408"/>
      <c r="AR22" s="401"/>
      <c r="AT22" s="377" t="s">
        <v>490</v>
      </c>
      <c r="AU22" s="400"/>
      <c r="AV22" s="400"/>
      <c r="AW22" s="400"/>
      <c r="AX22" s="400"/>
      <c r="AY22" s="400"/>
      <c r="AZ22" s="400"/>
      <c r="BA22" s="408"/>
      <c r="BB22" s="408"/>
      <c r="BC22" s="401"/>
      <c r="BE22" s="377" t="s">
        <v>490</v>
      </c>
      <c r="BF22" s="400"/>
      <c r="BG22" s="400"/>
      <c r="BH22" s="400"/>
      <c r="BI22" s="400"/>
      <c r="BJ22" s="400"/>
      <c r="BK22" s="400"/>
      <c r="BL22" s="408"/>
      <c r="BM22" s="408"/>
      <c r="BN22" s="401"/>
    </row>
    <row r="23" spans="2:66" s="368" customFormat="1" ht="15.75" customHeight="1">
      <c r="B23" s="381" t="s">
        <v>103</v>
      </c>
      <c r="C23" s="382">
        <v>352.378998029</v>
      </c>
      <c r="D23" s="382">
        <v>220.09784600500001</v>
      </c>
      <c r="E23" s="382">
        <v>179.80253618899999</v>
      </c>
      <c r="F23" s="382">
        <v>214.376617845</v>
      </c>
      <c r="G23" s="382">
        <v>535.01675033200002</v>
      </c>
      <c r="H23" s="382">
        <v>1195.9874367760001</v>
      </c>
      <c r="I23" s="383">
        <v>223.17237195300001</v>
      </c>
      <c r="J23" s="383">
        <v>940.13894493099997</v>
      </c>
      <c r="K23" s="384">
        <v>550.25343116199997</v>
      </c>
      <c r="M23" s="381" t="s">
        <v>103</v>
      </c>
      <c r="N23" s="765">
        <v>48.127362077000001</v>
      </c>
      <c r="O23" s="765">
        <v>24.748748416000002</v>
      </c>
      <c r="P23" s="765">
        <v>18.650199723</v>
      </c>
      <c r="Q23" s="765">
        <v>24.270388186000002</v>
      </c>
      <c r="R23" s="765">
        <v>62.067260087000001</v>
      </c>
      <c r="S23" s="765">
        <v>190.08658807399999</v>
      </c>
      <c r="T23" s="766">
        <v>25.756024487000001</v>
      </c>
      <c r="U23" s="766">
        <v>140.53287462700001</v>
      </c>
      <c r="V23" s="767">
        <v>78.117368979000005</v>
      </c>
      <c r="X23" s="381" t="s">
        <v>103</v>
      </c>
      <c r="Y23" s="402">
        <v>67.096176098000001</v>
      </c>
      <c r="Z23" s="402">
        <v>64.059984589999999</v>
      </c>
      <c r="AA23" s="402">
        <v>59.170499595000003</v>
      </c>
      <c r="AB23" s="402">
        <v>51.147225609000003</v>
      </c>
      <c r="AC23" s="402">
        <v>108.39385962199999</v>
      </c>
      <c r="AD23" s="402">
        <v>94.748108470999995</v>
      </c>
      <c r="AE23" s="409">
        <v>57.755790664999999</v>
      </c>
      <c r="AF23" s="409">
        <v>97.450529215000003</v>
      </c>
      <c r="AG23" s="403">
        <v>84.623033896999999</v>
      </c>
      <c r="AI23" s="381" t="s">
        <v>103</v>
      </c>
      <c r="AJ23" s="402">
        <v>4.0038320059999997</v>
      </c>
      <c r="AK23" s="402">
        <v>4.0689177699999997</v>
      </c>
      <c r="AL23" s="402">
        <v>3.4261250790000002</v>
      </c>
      <c r="AM23" s="402">
        <v>3.0007748649999999</v>
      </c>
      <c r="AN23" s="402">
        <v>5.2415212929999999</v>
      </c>
      <c r="AO23" s="402">
        <v>4.6590450639999998</v>
      </c>
      <c r="AP23" s="409">
        <v>3.443355436</v>
      </c>
      <c r="AQ23" s="409">
        <v>4.77595656</v>
      </c>
      <c r="AR23" s="403">
        <v>4.4003593749999999</v>
      </c>
      <c r="AT23" s="381" t="s">
        <v>103</v>
      </c>
      <c r="AU23" s="402">
        <v>90.380067647000004</v>
      </c>
      <c r="AV23" s="402">
        <v>89.793272397999999</v>
      </c>
      <c r="AW23" s="402">
        <v>87.443292014999997</v>
      </c>
      <c r="AX23" s="402">
        <v>87.550549540000006</v>
      </c>
      <c r="AY23" s="402">
        <v>89.486468681000005</v>
      </c>
      <c r="AZ23" s="402">
        <v>93.322415078000006</v>
      </c>
      <c r="BA23" s="409">
        <v>88.429698983999998</v>
      </c>
      <c r="BB23" s="409">
        <v>92.562739703000005</v>
      </c>
      <c r="BC23" s="403">
        <v>91.227132960000006</v>
      </c>
      <c r="BE23" s="381" t="s">
        <v>103</v>
      </c>
      <c r="BF23" s="402">
        <v>3.0192947609999998</v>
      </c>
      <c r="BG23" s="402">
        <v>2.6009489600000002</v>
      </c>
      <c r="BH23" s="402">
        <v>2.4063388360000002</v>
      </c>
      <c r="BI23" s="402">
        <v>2.3370743119999999</v>
      </c>
      <c r="BJ23" s="402">
        <v>2.2219423090000001</v>
      </c>
      <c r="BK23" s="402">
        <v>1.4777922779999999</v>
      </c>
      <c r="BL23" s="409">
        <v>2.5325706549999998</v>
      </c>
      <c r="BM23" s="409">
        <v>1.641713998</v>
      </c>
      <c r="BN23" s="403">
        <v>1.838196414</v>
      </c>
    </row>
    <row r="24" spans="2:66" s="323" customFormat="1" ht="15.75" customHeight="1">
      <c r="B24" s="385" t="s">
        <v>104</v>
      </c>
      <c r="C24" s="386">
        <v>176.49782173299999</v>
      </c>
      <c r="D24" s="386">
        <v>168.62470663400001</v>
      </c>
      <c r="E24" s="386">
        <v>303.63688212300002</v>
      </c>
      <c r="F24" s="386">
        <v>261.114065471</v>
      </c>
      <c r="G24" s="386">
        <v>387.52930684900002</v>
      </c>
      <c r="H24" s="386" t="s">
        <v>85</v>
      </c>
      <c r="I24" s="387">
        <v>206.31743922999999</v>
      </c>
      <c r="J24" s="387">
        <v>387.52930684900002</v>
      </c>
      <c r="K24" s="372">
        <v>257.75839915400002</v>
      </c>
      <c r="M24" s="385" t="s">
        <v>104</v>
      </c>
      <c r="N24" s="768">
        <v>22.790755276999999</v>
      </c>
      <c r="O24" s="768">
        <v>19.994245672000002</v>
      </c>
      <c r="P24" s="768">
        <v>29.710427171999999</v>
      </c>
      <c r="Q24" s="768">
        <v>30.501213957000001</v>
      </c>
      <c r="R24" s="768">
        <v>44.790137104000003</v>
      </c>
      <c r="S24" s="768" t="s">
        <v>85</v>
      </c>
      <c r="T24" s="769">
        <v>24.154276044</v>
      </c>
      <c r="U24" s="769">
        <v>44.790137104000003</v>
      </c>
      <c r="V24" s="758">
        <v>30.012217446000001</v>
      </c>
      <c r="X24" s="385" t="s">
        <v>104</v>
      </c>
      <c r="Y24" s="404">
        <v>57.325081392000001</v>
      </c>
      <c r="Z24" s="404">
        <v>59.822026082000001</v>
      </c>
      <c r="AA24" s="404">
        <v>68.572127373000001</v>
      </c>
      <c r="AB24" s="404">
        <v>60.386841803000003</v>
      </c>
      <c r="AC24" s="404">
        <v>75.815572493000005</v>
      </c>
      <c r="AD24" s="404" t="s">
        <v>85</v>
      </c>
      <c r="AE24" s="410">
        <v>60.626720126999999</v>
      </c>
      <c r="AF24" s="410">
        <v>75.815572493000005</v>
      </c>
      <c r="AG24" s="405">
        <v>66.295145364000007</v>
      </c>
      <c r="AI24" s="385" t="s">
        <v>104</v>
      </c>
      <c r="AJ24" s="404">
        <v>4.3303088189999999</v>
      </c>
      <c r="AK24" s="404">
        <v>4.190321494</v>
      </c>
      <c r="AL24" s="404">
        <v>6.6704525930000003</v>
      </c>
      <c r="AM24" s="404">
        <v>4.1151686200000004</v>
      </c>
      <c r="AN24" s="404">
        <v>3.673187054</v>
      </c>
      <c r="AO24" s="404" t="s">
        <v>85</v>
      </c>
      <c r="AP24" s="410">
        <v>4.4506281889999997</v>
      </c>
      <c r="AQ24" s="410">
        <v>3.673187054</v>
      </c>
      <c r="AR24" s="405">
        <v>4.0819041699999996</v>
      </c>
      <c r="AT24" s="385" t="s">
        <v>104</v>
      </c>
      <c r="AU24" s="404">
        <v>92.700228104000004</v>
      </c>
      <c r="AV24" s="404">
        <v>91.204087268999999</v>
      </c>
      <c r="AW24" s="404">
        <v>94.899205593999994</v>
      </c>
      <c r="AX24" s="404">
        <v>90.872963713999994</v>
      </c>
      <c r="AY24" s="404">
        <v>86.611943237000006</v>
      </c>
      <c r="AZ24" s="404" t="s">
        <v>85</v>
      </c>
      <c r="BA24" s="410">
        <v>91.938568294999996</v>
      </c>
      <c r="BB24" s="410">
        <v>86.611943237000006</v>
      </c>
      <c r="BC24" s="405">
        <v>89.950690925000004</v>
      </c>
      <c r="BE24" s="385" t="s">
        <v>104</v>
      </c>
      <c r="BF24" s="404">
        <v>2.5537204519999999</v>
      </c>
      <c r="BG24" s="404">
        <v>2.6961967379999998</v>
      </c>
      <c r="BH24" s="404">
        <v>2.2319507179999998</v>
      </c>
      <c r="BI24" s="404">
        <v>2.4951228859999999</v>
      </c>
      <c r="BJ24" s="404">
        <v>1.9922724890000001</v>
      </c>
      <c r="BK24" s="404" t="s">
        <v>85</v>
      </c>
      <c r="BL24" s="410">
        <v>2.5354274710000002</v>
      </c>
      <c r="BM24" s="410">
        <v>1.9922724890000001</v>
      </c>
      <c r="BN24" s="405">
        <v>2.3036143999999998</v>
      </c>
    </row>
    <row r="25" spans="2:66" s="368" customFormat="1" ht="15.75" customHeight="1">
      <c r="B25" s="381" t="s">
        <v>42</v>
      </c>
      <c r="C25" s="382">
        <v>114.121916602</v>
      </c>
      <c r="D25" s="382">
        <v>153.35108785400001</v>
      </c>
      <c r="E25" s="382">
        <v>102.296168776</v>
      </c>
      <c r="F25" s="382">
        <v>183.50892660900001</v>
      </c>
      <c r="G25" s="382">
        <v>390.490324993</v>
      </c>
      <c r="H25" s="382">
        <v>588.10473764999995</v>
      </c>
      <c r="I25" s="383">
        <v>149.838396751</v>
      </c>
      <c r="J25" s="383">
        <v>453.71808648400003</v>
      </c>
      <c r="K25" s="384">
        <v>275.46330377200002</v>
      </c>
      <c r="M25" s="381" t="s">
        <v>42</v>
      </c>
      <c r="N25" s="765">
        <v>23.9994935</v>
      </c>
      <c r="O25" s="765">
        <v>18.344116640999999</v>
      </c>
      <c r="P25" s="765">
        <v>13.374350955000001</v>
      </c>
      <c r="Q25" s="765">
        <v>18.878008245</v>
      </c>
      <c r="R25" s="765">
        <v>49.756565344999999</v>
      </c>
      <c r="S25" s="765">
        <v>54.368430717000003</v>
      </c>
      <c r="T25" s="766">
        <v>17.043641658999999</v>
      </c>
      <c r="U25" s="766">
        <v>51.232155712000001</v>
      </c>
      <c r="V25" s="767">
        <v>31.177290745000001</v>
      </c>
      <c r="X25" s="381" t="s">
        <v>42</v>
      </c>
      <c r="Y25" s="402">
        <v>22.110656998</v>
      </c>
      <c r="Z25" s="402">
        <v>50.247850364000001</v>
      </c>
      <c r="AA25" s="402">
        <v>33.592653267999999</v>
      </c>
      <c r="AB25" s="402">
        <v>46.868961638999998</v>
      </c>
      <c r="AC25" s="402">
        <v>67.592407765000004</v>
      </c>
      <c r="AD25" s="402">
        <v>98.116527218000002</v>
      </c>
      <c r="AE25" s="409">
        <v>43.643351398</v>
      </c>
      <c r="AF25" s="409">
        <v>77.605050992000002</v>
      </c>
      <c r="AG25" s="403">
        <v>62.168775551000003</v>
      </c>
      <c r="AI25" s="381" t="s">
        <v>42</v>
      </c>
      <c r="AJ25" s="402">
        <v>1.4291317400000001</v>
      </c>
      <c r="AK25" s="402">
        <v>2.691411005</v>
      </c>
      <c r="AL25" s="402">
        <v>1.962236597</v>
      </c>
      <c r="AM25" s="402">
        <v>2.9983117789999998</v>
      </c>
      <c r="AN25" s="402">
        <v>3.9503316640000001</v>
      </c>
      <c r="AO25" s="402">
        <v>5.0695776629999996</v>
      </c>
      <c r="AP25" s="409">
        <v>2.6097806229999998</v>
      </c>
      <c r="AQ25" s="409">
        <v>4.3484841559999996</v>
      </c>
      <c r="AR25" s="403">
        <v>3.5861449489999999</v>
      </c>
      <c r="AT25" s="381" t="s">
        <v>42</v>
      </c>
      <c r="AU25" s="402">
        <v>88.533145481000005</v>
      </c>
      <c r="AV25" s="402">
        <v>86.207537995999999</v>
      </c>
      <c r="AW25" s="402">
        <v>86.303849744999994</v>
      </c>
      <c r="AX25" s="402">
        <v>88.170748340000003</v>
      </c>
      <c r="AY25" s="402">
        <v>90.336440460999995</v>
      </c>
      <c r="AZ25" s="402">
        <v>88.604536760000002</v>
      </c>
      <c r="BA25" s="409">
        <v>87.214889021000005</v>
      </c>
      <c r="BB25" s="409">
        <v>89.768334511000006</v>
      </c>
      <c r="BC25" s="403">
        <v>88.607742185999996</v>
      </c>
      <c r="BE25" s="381" t="s">
        <v>42</v>
      </c>
      <c r="BF25" s="402">
        <v>2.9183528590000001</v>
      </c>
      <c r="BG25" s="402">
        <v>2.2557971430000001</v>
      </c>
      <c r="BH25" s="402">
        <v>2.8831591099999998</v>
      </c>
      <c r="BI25" s="402">
        <v>2.1741286849999999</v>
      </c>
      <c r="BJ25" s="402">
        <v>1.724555732</v>
      </c>
      <c r="BK25" s="402">
        <v>1.1333898010000001</v>
      </c>
      <c r="BL25" s="409">
        <v>2.3518069709999998</v>
      </c>
      <c r="BM25" s="409">
        <v>1.4793858179999999</v>
      </c>
      <c r="BN25" s="403">
        <v>1.75775751</v>
      </c>
    </row>
    <row r="26" spans="2:66" s="323" customFormat="1" ht="15.75" customHeight="1">
      <c r="B26" s="385" t="s">
        <v>105</v>
      </c>
      <c r="C26" s="386">
        <v>155.957678794</v>
      </c>
      <c r="D26" s="386">
        <v>194.66656661100001</v>
      </c>
      <c r="E26" s="386">
        <v>152.29609593199999</v>
      </c>
      <c r="F26" s="386">
        <v>303.15719048599999</v>
      </c>
      <c r="G26" s="386">
        <v>367.9604387</v>
      </c>
      <c r="H26" s="386" t="s">
        <v>85</v>
      </c>
      <c r="I26" s="387">
        <v>198.433217222</v>
      </c>
      <c r="J26" s="387">
        <v>367.9604387</v>
      </c>
      <c r="K26" s="372">
        <v>265.870611978</v>
      </c>
      <c r="M26" s="385" t="s">
        <v>105</v>
      </c>
      <c r="N26" s="768">
        <v>16.268896133999998</v>
      </c>
      <c r="O26" s="768">
        <v>26.983959783</v>
      </c>
      <c r="P26" s="768">
        <v>18.204074296000002</v>
      </c>
      <c r="Q26" s="768">
        <v>47.576383047999997</v>
      </c>
      <c r="R26" s="768">
        <v>55.548390632</v>
      </c>
      <c r="S26" s="768" t="s">
        <v>85</v>
      </c>
      <c r="T26" s="769">
        <v>26.980259963000002</v>
      </c>
      <c r="U26" s="769">
        <v>55.548390632</v>
      </c>
      <c r="V26" s="758">
        <v>38.344572364000001</v>
      </c>
      <c r="X26" s="385" t="s">
        <v>105</v>
      </c>
      <c r="Y26" s="404">
        <v>61.266202733</v>
      </c>
      <c r="Z26" s="404">
        <v>56.662428091000002</v>
      </c>
      <c r="AA26" s="404">
        <v>53.599371253000001</v>
      </c>
      <c r="AB26" s="404">
        <v>67.869783892000001</v>
      </c>
      <c r="AC26" s="404">
        <v>78.904805972000005</v>
      </c>
      <c r="AD26" s="404" t="s">
        <v>85</v>
      </c>
      <c r="AE26" s="410">
        <v>59.402810629000001</v>
      </c>
      <c r="AF26" s="410">
        <v>78.904805972000005</v>
      </c>
      <c r="AG26" s="405">
        <v>68.758956948000005</v>
      </c>
      <c r="AI26" s="385" t="s">
        <v>105</v>
      </c>
      <c r="AJ26" s="404">
        <v>6.0709341270000001</v>
      </c>
      <c r="AK26" s="404">
        <v>4.2517377009999997</v>
      </c>
      <c r="AL26" s="404">
        <v>3.904122707</v>
      </c>
      <c r="AM26" s="404">
        <v>4.7050823959999999</v>
      </c>
      <c r="AN26" s="404">
        <v>4.7382076089999998</v>
      </c>
      <c r="AO26" s="404" t="s">
        <v>85</v>
      </c>
      <c r="AP26" s="410">
        <v>4.4655940100000002</v>
      </c>
      <c r="AQ26" s="410">
        <v>4.7382076089999998</v>
      </c>
      <c r="AR26" s="405">
        <v>4.6116717190000003</v>
      </c>
      <c r="AT26" s="385" t="s">
        <v>105</v>
      </c>
      <c r="AU26" s="404">
        <v>94.875265924999994</v>
      </c>
      <c r="AV26" s="404">
        <v>92.998237570000001</v>
      </c>
      <c r="AW26" s="404">
        <v>91.203659149000003</v>
      </c>
      <c r="AX26" s="404">
        <v>94.628458002000002</v>
      </c>
      <c r="AY26" s="404">
        <v>93.126065491000006</v>
      </c>
      <c r="AZ26" s="404" t="s">
        <v>85</v>
      </c>
      <c r="BA26" s="410">
        <v>93.252277394000004</v>
      </c>
      <c r="BB26" s="410">
        <v>93.126065491000006</v>
      </c>
      <c r="BC26" s="405">
        <v>93.191726818999996</v>
      </c>
      <c r="BE26" s="385" t="s">
        <v>105</v>
      </c>
      <c r="BF26" s="404">
        <v>2.3243799119999999</v>
      </c>
      <c r="BG26" s="404">
        <v>2.6988107229999998</v>
      </c>
      <c r="BH26" s="404">
        <v>2.7504072389999998</v>
      </c>
      <c r="BI26" s="404">
        <v>2.3545043620000001</v>
      </c>
      <c r="BJ26" s="404">
        <v>2.7029475629999999</v>
      </c>
      <c r="BK26" s="404" t="s">
        <v>85</v>
      </c>
      <c r="BL26" s="410">
        <v>2.5624723870000001</v>
      </c>
      <c r="BM26" s="410">
        <v>2.7029475629999999</v>
      </c>
      <c r="BN26" s="405">
        <v>2.6398101700000001</v>
      </c>
    </row>
    <row r="27" spans="2:66" s="368" customFormat="1" ht="15.75" customHeight="1">
      <c r="B27" s="381" t="s">
        <v>45</v>
      </c>
      <c r="C27" s="382">
        <v>85.503765205999997</v>
      </c>
      <c r="D27" s="382">
        <v>170.43571620899999</v>
      </c>
      <c r="E27" s="382" t="s">
        <v>85</v>
      </c>
      <c r="F27" s="382">
        <v>191.76451805900001</v>
      </c>
      <c r="G27" s="382" t="s">
        <v>85</v>
      </c>
      <c r="H27" s="382" t="s">
        <v>85</v>
      </c>
      <c r="I27" s="383">
        <v>142.99035756500001</v>
      </c>
      <c r="J27" s="383" t="s">
        <v>85</v>
      </c>
      <c r="K27" s="384">
        <v>142.99035756500001</v>
      </c>
      <c r="M27" s="381" t="s">
        <v>45</v>
      </c>
      <c r="N27" s="765">
        <v>14.416596257</v>
      </c>
      <c r="O27" s="765">
        <v>15.048492852000001</v>
      </c>
      <c r="P27" s="765" t="s">
        <v>85</v>
      </c>
      <c r="Q27" s="765">
        <v>51.261287322000001</v>
      </c>
      <c r="R27" s="765" t="s">
        <v>85</v>
      </c>
      <c r="S27" s="765" t="s">
        <v>85</v>
      </c>
      <c r="T27" s="766">
        <v>30.489962581</v>
      </c>
      <c r="U27" s="766" t="s">
        <v>85</v>
      </c>
      <c r="V27" s="767">
        <v>30.489962581</v>
      </c>
      <c r="X27" s="381" t="s">
        <v>45</v>
      </c>
      <c r="Y27" s="402">
        <v>23.642124252999999</v>
      </c>
      <c r="Z27" s="402">
        <v>34.569982633999999</v>
      </c>
      <c r="AA27" s="402" t="s">
        <v>85</v>
      </c>
      <c r="AB27" s="402">
        <v>50.694192159000004</v>
      </c>
      <c r="AC27" s="402" t="s">
        <v>85</v>
      </c>
      <c r="AD27" s="402" t="s">
        <v>85</v>
      </c>
      <c r="AE27" s="409">
        <v>36.999782330999999</v>
      </c>
      <c r="AF27" s="409" t="s">
        <v>85</v>
      </c>
      <c r="AG27" s="403">
        <v>36.999782330999999</v>
      </c>
      <c r="AI27" s="381" t="s">
        <v>45</v>
      </c>
      <c r="AJ27" s="402">
        <v>4.2910001859999998</v>
      </c>
      <c r="AK27" s="402">
        <v>3.802032729</v>
      </c>
      <c r="AL27" s="402" t="s">
        <v>85</v>
      </c>
      <c r="AM27" s="402">
        <v>5.1125949420000003</v>
      </c>
      <c r="AN27" s="402" t="s">
        <v>85</v>
      </c>
      <c r="AO27" s="402" t="s">
        <v>85</v>
      </c>
      <c r="AP27" s="409">
        <v>4.628873939</v>
      </c>
      <c r="AQ27" s="409" t="s">
        <v>85</v>
      </c>
      <c r="AR27" s="403">
        <v>4.628873939</v>
      </c>
      <c r="AT27" s="381" t="s">
        <v>45</v>
      </c>
      <c r="AU27" s="402">
        <v>97.735172270000007</v>
      </c>
      <c r="AV27" s="402">
        <v>93.025076702000007</v>
      </c>
      <c r="AW27" s="402" t="s">
        <v>85</v>
      </c>
      <c r="AX27" s="402">
        <v>102.32369810900001</v>
      </c>
      <c r="AY27" s="402" t="s">
        <v>85</v>
      </c>
      <c r="AZ27" s="402" t="s">
        <v>85</v>
      </c>
      <c r="BA27" s="409">
        <v>98.879445816</v>
      </c>
      <c r="BB27" s="409" t="s">
        <v>85</v>
      </c>
      <c r="BC27" s="403">
        <v>98.879445816</v>
      </c>
      <c r="BE27" s="381" t="s">
        <v>45</v>
      </c>
      <c r="BF27" s="402">
        <v>3.1358123290000002</v>
      </c>
      <c r="BG27" s="402">
        <v>2.7039463829999999</v>
      </c>
      <c r="BH27" s="402" t="s">
        <v>85</v>
      </c>
      <c r="BI27" s="402">
        <v>2.5880772969999999</v>
      </c>
      <c r="BJ27" s="402" t="s">
        <v>85</v>
      </c>
      <c r="BK27" s="402" t="s">
        <v>85</v>
      </c>
      <c r="BL27" s="409">
        <v>2.7481062789999999</v>
      </c>
      <c r="BM27" s="409" t="s">
        <v>85</v>
      </c>
      <c r="BN27" s="403">
        <v>2.7481062789999999</v>
      </c>
    </row>
    <row r="28" spans="2:66" s="323" customFormat="1" ht="15.75" customHeight="1">
      <c r="B28" s="385" t="s">
        <v>106</v>
      </c>
      <c r="C28" s="386">
        <v>229.695474499</v>
      </c>
      <c r="D28" s="386">
        <v>163.43803664000001</v>
      </c>
      <c r="E28" s="386">
        <v>225.29811632400001</v>
      </c>
      <c r="F28" s="386">
        <v>200.65886733799999</v>
      </c>
      <c r="G28" s="386">
        <v>577.29349802499996</v>
      </c>
      <c r="H28" s="386">
        <v>836.83486907600002</v>
      </c>
      <c r="I28" s="387">
        <v>197.89187910800001</v>
      </c>
      <c r="J28" s="387">
        <v>675.74191176700003</v>
      </c>
      <c r="K28" s="372">
        <v>374.17991727999998</v>
      </c>
      <c r="M28" s="385" t="s">
        <v>106</v>
      </c>
      <c r="N28" s="768">
        <v>29.850353961</v>
      </c>
      <c r="O28" s="768">
        <v>19.315849095000001</v>
      </c>
      <c r="P28" s="768">
        <v>24.171210101</v>
      </c>
      <c r="Q28" s="768">
        <v>23.159173748000001</v>
      </c>
      <c r="R28" s="768">
        <v>67.137204750999999</v>
      </c>
      <c r="S28" s="768">
        <v>115.264074937</v>
      </c>
      <c r="T28" s="769">
        <v>22.874191228000001</v>
      </c>
      <c r="U28" s="769">
        <v>85.392537259999997</v>
      </c>
      <c r="V28" s="758">
        <v>45.938407652999999</v>
      </c>
      <c r="X28" s="385" t="s">
        <v>106</v>
      </c>
      <c r="Y28" s="404">
        <v>63.929494394999999</v>
      </c>
      <c r="Z28" s="404">
        <v>53.39487398</v>
      </c>
      <c r="AA28" s="404">
        <v>58.620189648</v>
      </c>
      <c r="AB28" s="404">
        <v>54.861772225999999</v>
      </c>
      <c r="AC28" s="404">
        <v>107.897053552</v>
      </c>
      <c r="AD28" s="404">
        <v>83.835881653000001</v>
      </c>
      <c r="AE28" s="410">
        <v>56.601011538999998</v>
      </c>
      <c r="AF28" s="410">
        <v>95.078729409999994</v>
      </c>
      <c r="AG28" s="405">
        <v>77.495650468999997</v>
      </c>
      <c r="AI28" s="385" t="s">
        <v>106</v>
      </c>
      <c r="AJ28" s="404">
        <v>4.5590200120000004</v>
      </c>
      <c r="AK28" s="404">
        <v>3.0167341300000001</v>
      </c>
      <c r="AL28" s="404">
        <v>3.5843838840000002</v>
      </c>
      <c r="AM28" s="404">
        <v>4.4299996269999999</v>
      </c>
      <c r="AN28" s="404">
        <v>6.3304971920000002</v>
      </c>
      <c r="AO28" s="404">
        <v>5.4266799360000002</v>
      </c>
      <c r="AP28" s="410">
        <v>3.6852690539999999</v>
      </c>
      <c r="AQ28" s="410">
        <v>5.871160229</v>
      </c>
      <c r="AR28" s="405">
        <v>4.9009383570000002</v>
      </c>
      <c r="AT28" s="385" t="s">
        <v>106</v>
      </c>
      <c r="AU28" s="404">
        <v>92.521968580999996</v>
      </c>
      <c r="AV28" s="404">
        <v>87.337489302999998</v>
      </c>
      <c r="AW28" s="404">
        <v>88.588687508999996</v>
      </c>
      <c r="AX28" s="404">
        <v>92.757774800999997</v>
      </c>
      <c r="AY28" s="404">
        <v>93.128294937999996</v>
      </c>
      <c r="AZ28" s="404">
        <v>94.425360443000002</v>
      </c>
      <c r="BA28" s="410">
        <v>89.855316035000001</v>
      </c>
      <c r="BB28" s="410">
        <v>93.819292290000007</v>
      </c>
      <c r="BC28" s="405">
        <v>92.007882692999999</v>
      </c>
      <c r="BE28" s="385" t="s">
        <v>106</v>
      </c>
      <c r="BF28" s="404">
        <v>2.7583932099999999</v>
      </c>
      <c r="BG28" s="404">
        <v>2.384867303</v>
      </c>
      <c r="BH28" s="404">
        <v>2.2962703229999999</v>
      </c>
      <c r="BI28" s="404">
        <v>2.1690587429999999</v>
      </c>
      <c r="BJ28" s="404">
        <v>2.201861579</v>
      </c>
      <c r="BK28" s="404">
        <v>1.995807549</v>
      </c>
      <c r="BL28" s="410">
        <v>2.3470225079999998</v>
      </c>
      <c r="BM28" s="410">
        <v>2.10506898</v>
      </c>
      <c r="BN28" s="405">
        <v>2.1858230540000001</v>
      </c>
    </row>
    <row r="29" spans="2:66" s="368" customFormat="1" ht="15.75" customHeight="1">
      <c r="B29" s="381" t="s">
        <v>107</v>
      </c>
      <c r="C29" s="382">
        <v>52.984395208000002</v>
      </c>
      <c r="D29" s="382">
        <v>157.99868839199999</v>
      </c>
      <c r="E29" s="382">
        <v>143.74984198799999</v>
      </c>
      <c r="F29" s="382">
        <v>268.96151615999997</v>
      </c>
      <c r="G29" s="382">
        <v>453.13796921199997</v>
      </c>
      <c r="H29" s="382">
        <v>704.62532496300003</v>
      </c>
      <c r="I29" s="383">
        <v>196.50977433599999</v>
      </c>
      <c r="J29" s="383">
        <v>536.69381507900005</v>
      </c>
      <c r="K29" s="384">
        <v>390.56767154800002</v>
      </c>
      <c r="M29" s="381" t="s">
        <v>107</v>
      </c>
      <c r="N29" s="765">
        <v>6.6610748879999999</v>
      </c>
      <c r="O29" s="765">
        <v>16.929901525999998</v>
      </c>
      <c r="P29" s="765">
        <v>17.588673121999999</v>
      </c>
      <c r="Q29" s="765">
        <v>32.604319431</v>
      </c>
      <c r="R29" s="765">
        <v>49.632040828000001</v>
      </c>
      <c r="S29" s="765">
        <v>103.767532777</v>
      </c>
      <c r="T29" s="766">
        <v>23.179354341</v>
      </c>
      <c r="U29" s="766">
        <v>67.618379774000005</v>
      </c>
      <c r="V29" s="767">
        <v>48.529584794999998</v>
      </c>
      <c r="X29" s="381" t="s">
        <v>107</v>
      </c>
      <c r="Y29" s="402">
        <v>21.393765855000002</v>
      </c>
      <c r="Z29" s="402">
        <v>53.323878970999999</v>
      </c>
      <c r="AA29" s="402">
        <v>42.889305178000001</v>
      </c>
      <c r="AB29" s="402">
        <v>74.930476690999996</v>
      </c>
      <c r="AC29" s="402">
        <v>84.224173076</v>
      </c>
      <c r="AD29" s="402">
        <v>103.222688784</v>
      </c>
      <c r="AE29" s="409">
        <v>59.303135851999997</v>
      </c>
      <c r="AF29" s="409">
        <v>91.576427827000003</v>
      </c>
      <c r="AG29" s="403">
        <v>81.939059950000001</v>
      </c>
      <c r="AI29" s="381" t="s">
        <v>107</v>
      </c>
      <c r="AJ29" s="402">
        <v>1.582360867</v>
      </c>
      <c r="AK29" s="402">
        <v>3.9015114089999998</v>
      </c>
      <c r="AL29" s="402">
        <v>3.051513039</v>
      </c>
      <c r="AM29" s="402">
        <v>4.5769731509999998</v>
      </c>
      <c r="AN29" s="402">
        <v>4.4264396220000002</v>
      </c>
      <c r="AO29" s="402">
        <v>3.8781117790000001</v>
      </c>
      <c r="AP29" s="409">
        <v>3.9710205410000001</v>
      </c>
      <c r="AQ29" s="409">
        <v>4.1692963949999999</v>
      </c>
      <c r="AR29" s="403">
        <v>4.1247850350000004</v>
      </c>
      <c r="AT29" s="381" t="s">
        <v>107</v>
      </c>
      <c r="AU29" s="402">
        <v>88.077400401999995</v>
      </c>
      <c r="AV29" s="402">
        <v>90.631372595000002</v>
      </c>
      <c r="AW29" s="402">
        <v>90.120340338000005</v>
      </c>
      <c r="AX29" s="402">
        <v>90.361041537999995</v>
      </c>
      <c r="AY29" s="402">
        <v>88.430368525999995</v>
      </c>
      <c r="AZ29" s="402">
        <v>86.592357844000006</v>
      </c>
      <c r="BA29" s="409">
        <v>90.345862124999996</v>
      </c>
      <c r="BB29" s="409">
        <v>87.719074918999993</v>
      </c>
      <c r="BC29" s="403">
        <v>88.503479393999996</v>
      </c>
      <c r="BE29" s="381" t="s">
        <v>107</v>
      </c>
      <c r="BF29" s="402">
        <v>5.1043748740000003</v>
      </c>
      <c r="BG29" s="402">
        <v>2.6534148310000001</v>
      </c>
      <c r="BH29" s="402">
        <v>2.5002360060000002</v>
      </c>
      <c r="BI29" s="402">
        <v>3.1376677640000001</v>
      </c>
      <c r="BJ29" s="402">
        <v>2.098155583</v>
      </c>
      <c r="BK29" s="402">
        <v>1.929926502</v>
      </c>
      <c r="BL29" s="409">
        <v>2.8923831290000002</v>
      </c>
      <c r="BM29" s="409">
        <v>2.0247729290000001</v>
      </c>
      <c r="BN29" s="403">
        <v>2.2122838210000002</v>
      </c>
    </row>
    <row r="30" spans="2:66" s="323" customFormat="1" ht="15.75" customHeight="1">
      <c r="B30" s="385" t="s">
        <v>108</v>
      </c>
      <c r="C30" s="386">
        <v>258.44140487700002</v>
      </c>
      <c r="D30" s="386">
        <v>194.81963998000001</v>
      </c>
      <c r="E30" s="386">
        <v>176.34788376500001</v>
      </c>
      <c r="F30" s="386">
        <v>206.51536618700001</v>
      </c>
      <c r="G30" s="386">
        <v>439.13040179400002</v>
      </c>
      <c r="H30" s="386">
        <v>433.806876321</v>
      </c>
      <c r="I30" s="387">
        <v>198.236222107</v>
      </c>
      <c r="J30" s="387">
        <v>437.10704983599999</v>
      </c>
      <c r="K30" s="372">
        <v>289.26784033600001</v>
      </c>
      <c r="M30" s="385" t="s">
        <v>108</v>
      </c>
      <c r="N30" s="768">
        <v>35.761434979000001</v>
      </c>
      <c r="O30" s="768">
        <v>24.400722103</v>
      </c>
      <c r="P30" s="768">
        <v>31.035329905000001</v>
      </c>
      <c r="Q30" s="768">
        <v>29.978087978000001</v>
      </c>
      <c r="R30" s="768">
        <v>50.792291126000002</v>
      </c>
      <c r="S30" s="768">
        <v>35.725108997</v>
      </c>
      <c r="T30" s="769">
        <v>28.525901106999999</v>
      </c>
      <c r="U30" s="769">
        <v>45.065595045000002</v>
      </c>
      <c r="V30" s="758">
        <v>34.82903623</v>
      </c>
      <c r="X30" s="385" t="s">
        <v>108</v>
      </c>
      <c r="Y30" s="404">
        <v>51.834155801999998</v>
      </c>
      <c r="Z30" s="404">
        <v>50.905056334999998</v>
      </c>
      <c r="AA30" s="404">
        <v>55.867616705000003</v>
      </c>
      <c r="AB30" s="404">
        <v>42.751081673999998</v>
      </c>
      <c r="AC30" s="404">
        <v>81.265193367999998</v>
      </c>
      <c r="AD30" s="404">
        <v>91.221454876999999</v>
      </c>
      <c r="AE30" s="410">
        <v>48.121165163000001</v>
      </c>
      <c r="AF30" s="410">
        <v>84.754530579000004</v>
      </c>
      <c r="AG30" s="405">
        <v>64.067871542000006</v>
      </c>
      <c r="AI30" s="385" t="s">
        <v>108</v>
      </c>
      <c r="AJ30" s="404">
        <v>3.42260323</v>
      </c>
      <c r="AK30" s="404">
        <v>3.319859836</v>
      </c>
      <c r="AL30" s="404">
        <v>3.6338922550000001</v>
      </c>
      <c r="AM30" s="404">
        <v>3.0298016680000002</v>
      </c>
      <c r="AN30" s="404">
        <v>5.5911833700000004</v>
      </c>
      <c r="AO30" s="404">
        <v>4.0245547029999997</v>
      </c>
      <c r="AP30" s="410">
        <v>3.256029378</v>
      </c>
      <c r="AQ30" s="410">
        <v>4.8753172129999998</v>
      </c>
      <c r="AR30" s="405">
        <v>4.0260824240000002</v>
      </c>
      <c r="AT30" s="385" t="s">
        <v>108</v>
      </c>
      <c r="AU30" s="404">
        <v>90.462575858999998</v>
      </c>
      <c r="AV30" s="404">
        <v>89.516408999000006</v>
      </c>
      <c r="AW30" s="404">
        <v>93.197615639000006</v>
      </c>
      <c r="AX30" s="404">
        <v>90.823623772999994</v>
      </c>
      <c r="AY30" s="404">
        <v>92.968010395999997</v>
      </c>
      <c r="AZ30" s="404">
        <v>83.165863647999998</v>
      </c>
      <c r="BA30" s="410">
        <v>90.776189380000005</v>
      </c>
      <c r="BB30" s="410">
        <v>89.532685263000005</v>
      </c>
      <c r="BC30" s="405">
        <v>90.234885167000002</v>
      </c>
      <c r="BE30" s="385" t="s">
        <v>108</v>
      </c>
      <c r="BF30" s="404">
        <v>3.01970428</v>
      </c>
      <c r="BG30" s="404">
        <v>2.9974218210000001</v>
      </c>
      <c r="BH30" s="404">
        <v>2.2561199900000002</v>
      </c>
      <c r="BI30" s="404">
        <v>2.9753574070000002</v>
      </c>
      <c r="BJ30" s="404">
        <v>2.3343991110000002</v>
      </c>
      <c r="BK30" s="404">
        <v>1.8419285510000001</v>
      </c>
      <c r="BL30" s="410">
        <v>2.8454865969999998</v>
      </c>
      <c r="BM30" s="410">
        <v>2.1486353519999999</v>
      </c>
      <c r="BN30" s="405">
        <v>2.4441979370000002</v>
      </c>
    </row>
    <row r="31" spans="2:66" s="368" customFormat="1" ht="15.75" customHeight="1">
      <c r="B31" s="381" t="s">
        <v>109</v>
      </c>
      <c r="C31" s="382">
        <v>221.12085808800001</v>
      </c>
      <c r="D31" s="382">
        <v>201.63704345599999</v>
      </c>
      <c r="E31" s="382">
        <v>205.17379866100001</v>
      </c>
      <c r="F31" s="382">
        <v>351.83465958900001</v>
      </c>
      <c r="G31" s="382">
        <v>353.32035434300002</v>
      </c>
      <c r="H31" s="382">
        <v>439.90610454099999</v>
      </c>
      <c r="I31" s="383">
        <v>255.271474125</v>
      </c>
      <c r="J31" s="383">
        <v>394.03682994100001</v>
      </c>
      <c r="K31" s="384">
        <v>308.69321409399998</v>
      </c>
      <c r="M31" s="381" t="s">
        <v>109</v>
      </c>
      <c r="N31" s="765">
        <v>36.313589606000001</v>
      </c>
      <c r="O31" s="765">
        <v>26.803961545</v>
      </c>
      <c r="P31" s="765">
        <v>23.899544390999999</v>
      </c>
      <c r="Q31" s="765">
        <v>36.686243036999997</v>
      </c>
      <c r="R31" s="765">
        <v>40.562528434000001</v>
      </c>
      <c r="S31" s="765">
        <v>44.462674020000001</v>
      </c>
      <c r="T31" s="766">
        <v>30.779026981000001</v>
      </c>
      <c r="U31" s="766">
        <v>42.396550570000002</v>
      </c>
      <c r="V31" s="767">
        <v>35.251528929000003</v>
      </c>
      <c r="X31" s="381" t="s">
        <v>109</v>
      </c>
      <c r="Y31" s="402">
        <v>62.786907472000003</v>
      </c>
      <c r="Z31" s="402">
        <v>53.763892255999998</v>
      </c>
      <c r="AA31" s="402">
        <v>57.495998354999998</v>
      </c>
      <c r="AB31" s="402">
        <v>74.100883929999995</v>
      </c>
      <c r="AC31" s="402">
        <v>74.881178194</v>
      </c>
      <c r="AD31" s="402">
        <v>55.48004933</v>
      </c>
      <c r="AE31" s="409">
        <v>63.519592099999997</v>
      </c>
      <c r="AF31" s="409">
        <v>63.266416026999998</v>
      </c>
      <c r="AG31" s="403">
        <v>63.394925352000001</v>
      </c>
      <c r="AI31" s="381" t="s">
        <v>109</v>
      </c>
      <c r="AJ31" s="402">
        <v>4.7698720589999999</v>
      </c>
      <c r="AK31" s="402">
        <v>3.8946260960000001</v>
      </c>
      <c r="AL31" s="402">
        <v>4.2218178210000001</v>
      </c>
      <c r="AM31" s="402">
        <v>4.2933275479999997</v>
      </c>
      <c r="AN31" s="402">
        <v>4.7063073449999999</v>
      </c>
      <c r="AO31" s="402">
        <v>2.3836904639999998</v>
      </c>
      <c r="AP31" s="409">
        <v>4.2156913400000002</v>
      </c>
      <c r="AQ31" s="409">
        <v>3.1135964060000001</v>
      </c>
      <c r="AR31" s="403">
        <v>3.5910571949999999</v>
      </c>
      <c r="AT31" s="381" t="s">
        <v>109</v>
      </c>
      <c r="AU31" s="402">
        <v>95.635015495999994</v>
      </c>
      <c r="AV31" s="402">
        <v>91.872135381000007</v>
      </c>
      <c r="AW31" s="402">
        <v>91.435848887000006</v>
      </c>
      <c r="AX31" s="402">
        <v>88.898301966000005</v>
      </c>
      <c r="AY31" s="402">
        <v>91.196691145000003</v>
      </c>
      <c r="AZ31" s="402">
        <v>81.264676308999995</v>
      </c>
      <c r="BA31" s="409">
        <v>91.046562702000003</v>
      </c>
      <c r="BB31" s="409">
        <v>85.250748979999997</v>
      </c>
      <c r="BC31" s="403">
        <v>88.192638791999997</v>
      </c>
      <c r="BE31" s="381" t="s">
        <v>109</v>
      </c>
      <c r="BF31" s="402">
        <v>2.4096462679999999</v>
      </c>
      <c r="BG31" s="402">
        <v>2.7344687479999998</v>
      </c>
      <c r="BH31" s="402">
        <v>2.857172072</v>
      </c>
      <c r="BI31" s="402">
        <v>2.1170389969999999</v>
      </c>
      <c r="BJ31" s="402">
        <v>1.988672166</v>
      </c>
      <c r="BK31" s="402">
        <v>1.925033532</v>
      </c>
      <c r="BL31" s="409">
        <v>2.4320208569999999</v>
      </c>
      <c r="BM31" s="409">
        <v>1.9552628350000001</v>
      </c>
      <c r="BN31" s="403">
        <v>2.1977357300000002</v>
      </c>
    </row>
    <row r="32" spans="2:66" s="323" customFormat="1" ht="15.75" customHeight="1">
      <c r="B32" s="385" t="s">
        <v>110</v>
      </c>
      <c r="C32" s="386">
        <v>271.118056653</v>
      </c>
      <c r="D32" s="386">
        <v>238.60967536000001</v>
      </c>
      <c r="E32" s="386">
        <v>235.744205921</v>
      </c>
      <c r="F32" s="386">
        <v>401.22921963200002</v>
      </c>
      <c r="G32" s="386">
        <v>446.35326913799997</v>
      </c>
      <c r="H32" s="386">
        <v>976.55808693699998</v>
      </c>
      <c r="I32" s="387">
        <v>277.21584437000001</v>
      </c>
      <c r="J32" s="387">
        <v>694.03947190199995</v>
      </c>
      <c r="K32" s="372">
        <v>464.746749411</v>
      </c>
      <c r="M32" s="385" t="s">
        <v>110</v>
      </c>
      <c r="N32" s="768">
        <v>37.159270669999998</v>
      </c>
      <c r="O32" s="768">
        <v>32.322705794000001</v>
      </c>
      <c r="P32" s="768">
        <v>31.450098174000001</v>
      </c>
      <c r="Q32" s="768">
        <v>50.098894774000001</v>
      </c>
      <c r="R32" s="768">
        <v>40.130202894999996</v>
      </c>
      <c r="S32" s="768">
        <v>85.944340112999996</v>
      </c>
      <c r="T32" s="769">
        <v>36.616219350000001</v>
      </c>
      <c r="U32" s="769">
        <v>61.532365417000001</v>
      </c>
      <c r="V32" s="758">
        <v>47.826110329000002</v>
      </c>
      <c r="X32" s="385" t="s">
        <v>110</v>
      </c>
      <c r="Y32" s="404">
        <v>59.215762847999997</v>
      </c>
      <c r="Z32" s="404">
        <v>55.348468990999997</v>
      </c>
      <c r="AA32" s="404">
        <v>55.943790393</v>
      </c>
      <c r="AB32" s="404">
        <v>77.393967750000002</v>
      </c>
      <c r="AC32" s="404">
        <v>99.945336263000002</v>
      </c>
      <c r="AD32" s="404">
        <v>109.936764732</v>
      </c>
      <c r="AE32" s="410">
        <v>61.447249696</v>
      </c>
      <c r="AF32" s="410">
        <v>106.29529228200001</v>
      </c>
      <c r="AG32" s="405">
        <v>85.757537060999994</v>
      </c>
      <c r="AI32" s="385" t="s">
        <v>110</v>
      </c>
      <c r="AJ32" s="404">
        <v>4.0551626540000001</v>
      </c>
      <c r="AK32" s="404">
        <v>3.6204810269999999</v>
      </c>
      <c r="AL32" s="404">
        <v>5.7007036739999997</v>
      </c>
      <c r="AM32" s="404">
        <v>4.4620404899999997</v>
      </c>
      <c r="AN32" s="404">
        <v>5.5835543909999998</v>
      </c>
      <c r="AO32" s="404">
        <v>5.7249088050000001</v>
      </c>
      <c r="AP32" s="410">
        <v>4.3492020179999997</v>
      </c>
      <c r="AQ32" s="410">
        <v>5.6756693030000003</v>
      </c>
      <c r="AR32" s="405">
        <v>5.1593465189999996</v>
      </c>
      <c r="AT32" s="385" t="s">
        <v>110</v>
      </c>
      <c r="AU32" s="404">
        <v>92.005903707000002</v>
      </c>
      <c r="AV32" s="404">
        <v>90.610026004999995</v>
      </c>
      <c r="AW32" s="404">
        <v>96.004901822999997</v>
      </c>
      <c r="AX32" s="404">
        <v>90.142971130000006</v>
      </c>
      <c r="AY32" s="404">
        <v>88.603283160000004</v>
      </c>
      <c r="AZ32" s="404">
        <v>88.225131774999994</v>
      </c>
      <c r="BA32" s="410">
        <v>92.257065956000005</v>
      </c>
      <c r="BB32" s="410">
        <v>88.362952694000001</v>
      </c>
      <c r="BC32" s="405">
        <v>90.146226619999993</v>
      </c>
      <c r="BE32" s="385" t="s">
        <v>110</v>
      </c>
      <c r="BF32" s="404">
        <v>2.545960419</v>
      </c>
      <c r="BG32" s="404">
        <v>2.8908206550000002</v>
      </c>
      <c r="BH32" s="404">
        <v>2.9403502819999998</v>
      </c>
      <c r="BI32" s="404">
        <v>2.8112532379999999</v>
      </c>
      <c r="BJ32" s="404">
        <v>2.4838934190000002</v>
      </c>
      <c r="BK32" s="404">
        <v>2.043795856</v>
      </c>
      <c r="BL32" s="410">
        <v>2.816780574</v>
      </c>
      <c r="BM32" s="410">
        <v>2.19461168</v>
      </c>
      <c r="BN32" s="405">
        <v>2.3987609939999999</v>
      </c>
    </row>
    <row r="33" spans="2:66" s="368" customFormat="1" ht="15.75" customHeight="1">
      <c r="B33" s="381" t="s">
        <v>54</v>
      </c>
      <c r="C33" s="382">
        <v>283.86366697199998</v>
      </c>
      <c r="D33" s="382">
        <v>253.90686000299999</v>
      </c>
      <c r="E33" s="382">
        <v>155.53275974100001</v>
      </c>
      <c r="F33" s="382">
        <v>198.18156661399999</v>
      </c>
      <c r="G33" s="382">
        <v>254.161089422</v>
      </c>
      <c r="H33" s="382">
        <v>835.69547401299997</v>
      </c>
      <c r="I33" s="383">
        <v>200.81739282800001</v>
      </c>
      <c r="J33" s="383">
        <v>574.70505087399999</v>
      </c>
      <c r="K33" s="384">
        <v>370.34360991400001</v>
      </c>
      <c r="M33" s="381" t="s">
        <v>54</v>
      </c>
      <c r="N33" s="765">
        <v>65.990275022999995</v>
      </c>
      <c r="O33" s="765">
        <v>39.545778998999999</v>
      </c>
      <c r="P33" s="765">
        <v>17.298390524999999</v>
      </c>
      <c r="Q33" s="765">
        <v>20.421153684</v>
      </c>
      <c r="R33" s="765">
        <v>34.757339113</v>
      </c>
      <c r="S33" s="765">
        <v>92.860323089000005</v>
      </c>
      <c r="T33" s="766">
        <v>25.934885288</v>
      </c>
      <c r="U33" s="766">
        <v>66.783924554999999</v>
      </c>
      <c r="V33" s="767">
        <v>44.456446376000002</v>
      </c>
      <c r="X33" s="381" t="s">
        <v>54</v>
      </c>
      <c r="Y33" s="402">
        <v>45.490437829000001</v>
      </c>
      <c r="Z33" s="402">
        <v>74.260558352999993</v>
      </c>
      <c r="AA33" s="402">
        <v>46.685402166999999</v>
      </c>
      <c r="AB33" s="402">
        <v>49.869956709999997</v>
      </c>
      <c r="AC33" s="402">
        <v>49.845265406000003</v>
      </c>
      <c r="AD33" s="402">
        <v>103.181432419</v>
      </c>
      <c r="AE33" s="409">
        <v>56.188127180000002</v>
      </c>
      <c r="AF33" s="409">
        <v>85.106597493999999</v>
      </c>
      <c r="AG33" s="403">
        <v>73.842611473000005</v>
      </c>
      <c r="AI33" s="381" t="s">
        <v>54</v>
      </c>
      <c r="AJ33" s="402">
        <v>1.858049914</v>
      </c>
      <c r="AK33" s="402">
        <v>4.2262296209999999</v>
      </c>
      <c r="AL33" s="402">
        <v>2.5149814990000001</v>
      </c>
      <c r="AM33" s="402">
        <v>2.5650535080000001</v>
      </c>
      <c r="AN33" s="402">
        <v>1.956215968</v>
      </c>
      <c r="AO33" s="402">
        <v>3.1847882049999998</v>
      </c>
      <c r="AP33" s="409">
        <v>3.0127008690000001</v>
      </c>
      <c r="AQ33" s="409">
        <v>2.8318003589999998</v>
      </c>
      <c r="AR33" s="403">
        <v>2.8831100369999998</v>
      </c>
      <c r="AT33" s="381" t="s">
        <v>54</v>
      </c>
      <c r="AU33" s="402">
        <v>84.922876553999998</v>
      </c>
      <c r="AV33" s="402">
        <v>92.151158086999999</v>
      </c>
      <c r="AW33" s="402">
        <v>85.573021780000005</v>
      </c>
      <c r="AX33" s="402">
        <v>84.524723648000005</v>
      </c>
      <c r="AY33" s="402">
        <v>79.858623937000004</v>
      </c>
      <c r="AZ33" s="402">
        <v>77.474500210000002</v>
      </c>
      <c r="BA33" s="409">
        <v>87.267763599999995</v>
      </c>
      <c r="BB33" s="409">
        <v>78.282444335999998</v>
      </c>
      <c r="BC33" s="403">
        <v>81.782301329999996</v>
      </c>
      <c r="BE33" s="381" t="s">
        <v>54</v>
      </c>
      <c r="BF33" s="402">
        <v>2.570805043</v>
      </c>
      <c r="BG33" s="402">
        <v>2.4824907729999999</v>
      </c>
      <c r="BH33" s="402">
        <v>2.2628466010000001</v>
      </c>
      <c r="BI33" s="402">
        <v>2.3499842769999999</v>
      </c>
      <c r="BJ33" s="402">
        <v>2.964020401</v>
      </c>
      <c r="BK33" s="402">
        <v>1.5434420149999999</v>
      </c>
      <c r="BL33" s="409">
        <v>2.381865458</v>
      </c>
      <c r="BM33" s="409">
        <v>1.8253961219999999</v>
      </c>
      <c r="BN33" s="403">
        <v>1.9903245549999999</v>
      </c>
    </row>
    <row r="34" spans="2:66" s="323" customFormat="1" ht="15.75" customHeight="1">
      <c r="B34" s="385" t="s">
        <v>76</v>
      </c>
      <c r="C34" s="386">
        <v>284.03147206300002</v>
      </c>
      <c r="D34" s="386">
        <v>143.93761457599999</v>
      </c>
      <c r="E34" s="386">
        <v>272.83119791899998</v>
      </c>
      <c r="F34" s="386">
        <v>174.074768049</v>
      </c>
      <c r="G34" s="386">
        <v>395.437164951</v>
      </c>
      <c r="H34" s="386">
        <v>900.96591888499995</v>
      </c>
      <c r="I34" s="387">
        <v>200.18852772700001</v>
      </c>
      <c r="J34" s="387">
        <v>784.24491046399999</v>
      </c>
      <c r="K34" s="372">
        <v>624.947403087</v>
      </c>
      <c r="M34" s="385" t="s">
        <v>76</v>
      </c>
      <c r="N34" s="768">
        <v>46.099307404999998</v>
      </c>
      <c r="O34" s="768">
        <v>31.100460345999998</v>
      </c>
      <c r="P34" s="768">
        <v>30.285026621</v>
      </c>
      <c r="Q34" s="768">
        <v>16.332445797999998</v>
      </c>
      <c r="R34" s="768">
        <v>60.498638757000002</v>
      </c>
      <c r="S34" s="768">
        <v>88.232584801000002</v>
      </c>
      <c r="T34" s="769">
        <v>24.995789049999999</v>
      </c>
      <c r="U34" s="769">
        <v>81.829122833</v>
      </c>
      <c r="V34" s="758">
        <v>66.328207723999995</v>
      </c>
      <c r="X34" s="385" t="s">
        <v>76</v>
      </c>
      <c r="Y34" s="404">
        <v>51.949103698000002</v>
      </c>
      <c r="Z34" s="404">
        <v>42.054049229999997</v>
      </c>
      <c r="AA34" s="404">
        <v>62.961750731999999</v>
      </c>
      <c r="AB34" s="404">
        <v>42.712491362000002</v>
      </c>
      <c r="AC34" s="404">
        <v>85.662553525999996</v>
      </c>
      <c r="AD34" s="404">
        <v>166.01343526100001</v>
      </c>
      <c r="AE34" s="410">
        <v>48.570613641999998</v>
      </c>
      <c r="AF34" s="410">
        <v>149.669321935</v>
      </c>
      <c r="AG34" s="405">
        <v>126.639475449</v>
      </c>
      <c r="AI34" s="385" t="s">
        <v>76</v>
      </c>
      <c r="AJ34" s="404">
        <v>0</v>
      </c>
      <c r="AK34" s="404">
        <v>3.4365466279999999</v>
      </c>
      <c r="AL34" s="404">
        <v>3.5113445730000001</v>
      </c>
      <c r="AM34" s="404">
        <v>3.6739319450000001</v>
      </c>
      <c r="AN34" s="404">
        <v>5.0125500580000004</v>
      </c>
      <c r="AO34" s="404">
        <v>7.439945765</v>
      </c>
      <c r="AP34" s="410">
        <v>4.1563071569999996</v>
      </c>
      <c r="AQ34" s="410">
        <v>7.0428811729999996</v>
      </c>
      <c r="AR34" s="405">
        <v>6.6399859250000004</v>
      </c>
      <c r="AT34" s="385" t="s">
        <v>76</v>
      </c>
      <c r="AU34" s="404">
        <v>109.23709081200001</v>
      </c>
      <c r="AV34" s="404">
        <v>95.807078383000004</v>
      </c>
      <c r="AW34" s="404">
        <v>87.259185744999996</v>
      </c>
      <c r="AX34" s="404">
        <v>91.371635053999995</v>
      </c>
      <c r="AY34" s="404">
        <v>93.442154846999998</v>
      </c>
      <c r="AZ34" s="404">
        <v>89.969039905000002</v>
      </c>
      <c r="BA34" s="410">
        <v>93.077903704999997</v>
      </c>
      <c r="BB34" s="410">
        <v>90.675503641999995</v>
      </c>
      <c r="BC34" s="405">
        <v>91.222759937999996</v>
      </c>
      <c r="BE34" s="385" t="s">
        <v>76</v>
      </c>
      <c r="BF34" s="404">
        <v>3.5571390410000001</v>
      </c>
      <c r="BG34" s="404">
        <v>2.4782392199999999</v>
      </c>
      <c r="BH34" s="404">
        <v>2.8569613619999998</v>
      </c>
      <c r="BI34" s="404">
        <v>2.3646706819999999</v>
      </c>
      <c r="BJ34" s="404">
        <v>3.004693032</v>
      </c>
      <c r="BK34" s="404">
        <v>2.3944099630000002</v>
      </c>
      <c r="BL34" s="410">
        <v>2.6779189579999998</v>
      </c>
      <c r="BM34" s="410">
        <v>2.4654593380000001</v>
      </c>
      <c r="BN34" s="405">
        <v>2.484021405</v>
      </c>
    </row>
    <row r="35" spans="2:66" s="368" customFormat="1" ht="15.75" customHeight="1">
      <c r="B35" s="381" t="s">
        <v>111</v>
      </c>
      <c r="C35" s="382" t="s">
        <v>85</v>
      </c>
      <c r="D35" s="382">
        <v>141.04445615399999</v>
      </c>
      <c r="E35" s="382">
        <v>393.59742784399998</v>
      </c>
      <c r="F35" s="382">
        <v>170.52934540000001</v>
      </c>
      <c r="G35" s="382">
        <v>570.26287307099994</v>
      </c>
      <c r="H35" s="382">
        <v>211.868140256</v>
      </c>
      <c r="I35" s="383">
        <v>228.73849591300001</v>
      </c>
      <c r="J35" s="383">
        <v>278.06141183199998</v>
      </c>
      <c r="K35" s="384">
        <v>272.55911091500002</v>
      </c>
      <c r="M35" s="381" t="s">
        <v>111</v>
      </c>
      <c r="N35" s="765" t="s">
        <v>85</v>
      </c>
      <c r="O35" s="765">
        <v>19.729800190999999</v>
      </c>
      <c r="P35" s="765">
        <v>56.878836362000001</v>
      </c>
      <c r="Q35" s="765">
        <v>17.987631248</v>
      </c>
      <c r="R35" s="765">
        <v>64.056532196000006</v>
      </c>
      <c r="S35" s="765">
        <v>23.260279877999999</v>
      </c>
      <c r="T35" s="766">
        <v>30.449618705999999</v>
      </c>
      <c r="U35" s="766">
        <v>30.795093204</v>
      </c>
      <c r="V35" s="767">
        <v>30.756553215</v>
      </c>
      <c r="X35" s="381" t="s">
        <v>111</v>
      </c>
      <c r="Y35" s="402" t="s">
        <v>85</v>
      </c>
      <c r="Z35" s="402">
        <v>49.266994863999997</v>
      </c>
      <c r="AA35" s="402">
        <v>113.89289837</v>
      </c>
      <c r="AB35" s="402">
        <v>53.999157418999999</v>
      </c>
      <c r="AC35" s="402">
        <v>155.34070843500001</v>
      </c>
      <c r="AD35" s="402">
        <v>90.186857196000005</v>
      </c>
      <c r="AE35" s="409">
        <v>72.621017030000004</v>
      </c>
      <c r="AF35" s="409">
        <v>107.221045811</v>
      </c>
      <c r="AG35" s="403">
        <v>102.64262169</v>
      </c>
      <c r="AI35" s="381" t="s">
        <v>111</v>
      </c>
      <c r="AJ35" s="402" t="s">
        <v>85</v>
      </c>
      <c r="AK35" s="402">
        <v>4.0224126040000003</v>
      </c>
      <c r="AL35" s="402">
        <v>5.4545744039999997</v>
      </c>
      <c r="AM35" s="402">
        <v>3.3737107580000001</v>
      </c>
      <c r="AN35" s="402">
        <v>8.1709942439999992</v>
      </c>
      <c r="AO35" s="402">
        <v>5.4264998880000004</v>
      </c>
      <c r="AP35" s="409">
        <v>4.4036634250000004</v>
      </c>
      <c r="AQ35" s="409">
        <v>6.2175277319999998</v>
      </c>
      <c r="AR35" s="403">
        <v>5.9866670710000003</v>
      </c>
      <c r="AT35" s="381" t="s">
        <v>111</v>
      </c>
      <c r="AU35" s="402" t="s">
        <v>85</v>
      </c>
      <c r="AV35" s="402">
        <v>93.547354298000002</v>
      </c>
      <c r="AW35" s="402">
        <v>92.939631418000005</v>
      </c>
      <c r="AX35" s="402">
        <v>88.451241374000006</v>
      </c>
      <c r="AY35" s="402">
        <v>94.646112263999996</v>
      </c>
      <c r="AZ35" s="402">
        <v>91.425576816000003</v>
      </c>
      <c r="BA35" s="409">
        <v>91.511953939999998</v>
      </c>
      <c r="BB35" s="409">
        <v>92.267571681999996</v>
      </c>
      <c r="BC35" s="403">
        <v>92.167585103999997</v>
      </c>
      <c r="BE35" s="381" t="s">
        <v>111</v>
      </c>
      <c r="BF35" s="402" t="s">
        <v>85</v>
      </c>
      <c r="BG35" s="402">
        <v>2.2249531020000002</v>
      </c>
      <c r="BH35" s="402">
        <v>2.3169120599999999</v>
      </c>
      <c r="BI35" s="402">
        <v>2.294086224</v>
      </c>
      <c r="BJ35" s="402">
        <v>2.4409402199999999</v>
      </c>
      <c r="BK35" s="402">
        <v>2.0579715520000001</v>
      </c>
      <c r="BL35" s="409">
        <v>2.2917522670000001</v>
      </c>
      <c r="BM35" s="409">
        <v>2.2030322779999998</v>
      </c>
      <c r="BN35" s="403">
        <v>2.211338349</v>
      </c>
    </row>
    <row r="36" spans="2:66" s="323" customFormat="1" ht="15.75" customHeight="1">
      <c r="B36" s="385" t="s">
        <v>487</v>
      </c>
      <c r="C36" s="388">
        <v>267.82108578899999</v>
      </c>
      <c r="D36" s="386" t="s">
        <v>85</v>
      </c>
      <c r="E36" s="386">
        <v>30.519655589999999</v>
      </c>
      <c r="F36" s="386">
        <v>33.230757433000001</v>
      </c>
      <c r="G36" s="386">
        <v>279.45272847199999</v>
      </c>
      <c r="H36" s="386" t="s">
        <v>85</v>
      </c>
      <c r="I36" s="387">
        <v>39.050882584</v>
      </c>
      <c r="J36" s="387">
        <v>279.45272847199999</v>
      </c>
      <c r="K36" s="372">
        <v>203.02815843600001</v>
      </c>
      <c r="M36" s="385" t="s">
        <v>487</v>
      </c>
      <c r="N36" s="770">
        <v>82.296480771000006</v>
      </c>
      <c r="O36" s="768" t="s">
        <v>85</v>
      </c>
      <c r="P36" s="768">
        <v>1.32878696</v>
      </c>
      <c r="Q36" s="768">
        <v>4.4004804249999996</v>
      </c>
      <c r="R36" s="768">
        <v>39.589550240000001</v>
      </c>
      <c r="S36" s="768" t="s">
        <v>85</v>
      </c>
      <c r="T36" s="769">
        <v>6.0401579310000004</v>
      </c>
      <c r="U36" s="769">
        <v>39.589550240000001</v>
      </c>
      <c r="V36" s="758">
        <v>28.924083539000002</v>
      </c>
      <c r="X36" s="385" t="s">
        <v>487</v>
      </c>
      <c r="Y36" s="406">
        <v>64.296544690000005</v>
      </c>
      <c r="Z36" s="404" t="s">
        <v>85</v>
      </c>
      <c r="AA36" s="404">
        <v>17.461334481000002</v>
      </c>
      <c r="AB36" s="404">
        <v>15.484343097</v>
      </c>
      <c r="AC36" s="404">
        <v>57.718545708999997</v>
      </c>
      <c r="AD36" s="404" t="s">
        <v>85</v>
      </c>
      <c r="AE36" s="410">
        <v>18.200311312</v>
      </c>
      <c r="AF36" s="410">
        <v>57.718545708999997</v>
      </c>
      <c r="AG36" s="405">
        <v>50.953612946</v>
      </c>
      <c r="AI36" s="385" t="s">
        <v>487</v>
      </c>
      <c r="AJ36" s="406">
        <v>4.1237535650000003</v>
      </c>
      <c r="AK36" s="404" t="s">
        <v>85</v>
      </c>
      <c r="AL36" s="404">
        <v>3.8032849830000002</v>
      </c>
      <c r="AM36" s="404">
        <v>1.6520944440000001</v>
      </c>
      <c r="AN36" s="404">
        <v>5.0330497000000003</v>
      </c>
      <c r="AO36" s="404" t="s">
        <v>85</v>
      </c>
      <c r="AP36" s="410">
        <v>1.9857337129999999</v>
      </c>
      <c r="AQ36" s="410">
        <v>5.0330497000000003</v>
      </c>
      <c r="AR36" s="405">
        <v>4.6012865759999997</v>
      </c>
      <c r="AT36" s="385" t="s">
        <v>487</v>
      </c>
      <c r="AU36" s="406">
        <v>102.819871721</v>
      </c>
      <c r="AV36" s="404" t="s">
        <v>85</v>
      </c>
      <c r="AW36" s="404">
        <v>96.029339805999996</v>
      </c>
      <c r="AX36" s="404">
        <v>92.211780400999999</v>
      </c>
      <c r="AY36" s="404">
        <v>95.502318068999998</v>
      </c>
      <c r="AZ36" s="404" t="s">
        <v>85</v>
      </c>
      <c r="BA36" s="410">
        <v>93.174290935000002</v>
      </c>
      <c r="BB36" s="410">
        <v>95.502318068999998</v>
      </c>
      <c r="BC36" s="405">
        <v>95.103794519000004</v>
      </c>
      <c r="BE36" s="385" t="s">
        <v>487</v>
      </c>
      <c r="BF36" s="406">
        <v>2.0926759599999998</v>
      </c>
      <c r="BG36" s="404" t="s">
        <v>85</v>
      </c>
      <c r="BH36" s="404">
        <v>0.80054210000000003</v>
      </c>
      <c r="BI36" s="404">
        <v>3.0103485459999999</v>
      </c>
      <c r="BJ36" s="404">
        <v>2.0905834940000001</v>
      </c>
      <c r="BK36" s="404" t="s">
        <v>85</v>
      </c>
      <c r="BL36" s="410">
        <v>2.6114393360000001</v>
      </c>
      <c r="BM36" s="410">
        <v>2.0905834940000001</v>
      </c>
      <c r="BN36" s="405">
        <v>2.122431873</v>
      </c>
    </row>
    <row r="37" spans="2:66" s="323" customFormat="1" ht="15.75" customHeight="1">
      <c r="B37" s="381" t="s">
        <v>689</v>
      </c>
      <c r="C37" s="382">
        <v>323.96018926900001</v>
      </c>
      <c r="D37" s="382" t="s">
        <v>85</v>
      </c>
      <c r="E37" s="382" t="s">
        <v>85</v>
      </c>
      <c r="F37" s="382">
        <v>61.491092608999999</v>
      </c>
      <c r="G37" s="382">
        <v>396.59952610900001</v>
      </c>
      <c r="H37" s="382" t="s">
        <v>85</v>
      </c>
      <c r="I37" s="383">
        <v>71.279003036000006</v>
      </c>
      <c r="J37" s="383">
        <v>396.59952610900001</v>
      </c>
      <c r="K37" s="384">
        <v>155.05742924099999</v>
      </c>
      <c r="M37" s="381" t="s">
        <v>689</v>
      </c>
      <c r="N37" s="382">
        <v>116.232311401</v>
      </c>
      <c r="O37" s="382" t="s">
        <v>85</v>
      </c>
      <c r="P37" s="382" t="s">
        <v>85</v>
      </c>
      <c r="Q37" s="382">
        <v>7.5739979110000002</v>
      </c>
      <c r="R37" s="382">
        <v>7.4021885200000002</v>
      </c>
      <c r="S37" s="382" t="s">
        <v>85</v>
      </c>
      <c r="T37" s="383">
        <v>11.626047669</v>
      </c>
      <c r="U37" s="383">
        <v>7.4021885200000002</v>
      </c>
      <c r="V37" s="384">
        <v>10.538294985</v>
      </c>
      <c r="X37" s="771" t="s">
        <v>689</v>
      </c>
      <c r="Y37" s="402">
        <v>64.041273333000007</v>
      </c>
      <c r="Z37" s="402" t="s">
        <v>85</v>
      </c>
      <c r="AA37" s="402" t="s">
        <v>85</v>
      </c>
      <c r="AB37" s="402">
        <v>18.814196395</v>
      </c>
      <c r="AC37" s="402">
        <v>150.02093525699999</v>
      </c>
      <c r="AD37" s="402" t="s">
        <v>85</v>
      </c>
      <c r="AE37" s="409">
        <v>21.372390536000001</v>
      </c>
      <c r="AF37" s="409">
        <v>150.02093525699999</v>
      </c>
      <c r="AG37" s="403">
        <v>49.115028881000001</v>
      </c>
      <c r="AI37" s="771" t="s">
        <v>689</v>
      </c>
      <c r="AJ37" s="402">
        <v>12.020255048999999</v>
      </c>
      <c r="AK37" s="402" t="s">
        <v>85</v>
      </c>
      <c r="AL37" s="402" t="s">
        <v>85</v>
      </c>
      <c r="AM37" s="402">
        <v>9.4502760440000007</v>
      </c>
      <c r="AN37" s="402">
        <v>18.194140328</v>
      </c>
      <c r="AO37" s="402" t="s">
        <v>85</v>
      </c>
      <c r="AP37" s="409">
        <v>9.8056062940000004</v>
      </c>
      <c r="AQ37" s="409">
        <v>18.194140328</v>
      </c>
      <c r="AR37" s="403">
        <v>14.082304565999999</v>
      </c>
      <c r="AT37" s="771" t="s">
        <v>689</v>
      </c>
      <c r="AU37" s="402">
        <v>115.845726837</v>
      </c>
      <c r="AV37" s="402" t="s">
        <v>85</v>
      </c>
      <c r="AW37" s="402" t="s">
        <v>85</v>
      </c>
      <c r="AX37" s="402">
        <v>99.749192644999994</v>
      </c>
      <c r="AY37" s="402">
        <v>92.295260573999997</v>
      </c>
      <c r="AZ37" s="402" t="s">
        <v>85</v>
      </c>
      <c r="BA37" s="409">
        <v>100.659666243</v>
      </c>
      <c r="BB37" s="409">
        <v>92.295260573999997</v>
      </c>
      <c r="BC37" s="403">
        <v>98.855909488999998</v>
      </c>
      <c r="BE37" s="771" t="s">
        <v>689</v>
      </c>
      <c r="BF37" s="402">
        <v>2.8162961210000002</v>
      </c>
      <c r="BG37" s="402" t="s">
        <v>85</v>
      </c>
      <c r="BH37" s="402" t="s">
        <v>85</v>
      </c>
      <c r="BI37" s="402">
        <v>3.0686012859999998</v>
      </c>
      <c r="BJ37" s="402">
        <v>1.5059149430000001</v>
      </c>
      <c r="BK37" s="402" t="s">
        <v>85</v>
      </c>
      <c r="BL37" s="409">
        <v>3.0258383040000001</v>
      </c>
      <c r="BM37" s="409">
        <v>1.5059149430000001</v>
      </c>
      <c r="BN37" s="403">
        <v>2.0246816509999999</v>
      </c>
    </row>
    <row r="38" spans="2:66" s="323" customFormat="1" ht="15.75" customHeight="1">
      <c r="B38" s="385" t="s">
        <v>690</v>
      </c>
      <c r="C38" s="386" t="s">
        <v>85</v>
      </c>
      <c r="D38" s="386" t="s">
        <v>85</v>
      </c>
      <c r="E38" s="386" t="s">
        <v>85</v>
      </c>
      <c r="F38" s="386" t="s">
        <v>85</v>
      </c>
      <c r="G38" s="386">
        <v>208.93423457200001</v>
      </c>
      <c r="H38" s="386" t="s">
        <v>85</v>
      </c>
      <c r="I38" s="387" t="s">
        <v>85</v>
      </c>
      <c r="J38" s="387">
        <v>208.93423457200001</v>
      </c>
      <c r="K38" s="372">
        <v>208.93423457200001</v>
      </c>
      <c r="M38" s="385" t="s">
        <v>690</v>
      </c>
      <c r="N38" s="386" t="s">
        <v>85</v>
      </c>
      <c r="O38" s="386" t="s">
        <v>85</v>
      </c>
      <c r="P38" s="386" t="s">
        <v>85</v>
      </c>
      <c r="Q38" s="386" t="s">
        <v>85</v>
      </c>
      <c r="R38" s="386">
        <v>24.437608814000001</v>
      </c>
      <c r="S38" s="386" t="s">
        <v>85</v>
      </c>
      <c r="T38" s="387" t="s">
        <v>85</v>
      </c>
      <c r="U38" s="387">
        <v>24.437608814000001</v>
      </c>
      <c r="V38" s="372">
        <v>24.437608814000001</v>
      </c>
      <c r="X38" s="772" t="s">
        <v>690</v>
      </c>
      <c r="Y38" s="404" t="s">
        <v>85</v>
      </c>
      <c r="Z38" s="404" t="s">
        <v>85</v>
      </c>
      <c r="AA38" s="404" t="s">
        <v>85</v>
      </c>
      <c r="AB38" s="404" t="s">
        <v>85</v>
      </c>
      <c r="AC38" s="404">
        <v>43.291754050999998</v>
      </c>
      <c r="AD38" s="404" t="s">
        <v>85</v>
      </c>
      <c r="AE38" s="410" t="s">
        <v>85</v>
      </c>
      <c r="AF38" s="410">
        <v>43.291754050999998</v>
      </c>
      <c r="AG38" s="405">
        <v>43.291754050999998</v>
      </c>
      <c r="AI38" s="772" t="s">
        <v>690</v>
      </c>
      <c r="AJ38" s="404" t="s">
        <v>85</v>
      </c>
      <c r="AK38" s="404" t="s">
        <v>85</v>
      </c>
      <c r="AL38" s="404" t="s">
        <v>85</v>
      </c>
      <c r="AM38" s="404" t="s">
        <v>85</v>
      </c>
      <c r="AN38" s="404">
        <v>4.6035043599999996</v>
      </c>
      <c r="AO38" s="404" t="s">
        <v>85</v>
      </c>
      <c r="AP38" s="410" t="s">
        <v>85</v>
      </c>
      <c r="AQ38" s="410">
        <v>4.6035043599999996</v>
      </c>
      <c r="AR38" s="405">
        <v>4.6035043599999996</v>
      </c>
      <c r="AT38" s="772" t="s">
        <v>690</v>
      </c>
      <c r="AU38" s="404" t="s">
        <v>85</v>
      </c>
      <c r="AV38" s="404" t="s">
        <v>85</v>
      </c>
      <c r="AW38" s="404" t="s">
        <v>85</v>
      </c>
      <c r="AX38" s="404" t="s">
        <v>85</v>
      </c>
      <c r="AY38" s="404">
        <v>94.745694942</v>
      </c>
      <c r="AZ38" s="404" t="s">
        <v>85</v>
      </c>
      <c r="BA38" s="410" t="s">
        <v>85</v>
      </c>
      <c r="BB38" s="410">
        <v>94.745694942</v>
      </c>
      <c r="BC38" s="405">
        <v>94.745694942</v>
      </c>
      <c r="BE38" s="772" t="s">
        <v>690</v>
      </c>
      <c r="BF38" s="404" t="s">
        <v>85</v>
      </c>
      <c r="BG38" s="404" t="s">
        <v>85</v>
      </c>
      <c r="BH38" s="404" t="s">
        <v>85</v>
      </c>
      <c r="BI38" s="404" t="s">
        <v>85</v>
      </c>
      <c r="BJ38" s="404">
        <v>2.1106994989999999</v>
      </c>
      <c r="BK38" s="404" t="s">
        <v>85</v>
      </c>
      <c r="BL38" s="410" t="s">
        <v>85</v>
      </c>
      <c r="BM38" s="410">
        <v>2.1106994989999999</v>
      </c>
      <c r="BN38" s="405">
        <v>2.1106994989999999</v>
      </c>
    </row>
    <row r="39" spans="2:66" s="323" customFormat="1" ht="15.75" customHeight="1">
      <c r="B39" s="381" t="s">
        <v>691</v>
      </c>
      <c r="C39" s="382">
        <v>178.66553523300001</v>
      </c>
      <c r="D39" s="382" t="s">
        <v>85</v>
      </c>
      <c r="E39" s="382">
        <v>42.997925651999999</v>
      </c>
      <c r="F39" s="382">
        <v>16.718367049000001</v>
      </c>
      <c r="G39" s="382">
        <v>6.7352910970000002</v>
      </c>
      <c r="H39" s="382" t="s">
        <v>85</v>
      </c>
      <c r="I39" s="383">
        <v>31.967328806000001</v>
      </c>
      <c r="J39" s="383">
        <v>6.7352910970000002</v>
      </c>
      <c r="K39" s="384">
        <v>19.141236103000001</v>
      </c>
      <c r="M39" s="381" t="s">
        <v>691</v>
      </c>
      <c r="N39" s="382">
        <v>28.402359279999999</v>
      </c>
      <c r="O39" s="382" t="s">
        <v>85</v>
      </c>
      <c r="P39" s="382">
        <v>3.9524142320000002</v>
      </c>
      <c r="Q39" s="382">
        <v>4.0299794609999999</v>
      </c>
      <c r="R39" s="382">
        <v>1.738206036</v>
      </c>
      <c r="S39" s="382" t="s">
        <v>85</v>
      </c>
      <c r="T39" s="383">
        <v>5.3435880500000001</v>
      </c>
      <c r="U39" s="383">
        <v>1.738206036</v>
      </c>
      <c r="V39" s="384">
        <v>3.5108797890000001</v>
      </c>
      <c r="X39" s="771" t="s">
        <v>691</v>
      </c>
      <c r="Y39" s="402">
        <v>65.043126334999997</v>
      </c>
      <c r="Z39" s="402" t="s">
        <v>85</v>
      </c>
      <c r="AA39" s="402">
        <v>16.041216025000001</v>
      </c>
      <c r="AB39" s="402">
        <v>12.163367811000001</v>
      </c>
      <c r="AC39" s="402">
        <v>1.803260869</v>
      </c>
      <c r="AD39" s="402" t="s">
        <v>85</v>
      </c>
      <c r="AE39" s="409">
        <v>18.088020162999999</v>
      </c>
      <c r="AF39" s="409">
        <v>1.803260869</v>
      </c>
      <c r="AG39" s="403">
        <v>6.9162508300000001</v>
      </c>
      <c r="AI39" s="771" t="s">
        <v>691</v>
      </c>
      <c r="AJ39" s="402">
        <v>1.4260600139999999</v>
      </c>
      <c r="AK39" s="402" t="s">
        <v>85</v>
      </c>
      <c r="AL39" s="402">
        <v>1.447136719</v>
      </c>
      <c r="AM39" s="402">
        <v>0.45978121199999999</v>
      </c>
      <c r="AN39" s="402">
        <v>2.7738186520000001</v>
      </c>
      <c r="AO39" s="402" t="s">
        <v>85</v>
      </c>
      <c r="AP39" s="409">
        <v>0.80714974500000003</v>
      </c>
      <c r="AQ39" s="409">
        <v>2.7738186520000001</v>
      </c>
      <c r="AR39" s="403">
        <v>0.92437766799999999</v>
      </c>
      <c r="AT39" s="771" t="s">
        <v>691</v>
      </c>
      <c r="AU39" s="402">
        <v>64.723688635000002</v>
      </c>
      <c r="AV39" s="402" t="s">
        <v>85</v>
      </c>
      <c r="AW39" s="402">
        <v>90.118609384999999</v>
      </c>
      <c r="AX39" s="402">
        <v>76.194359152000004</v>
      </c>
      <c r="AY39" s="402">
        <v>99.737590334000004</v>
      </c>
      <c r="AZ39" s="402" t="s">
        <v>85</v>
      </c>
      <c r="BA39" s="409">
        <v>80.358776300000002</v>
      </c>
      <c r="BB39" s="409">
        <v>99.737590334000004</v>
      </c>
      <c r="BC39" s="403">
        <v>93.653147830999998</v>
      </c>
      <c r="BE39" s="771" t="s">
        <v>691</v>
      </c>
      <c r="BF39" s="402">
        <v>8.9316320000000001E-3</v>
      </c>
      <c r="BG39" s="402" t="s">
        <v>85</v>
      </c>
      <c r="BH39" s="402">
        <v>1.6901427899999999</v>
      </c>
      <c r="BI39" s="402">
        <v>2.326219526</v>
      </c>
      <c r="BJ39" s="402">
        <v>4.3080064670000002</v>
      </c>
      <c r="BK39" s="402" t="s">
        <v>85</v>
      </c>
      <c r="BL39" s="409">
        <v>1.40994935</v>
      </c>
      <c r="BM39" s="409">
        <v>4.3080064670000002</v>
      </c>
      <c r="BN39" s="403">
        <v>1.928314004</v>
      </c>
    </row>
    <row r="40" spans="2:66" s="323" customFormat="1" ht="15.75" customHeight="1">
      <c r="B40" s="385" t="s">
        <v>692</v>
      </c>
      <c r="C40" s="386" t="s">
        <v>85</v>
      </c>
      <c r="D40" s="386" t="s">
        <v>85</v>
      </c>
      <c r="E40" s="386" t="s">
        <v>85</v>
      </c>
      <c r="F40" s="386" t="s">
        <v>85</v>
      </c>
      <c r="G40" s="386">
        <v>339.217412196</v>
      </c>
      <c r="H40" s="386" t="s">
        <v>85</v>
      </c>
      <c r="I40" s="387" t="s">
        <v>85</v>
      </c>
      <c r="J40" s="387">
        <v>339.217412196</v>
      </c>
      <c r="K40" s="372">
        <v>339.217412196</v>
      </c>
      <c r="M40" s="385" t="s">
        <v>692</v>
      </c>
      <c r="N40" s="386" t="s">
        <v>85</v>
      </c>
      <c r="O40" s="386" t="s">
        <v>85</v>
      </c>
      <c r="P40" s="386" t="s">
        <v>85</v>
      </c>
      <c r="Q40" s="386" t="s">
        <v>85</v>
      </c>
      <c r="R40" s="386">
        <v>56.157881045000003</v>
      </c>
      <c r="S40" s="386" t="s">
        <v>85</v>
      </c>
      <c r="T40" s="387" t="s">
        <v>85</v>
      </c>
      <c r="U40" s="387">
        <v>56.157881045000003</v>
      </c>
      <c r="V40" s="372">
        <v>56.157881045000003</v>
      </c>
      <c r="X40" s="772" t="s">
        <v>692</v>
      </c>
      <c r="Y40" s="404" t="s">
        <v>85</v>
      </c>
      <c r="Z40" s="404" t="s">
        <v>85</v>
      </c>
      <c r="AA40" s="404" t="s">
        <v>85</v>
      </c>
      <c r="AB40" s="404" t="s">
        <v>85</v>
      </c>
      <c r="AC40" s="404">
        <v>64.172570901</v>
      </c>
      <c r="AD40" s="404" t="s">
        <v>85</v>
      </c>
      <c r="AE40" s="410" t="s">
        <v>85</v>
      </c>
      <c r="AF40" s="410">
        <v>64.172570901</v>
      </c>
      <c r="AG40" s="405">
        <v>64.172570901</v>
      </c>
      <c r="AI40" s="772" t="s">
        <v>692</v>
      </c>
      <c r="AJ40" s="404" t="s">
        <v>85</v>
      </c>
      <c r="AK40" s="404" t="s">
        <v>85</v>
      </c>
      <c r="AL40" s="404" t="s">
        <v>85</v>
      </c>
      <c r="AM40" s="404" t="s">
        <v>85</v>
      </c>
      <c r="AN40" s="404">
        <v>4.6862092229999996</v>
      </c>
      <c r="AO40" s="404" t="s">
        <v>85</v>
      </c>
      <c r="AP40" s="410" t="s">
        <v>85</v>
      </c>
      <c r="AQ40" s="410">
        <v>4.6862092229999996</v>
      </c>
      <c r="AR40" s="405">
        <v>4.6862092229999996</v>
      </c>
      <c r="AT40" s="772" t="s">
        <v>692</v>
      </c>
      <c r="AU40" s="404" t="s">
        <v>85</v>
      </c>
      <c r="AV40" s="404" t="s">
        <v>85</v>
      </c>
      <c r="AW40" s="404" t="s">
        <v>85</v>
      </c>
      <c r="AX40" s="404" t="s">
        <v>85</v>
      </c>
      <c r="AY40" s="404">
        <v>95.543217506000005</v>
      </c>
      <c r="AZ40" s="404" t="s">
        <v>85</v>
      </c>
      <c r="BA40" s="410" t="s">
        <v>85</v>
      </c>
      <c r="BB40" s="410">
        <v>95.543217506000005</v>
      </c>
      <c r="BC40" s="405">
        <v>95.543217506000005</v>
      </c>
      <c r="BE40" s="772" t="s">
        <v>692</v>
      </c>
      <c r="BF40" s="404" t="s">
        <v>85</v>
      </c>
      <c r="BG40" s="404" t="s">
        <v>85</v>
      </c>
      <c r="BH40" s="404" t="s">
        <v>85</v>
      </c>
      <c r="BI40" s="404" t="s">
        <v>85</v>
      </c>
      <c r="BJ40" s="404">
        <v>2.1609158530000001</v>
      </c>
      <c r="BK40" s="404" t="s">
        <v>85</v>
      </c>
      <c r="BL40" s="410" t="s">
        <v>85</v>
      </c>
      <c r="BM40" s="410">
        <v>2.1609158530000001</v>
      </c>
      <c r="BN40" s="405">
        <v>2.1609158530000001</v>
      </c>
    </row>
    <row r="41" spans="2:66" s="323" customFormat="1" ht="15.75" customHeight="1">
      <c r="B41" s="381" t="s">
        <v>693</v>
      </c>
      <c r="C41" s="382" t="s">
        <v>85</v>
      </c>
      <c r="D41" s="382" t="s">
        <v>85</v>
      </c>
      <c r="E41" s="382">
        <v>24.199793495000002</v>
      </c>
      <c r="F41" s="382" t="s">
        <v>85</v>
      </c>
      <c r="G41" s="382" t="s">
        <v>85</v>
      </c>
      <c r="H41" s="382" t="s">
        <v>85</v>
      </c>
      <c r="I41" s="383">
        <v>5.7056999939999997</v>
      </c>
      <c r="J41" s="383" t="s">
        <v>85</v>
      </c>
      <c r="K41" s="384">
        <v>5.7056999939999997</v>
      </c>
      <c r="M41" s="381" t="s">
        <v>693</v>
      </c>
      <c r="N41" s="382" t="s">
        <v>85</v>
      </c>
      <c r="O41" s="382" t="s">
        <v>85</v>
      </c>
      <c r="P41" s="382">
        <v>0</v>
      </c>
      <c r="Q41" s="382" t="s">
        <v>85</v>
      </c>
      <c r="R41" s="382" t="s">
        <v>85</v>
      </c>
      <c r="S41" s="382" t="s">
        <v>85</v>
      </c>
      <c r="T41" s="383">
        <v>0</v>
      </c>
      <c r="U41" s="383" t="s">
        <v>85</v>
      </c>
      <c r="V41" s="384">
        <v>0</v>
      </c>
      <c r="X41" s="771" t="s">
        <v>693</v>
      </c>
      <c r="Y41" s="402" t="s">
        <v>85</v>
      </c>
      <c r="Z41" s="402" t="s">
        <v>85</v>
      </c>
      <c r="AA41" s="402">
        <v>18.972836053999998</v>
      </c>
      <c r="AB41" s="402" t="s">
        <v>85</v>
      </c>
      <c r="AC41" s="402" t="s">
        <v>85</v>
      </c>
      <c r="AD41" s="402" t="s">
        <v>85</v>
      </c>
      <c r="AE41" s="409">
        <v>5.8685620280000004</v>
      </c>
      <c r="AF41" s="409" t="s">
        <v>85</v>
      </c>
      <c r="AG41" s="403">
        <v>5.8685620280000004</v>
      </c>
      <c r="AI41" s="771" t="s">
        <v>693</v>
      </c>
      <c r="AJ41" s="402" t="s">
        <v>85</v>
      </c>
      <c r="AK41" s="402" t="s">
        <v>85</v>
      </c>
      <c r="AL41" s="402">
        <v>0</v>
      </c>
      <c r="AM41" s="402" t="s">
        <v>85</v>
      </c>
      <c r="AN41" s="402" t="s">
        <v>85</v>
      </c>
      <c r="AO41" s="402" t="s">
        <v>85</v>
      </c>
      <c r="AP41" s="409">
        <v>0.237298698</v>
      </c>
      <c r="AQ41" s="409" t="s">
        <v>85</v>
      </c>
      <c r="AR41" s="403">
        <v>0.237298698</v>
      </c>
      <c r="AT41" s="771" t="s">
        <v>693</v>
      </c>
      <c r="AU41" s="402" t="s">
        <v>85</v>
      </c>
      <c r="AV41" s="402" t="s">
        <v>85</v>
      </c>
      <c r="AW41" s="402">
        <v>102.32041946299999</v>
      </c>
      <c r="AX41" s="402">
        <v>63.154847746999998</v>
      </c>
      <c r="AY41" s="402" t="s">
        <v>85</v>
      </c>
      <c r="AZ41" s="402" t="s">
        <v>85</v>
      </c>
      <c r="BA41" s="409">
        <v>75.269303714000003</v>
      </c>
      <c r="BB41" s="409" t="s">
        <v>85</v>
      </c>
      <c r="BC41" s="403">
        <v>75.269303714000003</v>
      </c>
      <c r="BE41" s="771" t="s">
        <v>693</v>
      </c>
      <c r="BF41" s="402" t="s">
        <v>85</v>
      </c>
      <c r="BG41" s="402" t="s">
        <v>85</v>
      </c>
      <c r="BH41" s="402" t="s">
        <v>85</v>
      </c>
      <c r="BI41" s="402" t="s">
        <v>85</v>
      </c>
      <c r="BJ41" s="402" t="s">
        <v>85</v>
      </c>
      <c r="BK41" s="402" t="s">
        <v>85</v>
      </c>
      <c r="BL41" s="409" t="s">
        <v>85</v>
      </c>
      <c r="BM41" s="409" t="s">
        <v>85</v>
      </c>
      <c r="BN41" s="403" t="s">
        <v>85</v>
      </c>
    </row>
    <row r="42" spans="2:66" s="368" customFormat="1" ht="15.75" customHeight="1">
      <c r="B42" s="723" t="s">
        <v>696</v>
      </c>
      <c r="C42" s="724"/>
      <c r="D42" s="724"/>
      <c r="E42" s="724"/>
      <c r="F42" s="724"/>
      <c r="G42" s="724"/>
      <c r="H42" s="724"/>
      <c r="I42" s="587"/>
      <c r="J42" s="587"/>
      <c r="K42" s="725"/>
      <c r="M42" s="723" t="s">
        <v>696</v>
      </c>
      <c r="N42" s="724"/>
      <c r="O42" s="724"/>
      <c r="P42" s="724"/>
      <c r="Q42" s="724"/>
      <c r="R42" s="724"/>
      <c r="S42" s="724"/>
      <c r="T42" s="587"/>
      <c r="U42" s="587"/>
      <c r="V42" s="725"/>
      <c r="X42" s="773" t="s">
        <v>696</v>
      </c>
      <c r="Y42" s="404"/>
      <c r="Z42" s="404"/>
      <c r="AA42" s="404"/>
      <c r="AB42" s="404"/>
      <c r="AC42" s="404"/>
      <c r="AD42" s="404"/>
      <c r="AE42" s="410"/>
      <c r="AF42" s="410"/>
      <c r="AG42" s="405"/>
      <c r="AI42" s="773" t="s">
        <v>696</v>
      </c>
      <c r="AJ42" s="404"/>
      <c r="AK42" s="404"/>
      <c r="AL42" s="404"/>
      <c r="AM42" s="404"/>
      <c r="AN42" s="404"/>
      <c r="AO42" s="404"/>
      <c r="AP42" s="410"/>
      <c r="AQ42" s="410"/>
      <c r="AR42" s="405"/>
      <c r="AT42" s="773" t="s">
        <v>696</v>
      </c>
      <c r="AU42" s="404"/>
      <c r="AV42" s="404"/>
      <c r="AW42" s="404"/>
      <c r="AX42" s="404"/>
      <c r="AY42" s="404"/>
      <c r="AZ42" s="404"/>
      <c r="BA42" s="410"/>
      <c r="BB42" s="410"/>
      <c r="BC42" s="405"/>
      <c r="BE42" s="773" t="s">
        <v>696</v>
      </c>
      <c r="BF42" s="404"/>
      <c r="BG42" s="404"/>
      <c r="BH42" s="404"/>
      <c r="BI42" s="404"/>
      <c r="BJ42" s="404"/>
      <c r="BK42" s="404"/>
      <c r="BL42" s="410"/>
      <c r="BM42" s="410"/>
      <c r="BN42" s="405"/>
    </row>
    <row r="43" spans="2:66" s="323" customFormat="1" ht="15.75" customHeight="1">
      <c r="B43" s="729" t="s">
        <v>488</v>
      </c>
      <c r="C43" s="730" t="s">
        <v>85</v>
      </c>
      <c r="D43" s="730" t="s">
        <v>85</v>
      </c>
      <c r="E43" s="730" t="s">
        <v>85</v>
      </c>
      <c r="F43" s="730">
        <v>617.81471643099997</v>
      </c>
      <c r="G43" s="730">
        <v>730.18650056299998</v>
      </c>
      <c r="H43" s="730">
        <v>582.34903024599998</v>
      </c>
      <c r="I43" s="731">
        <v>617.81471643099997</v>
      </c>
      <c r="J43" s="731">
        <v>603.57557739100002</v>
      </c>
      <c r="K43" s="732">
        <v>603.67816791600001</v>
      </c>
      <c r="M43" s="729" t="s">
        <v>488</v>
      </c>
      <c r="N43" s="730" t="s">
        <v>85</v>
      </c>
      <c r="O43" s="730" t="s">
        <v>85</v>
      </c>
      <c r="P43" s="730" t="s">
        <v>85</v>
      </c>
      <c r="Q43" s="730">
        <v>56.889184763000003</v>
      </c>
      <c r="R43" s="730">
        <v>86.568501478000002</v>
      </c>
      <c r="S43" s="730">
        <v>70.025919035000001</v>
      </c>
      <c r="T43" s="731">
        <v>56.889184763000003</v>
      </c>
      <c r="U43" s="731">
        <v>72.401107851999996</v>
      </c>
      <c r="V43" s="732">
        <v>72.289347139</v>
      </c>
      <c r="X43" s="774" t="s">
        <v>488</v>
      </c>
      <c r="Y43" s="735" t="s">
        <v>85</v>
      </c>
      <c r="Z43" s="735" t="s">
        <v>85</v>
      </c>
      <c r="AA43" s="735" t="s">
        <v>85</v>
      </c>
      <c r="AB43" s="735">
        <v>90.898774110000005</v>
      </c>
      <c r="AC43" s="735">
        <v>106.80128783000001</v>
      </c>
      <c r="AD43" s="735">
        <v>100.933596591</v>
      </c>
      <c r="AE43" s="736">
        <v>90.898774110000005</v>
      </c>
      <c r="AF43" s="736">
        <v>101.90609273299999</v>
      </c>
      <c r="AG43" s="737">
        <v>101.81518258600001</v>
      </c>
      <c r="AI43" s="774" t="s">
        <v>488</v>
      </c>
      <c r="AJ43" s="735" t="s">
        <v>85</v>
      </c>
      <c r="AK43" s="735" t="s">
        <v>85</v>
      </c>
      <c r="AL43" s="735" t="s">
        <v>85</v>
      </c>
      <c r="AM43" s="735">
        <v>5.7407881869999997</v>
      </c>
      <c r="AN43" s="735">
        <v>5.3825900300000002</v>
      </c>
      <c r="AO43" s="735">
        <v>4.8177826440000002</v>
      </c>
      <c r="AP43" s="736">
        <v>5.7407881869999997</v>
      </c>
      <c r="AQ43" s="736">
        <v>4.9072247439999996</v>
      </c>
      <c r="AR43" s="737">
        <v>4.9124842449999999</v>
      </c>
      <c r="AT43" s="774" t="s">
        <v>488</v>
      </c>
      <c r="AU43" s="735" t="s">
        <v>85</v>
      </c>
      <c r="AV43" s="735" t="s">
        <v>85</v>
      </c>
      <c r="AW43" s="735" t="s">
        <v>85</v>
      </c>
      <c r="AX43" s="735">
        <v>89.833461131999996</v>
      </c>
      <c r="AY43" s="735">
        <v>90.492008217000006</v>
      </c>
      <c r="AZ43" s="735">
        <v>89.267073795000002</v>
      </c>
      <c r="BA43" s="736">
        <v>89.833461131999996</v>
      </c>
      <c r="BB43" s="736">
        <v>89.470091293999999</v>
      </c>
      <c r="BC43" s="737">
        <v>89.473092387999998</v>
      </c>
      <c r="BE43" s="774" t="s">
        <v>488</v>
      </c>
      <c r="BF43" s="735" t="s">
        <v>85</v>
      </c>
      <c r="BG43" s="735" t="s">
        <v>85</v>
      </c>
      <c r="BH43" s="735" t="s">
        <v>85</v>
      </c>
      <c r="BI43" s="735">
        <v>2.9733815570000002</v>
      </c>
      <c r="BJ43" s="735">
        <v>2.179760017</v>
      </c>
      <c r="BK43" s="735">
        <v>1.901947721</v>
      </c>
      <c r="BL43" s="736">
        <v>2.9733815570000002</v>
      </c>
      <c r="BM43" s="736">
        <v>1.950203401</v>
      </c>
      <c r="BN43" s="737">
        <v>1.9577478509999999</v>
      </c>
    </row>
    <row r="44" spans="2:66" s="368" customFormat="1" ht="15.75" customHeight="1">
      <c r="B44" s="389" t="s">
        <v>320</v>
      </c>
      <c r="C44" s="386" t="s">
        <v>85</v>
      </c>
      <c r="D44" s="386" t="s">
        <v>85</v>
      </c>
      <c r="E44" s="386">
        <v>403.11959614199998</v>
      </c>
      <c r="F44" s="386">
        <v>251.81141409</v>
      </c>
      <c r="G44" s="386">
        <v>370.60746563700002</v>
      </c>
      <c r="H44" s="386">
        <v>497.480121338</v>
      </c>
      <c r="I44" s="387">
        <v>266.137698059</v>
      </c>
      <c r="J44" s="387">
        <v>384.91300706300001</v>
      </c>
      <c r="K44" s="372">
        <v>340.60798530800002</v>
      </c>
      <c r="M44" s="389" t="s">
        <v>320</v>
      </c>
      <c r="N44" s="386" t="s">
        <v>85</v>
      </c>
      <c r="O44" s="386" t="s">
        <v>85</v>
      </c>
      <c r="P44" s="386">
        <v>50.901326898999997</v>
      </c>
      <c r="Q44" s="386">
        <v>29.384011607000001</v>
      </c>
      <c r="R44" s="386">
        <v>43.866248054000003</v>
      </c>
      <c r="S44" s="386">
        <v>53.505563123999998</v>
      </c>
      <c r="T44" s="387">
        <v>31.421331499000001</v>
      </c>
      <c r="U44" s="387">
        <v>44.953130174000002</v>
      </c>
      <c r="V44" s="372">
        <v>39.905560610000002</v>
      </c>
      <c r="X44" s="775" t="s">
        <v>320</v>
      </c>
      <c r="Y44" s="404" t="s">
        <v>85</v>
      </c>
      <c r="Z44" s="404" t="s">
        <v>85</v>
      </c>
      <c r="AA44" s="404">
        <v>70.500773774999999</v>
      </c>
      <c r="AB44" s="404">
        <v>58.670474214000002</v>
      </c>
      <c r="AC44" s="404">
        <v>84.013616205000005</v>
      </c>
      <c r="AD44" s="404">
        <v>130.42667674099999</v>
      </c>
      <c r="AE44" s="410">
        <v>60.117244499999998</v>
      </c>
      <c r="AF44" s="410">
        <v>88.608768308999998</v>
      </c>
      <c r="AG44" s="405">
        <v>77.854547448999995</v>
      </c>
      <c r="AI44" s="775" t="s">
        <v>320</v>
      </c>
      <c r="AJ44" s="404" t="s">
        <v>85</v>
      </c>
      <c r="AK44" s="404" t="s">
        <v>85</v>
      </c>
      <c r="AL44" s="404">
        <v>5.7403629609999998</v>
      </c>
      <c r="AM44" s="404">
        <v>3.8562896690000001</v>
      </c>
      <c r="AN44" s="404">
        <v>4.9828848219999999</v>
      </c>
      <c r="AO44" s="404">
        <v>6.0678260789999996</v>
      </c>
      <c r="AP44" s="410">
        <v>4.0467771250000002</v>
      </c>
      <c r="AQ44" s="410">
        <v>5.1161969840000001</v>
      </c>
      <c r="AR44" s="405">
        <v>4.7503160180000004</v>
      </c>
      <c r="AT44" s="775" t="s">
        <v>320</v>
      </c>
      <c r="AU44" s="404" t="s">
        <v>85</v>
      </c>
      <c r="AV44" s="404" t="s">
        <v>85</v>
      </c>
      <c r="AW44" s="404">
        <v>94.763982291000005</v>
      </c>
      <c r="AX44" s="404">
        <v>90.237797224000005</v>
      </c>
      <c r="AY44" s="404">
        <v>91.116463013000001</v>
      </c>
      <c r="AZ44" s="404">
        <v>89.748786949000007</v>
      </c>
      <c r="BA44" s="410">
        <v>90.791320830000004</v>
      </c>
      <c r="BB44" s="410">
        <v>90.981055448000006</v>
      </c>
      <c r="BC44" s="405">
        <v>90.909439481999996</v>
      </c>
      <c r="BE44" s="775" t="s">
        <v>320</v>
      </c>
      <c r="BF44" s="404" t="s">
        <v>85</v>
      </c>
      <c r="BG44" s="404" t="s">
        <v>85</v>
      </c>
      <c r="BH44" s="404">
        <v>2.633247737</v>
      </c>
      <c r="BI44" s="404">
        <v>2.3764312209999998</v>
      </c>
      <c r="BJ44" s="404">
        <v>2.3415392759999998</v>
      </c>
      <c r="BK44" s="404">
        <v>2.134701706</v>
      </c>
      <c r="BL44" s="410">
        <v>2.413262907</v>
      </c>
      <c r="BM44" s="410">
        <v>2.3113968059999999</v>
      </c>
      <c r="BN44" s="405">
        <v>2.3410866590000001</v>
      </c>
    </row>
    <row r="45" spans="2:66" s="323" customFormat="1" ht="15.75" customHeight="1">
      <c r="B45" s="733" t="s">
        <v>80</v>
      </c>
      <c r="C45" s="730">
        <v>246.91911583199999</v>
      </c>
      <c r="D45" s="730">
        <v>199.54185748099999</v>
      </c>
      <c r="E45" s="730">
        <v>179.02685446300001</v>
      </c>
      <c r="F45" s="730">
        <v>152.99508388199999</v>
      </c>
      <c r="G45" s="730">
        <v>117.135458681</v>
      </c>
      <c r="H45" s="730" t="s">
        <v>85</v>
      </c>
      <c r="I45" s="731">
        <v>192.36737517099999</v>
      </c>
      <c r="J45" s="731">
        <v>117.135458681</v>
      </c>
      <c r="K45" s="732">
        <v>191.55553770700001</v>
      </c>
      <c r="M45" s="733" t="s">
        <v>80</v>
      </c>
      <c r="N45" s="730">
        <v>34.389335826999996</v>
      </c>
      <c r="O45" s="730">
        <v>25.740777935000001</v>
      </c>
      <c r="P45" s="730">
        <v>21.511614278</v>
      </c>
      <c r="Q45" s="730">
        <v>19.636045726999999</v>
      </c>
      <c r="R45" s="730">
        <v>13.330628694</v>
      </c>
      <c r="S45" s="730" t="s">
        <v>85</v>
      </c>
      <c r="T45" s="731">
        <v>24.573139114</v>
      </c>
      <c r="U45" s="731">
        <v>13.330628694</v>
      </c>
      <c r="V45" s="732">
        <v>24.451819711999999</v>
      </c>
      <c r="X45" s="776" t="s">
        <v>80</v>
      </c>
      <c r="Y45" s="735">
        <v>61.146644713000001</v>
      </c>
      <c r="Z45" s="735">
        <v>57.813208510000003</v>
      </c>
      <c r="AA45" s="735">
        <v>54.419673916999997</v>
      </c>
      <c r="AB45" s="735">
        <v>47.124946602000001</v>
      </c>
      <c r="AC45" s="735">
        <v>27.366569520999999</v>
      </c>
      <c r="AD45" s="735" t="s">
        <v>85</v>
      </c>
      <c r="AE45" s="736">
        <v>55.905692477000002</v>
      </c>
      <c r="AF45" s="736">
        <v>27.366569520999999</v>
      </c>
      <c r="AG45" s="737">
        <v>55.523608715000002</v>
      </c>
      <c r="AI45" s="776" t="s">
        <v>80</v>
      </c>
      <c r="AJ45" s="735">
        <v>4.7183642260000003</v>
      </c>
      <c r="AK45" s="735">
        <v>3.7973466669999998</v>
      </c>
      <c r="AL45" s="735">
        <v>3.465989499</v>
      </c>
      <c r="AM45" s="735">
        <v>2.7992696709999998</v>
      </c>
      <c r="AN45" s="735">
        <v>0.93979770100000004</v>
      </c>
      <c r="AO45" s="735" t="s">
        <v>85</v>
      </c>
      <c r="AP45" s="736">
        <v>3.6648521860000001</v>
      </c>
      <c r="AQ45" s="736">
        <v>0.93979770100000004</v>
      </c>
      <c r="AR45" s="737">
        <v>3.5960461239999999</v>
      </c>
      <c r="AT45" s="776" t="s">
        <v>80</v>
      </c>
      <c r="AU45" s="735">
        <v>93.916799064000003</v>
      </c>
      <c r="AV45" s="735">
        <v>90.699250448000001</v>
      </c>
      <c r="AW45" s="735">
        <v>89.478786396999993</v>
      </c>
      <c r="AX45" s="735">
        <v>87.856185175999997</v>
      </c>
      <c r="AY45" s="735">
        <v>73.320148912999997</v>
      </c>
      <c r="AZ45" s="735" t="s">
        <v>85</v>
      </c>
      <c r="BA45" s="736">
        <v>90.415412622000005</v>
      </c>
      <c r="BB45" s="736">
        <v>73.320148912999997</v>
      </c>
      <c r="BC45" s="737">
        <v>90.186540043999997</v>
      </c>
      <c r="BE45" s="776" t="s">
        <v>80</v>
      </c>
      <c r="BF45" s="735">
        <v>2.6821272629999999</v>
      </c>
      <c r="BG45" s="735">
        <v>2.6533476770000002</v>
      </c>
      <c r="BH45" s="735">
        <v>2.497543442</v>
      </c>
      <c r="BI45" s="735">
        <v>2.8802231699999998</v>
      </c>
      <c r="BJ45" s="735">
        <v>2.4653119139999999</v>
      </c>
      <c r="BK45" s="735" t="s">
        <v>85</v>
      </c>
      <c r="BL45" s="736">
        <v>2.632044327</v>
      </c>
      <c r="BM45" s="736">
        <v>2.4653119139999999</v>
      </c>
      <c r="BN45" s="737">
        <v>2.6309441040000001</v>
      </c>
    </row>
    <row r="46" spans="2:66" s="368" customFormat="1" ht="15.75" customHeight="1">
      <c r="B46" s="726" t="s">
        <v>79</v>
      </c>
      <c r="C46" s="727">
        <v>207.915483349</v>
      </c>
      <c r="D46" s="727">
        <v>148.69984649200001</v>
      </c>
      <c r="E46" s="727">
        <v>109.252462761</v>
      </c>
      <c r="F46" s="727">
        <v>22.964889961000001</v>
      </c>
      <c r="G46" s="727" t="s">
        <v>85</v>
      </c>
      <c r="H46" s="727" t="s">
        <v>85</v>
      </c>
      <c r="I46" s="579">
        <v>154.157884336</v>
      </c>
      <c r="J46" s="579" t="s">
        <v>85</v>
      </c>
      <c r="K46" s="728">
        <v>154.157884336</v>
      </c>
      <c r="M46" s="726" t="s">
        <v>79</v>
      </c>
      <c r="N46" s="727">
        <v>30.403807271000002</v>
      </c>
      <c r="O46" s="727">
        <v>19.629651159000002</v>
      </c>
      <c r="P46" s="727">
        <v>13.741253582000001</v>
      </c>
      <c r="Q46" s="727">
        <v>2.823940747</v>
      </c>
      <c r="R46" s="727" t="s">
        <v>85</v>
      </c>
      <c r="S46" s="727" t="s">
        <v>85</v>
      </c>
      <c r="T46" s="579">
        <v>21.090205178000001</v>
      </c>
      <c r="U46" s="579" t="s">
        <v>85</v>
      </c>
      <c r="V46" s="728">
        <v>21.090205178000001</v>
      </c>
      <c r="X46" s="777" t="s">
        <v>79</v>
      </c>
      <c r="Y46" s="738">
        <v>53.645677302000003</v>
      </c>
      <c r="Z46" s="738">
        <v>46.251849815999996</v>
      </c>
      <c r="AA46" s="738">
        <v>44.176414477000002</v>
      </c>
      <c r="AB46" s="738">
        <v>9.6988791320000001</v>
      </c>
      <c r="AC46" s="738" t="s">
        <v>85</v>
      </c>
      <c r="AD46" s="738" t="s">
        <v>85</v>
      </c>
      <c r="AE46" s="739">
        <v>47.517944360999998</v>
      </c>
      <c r="AF46" s="739" t="s">
        <v>85</v>
      </c>
      <c r="AG46" s="740">
        <v>47.517944360999998</v>
      </c>
      <c r="AI46" s="777" t="s">
        <v>79</v>
      </c>
      <c r="AJ46" s="738">
        <v>3.7936758500000001</v>
      </c>
      <c r="AK46" s="738">
        <v>3.1465627729999999</v>
      </c>
      <c r="AL46" s="738">
        <v>2.6340922070000001</v>
      </c>
      <c r="AM46" s="738">
        <v>0.63016369699999997</v>
      </c>
      <c r="AN46" s="738" t="s">
        <v>85</v>
      </c>
      <c r="AO46" s="738" t="s">
        <v>85</v>
      </c>
      <c r="AP46" s="739">
        <v>3.2099628070000001</v>
      </c>
      <c r="AQ46" s="739" t="s">
        <v>85</v>
      </c>
      <c r="AR46" s="740">
        <v>3.2099628070000001</v>
      </c>
      <c r="AT46" s="777" t="s">
        <v>79</v>
      </c>
      <c r="AU46" s="738">
        <v>92.173520672999999</v>
      </c>
      <c r="AV46" s="738">
        <v>90.219685862999995</v>
      </c>
      <c r="AW46" s="738">
        <v>87.539171569000004</v>
      </c>
      <c r="AX46" s="738">
        <v>85.511812765000002</v>
      </c>
      <c r="AY46" s="738" t="s">
        <v>85</v>
      </c>
      <c r="AZ46" s="738" t="s">
        <v>85</v>
      </c>
      <c r="BA46" s="739">
        <v>90.407927955999995</v>
      </c>
      <c r="BB46" s="739" t="s">
        <v>85</v>
      </c>
      <c r="BC46" s="740">
        <v>90.407927955999995</v>
      </c>
      <c r="BE46" s="777" t="s">
        <v>79</v>
      </c>
      <c r="BF46" s="738">
        <v>2.8527061059999999</v>
      </c>
      <c r="BG46" s="738">
        <v>2.5659241169999998</v>
      </c>
      <c r="BH46" s="738">
        <v>2.8207508240000001</v>
      </c>
      <c r="BI46" s="738">
        <v>2.9878654309999999</v>
      </c>
      <c r="BJ46" s="738" t="s">
        <v>85</v>
      </c>
      <c r="BK46" s="738" t="s">
        <v>85</v>
      </c>
      <c r="BL46" s="739">
        <v>2.714113529</v>
      </c>
      <c r="BM46" s="739" t="s">
        <v>85</v>
      </c>
      <c r="BN46" s="740">
        <v>2.714113529</v>
      </c>
    </row>
    <row r="47" spans="2:66" s="148" customFormat="1">
      <c r="B47" s="22" t="s">
        <v>489</v>
      </c>
      <c r="C47" s="414"/>
      <c r="D47" s="414"/>
      <c r="E47" s="414"/>
      <c r="F47" s="414"/>
      <c r="G47" s="414"/>
      <c r="H47" s="414"/>
      <c r="I47" s="414"/>
      <c r="J47" s="414"/>
      <c r="K47" s="415"/>
      <c r="M47" s="22" t="s">
        <v>489</v>
      </c>
      <c r="N47" s="414"/>
      <c r="O47" s="414"/>
      <c r="P47" s="414"/>
      <c r="Q47" s="414"/>
      <c r="R47" s="414"/>
      <c r="S47" s="414"/>
      <c r="T47" s="414"/>
      <c r="U47" s="414"/>
      <c r="V47" s="415"/>
      <c r="X47" s="22" t="s">
        <v>489</v>
      </c>
      <c r="Y47" s="414"/>
      <c r="Z47" s="414"/>
      <c r="AA47" s="414"/>
      <c r="AB47" s="414"/>
      <c r="AC47" s="414"/>
      <c r="AD47" s="414"/>
      <c r="AE47" s="414"/>
      <c r="AF47" s="414"/>
      <c r="AG47" s="415"/>
      <c r="AI47" s="22" t="s">
        <v>489</v>
      </c>
      <c r="AJ47" s="414"/>
      <c r="AK47" s="414"/>
      <c r="AL47" s="414"/>
      <c r="AM47" s="414"/>
      <c r="AN47" s="414"/>
      <c r="AO47" s="414"/>
      <c r="AP47" s="414"/>
      <c r="AQ47" s="414"/>
      <c r="AR47" s="415"/>
      <c r="AT47" s="22" t="s">
        <v>489</v>
      </c>
      <c r="AU47" s="414"/>
      <c r="AV47" s="414"/>
      <c r="AW47" s="414"/>
      <c r="AX47" s="414"/>
      <c r="AY47" s="414"/>
      <c r="AZ47" s="414"/>
      <c r="BA47" s="414"/>
      <c r="BB47" s="414"/>
      <c r="BC47" s="415"/>
      <c r="BE47" s="22" t="s">
        <v>489</v>
      </c>
      <c r="BF47" s="414"/>
      <c r="BG47" s="414"/>
      <c r="BH47" s="414"/>
      <c r="BI47" s="414"/>
      <c r="BJ47" s="414"/>
      <c r="BK47" s="414"/>
      <c r="BL47" s="414"/>
      <c r="BM47" s="414"/>
      <c r="BN47" s="415"/>
    </row>
    <row r="48" spans="2:66" s="22" customFormat="1">
      <c r="B48" s="22" t="s">
        <v>549</v>
      </c>
      <c r="C48" s="414"/>
      <c r="D48" s="414"/>
      <c r="E48" s="414"/>
      <c r="F48" s="414"/>
      <c r="G48" s="414"/>
      <c r="H48" s="414"/>
      <c r="I48" s="414"/>
      <c r="J48" s="414"/>
      <c r="K48" s="415"/>
      <c r="M48" s="22" t="s">
        <v>549</v>
      </c>
      <c r="N48" s="414"/>
      <c r="O48" s="414"/>
      <c r="P48" s="414"/>
      <c r="Q48" s="414"/>
      <c r="R48" s="414"/>
      <c r="S48" s="414"/>
      <c r="T48" s="414"/>
      <c r="U48" s="414"/>
      <c r="V48" s="415"/>
      <c r="X48" s="22" t="s">
        <v>549</v>
      </c>
      <c r="Y48" s="414"/>
      <c r="Z48" s="414"/>
      <c r="AA48" s="414"/>
      <c r="AB48" s="414"/>
      <c r="AC48" s="414"/>
      <c r="AD48" s="414"/>
      <c r="AE48" s="414"/>
      <c r="AF48" s="414"/>
      <c r="AG48" s="415"/>
      <c r="AI48" s="22" t="s">
        <v>549</v>
      </c>
      <c r="AJ48" s="414"/>
      <c r="AK48" s="414"/>
      <c r="AL48" s="414"/>
      <c r="AM48" s="414"/>
      <c r="AN48" s="414"/>
      <c r="AO48" s="414"/>
      <c r="AP48" s="414"/>
      <c r="AQ48" s="414"/>
      <c r="AR48" s="415"/>
      <c r="AT48" s="22" t="s">
        <v>549</v>
      </c>
      <c r="AU48" s="414"/>
      <c r="AV48" s="414"/>
      <c r="AW48" s="414"/>
      <c r="AX48" s="414"/>
      <c r="AY48" s="414"/>
      <c r="AZ48" s="414"/>
      <c r="BA48" s="414"/>
      <c r="BB48" s="414"/>
      <c r="BC48" s="415"/>
      <c r="BE48" s="22" t="s">
        <v>549</v>
      </c>
      <c r="BF48" s="414"/>
      <c r="BG48" s="414"/>
      <c r="BH48" s="414"/>
      <c r="BI48" s="414"/>
      <c r="BJ48" s="414"/>
      <c r="BK48" s="414"/>
      <c r="BL48" s="414"/>
      <c r="BM48" s="414"/>
      <c r="BN48" s="415"/>
    </row>
    <row r="49" spans="2:66" s="22" customFormat="1">
      <c r="B49" s="47" t="s">
        <v>533</v>
      </c>
      <c r="C49" s="414"/>
      <c r="D49" s="414"/>
      <c r="E49" s="414"/>
      <c r="F49" s="414"/>
      <c r="G49" s="414"/>
      <c r="H49" s="414"/>
      <c r="I49" s="414"/>
      <c r="J49" s="414"/>
      <c r="K49" s="415"/>
      <c r="M49" s="47" t="s">
        <v>533</v>
      </c>
      <c r="N49" s="414"/>
      <c r="O49" s="414"/>
      <c r="P49" s="414"/>
      <c r="Q49" s="414"/>
      <c r="R49" s="414"/>
      <c r="S49" s="414"/>
      <c r="T49" s="414"/>
      <c r="U49" s="414"/>
      <c r="V49" s="415"/>
      <c r="X49" s="47" t="s">
        <v>533</v>
      </c>
      <c r="Y49" s="414"/>
      <c r="Z49" s="414"/>
      <c r="AA49" s="414"/>
      <c r="AB49" s="414"/>
      <c r="AC49" s="414"/>
      <c r="AD49" s="414"/>
      <c r="AE49" s="414"/>
      <c r="AF49" s="414"/>
      <c r="AG49" s="415"/>
      <c r="AI49" s="47" t="s">
        <v>533</v>
      </c>
      <c r="AJ49" s="414"/>
      <c r="AK49" s="414"/>
      <c r="AL49" s="414"/>
      <c r="AM49" s="414"/>
      <c r="AN49" s="414"/>
      <c r="AO49" s="414"/>
      <c r="AP49" s="414"/>
      <c r="AQ49" s="414"/>
      <c r="AR49" s="415"/>
      <c r="AT49" s="47" t="s">
        <v>533</v>
      </c>
      <c r="AU49" s="414"/>
      <c r="AV49" s="414"/>
      <c r="AW49" s="414"/>
      <c r="AX49" s="414"/>
      <c r="AY49" s="414"/>
      <c r="AZ49" s="414"/>
      <c r="BA49" s="414"/>
      <c r="BB49" s="414"/>
      <c r="BC49" s="415"/>
      <c r="BE49" s="47" t="s">
        <v>533</v>
      </c>
      <c r="BF49" s="414"/>
      <c r="BG49" s="414"/>
      <c r="BH49" s="414"/>
      <c r="BI49" s="414"/>
      <c r="BJ49" s="414"/>
      <c r="BK49" s="414"/>
      <c r="BL49" s="414"/>
      <c r="BM49" s="414"/>
      <c r="BN49" s="415"/>
    </row>
    <row r="50" spans="2:66" s="22" customFormat="1">
      <c r="B50" s="390" t="s">
        <v>697</v>
      </c>
      <c r="C50" s="417"/>
      <c r="D50" s="417"/>
      <c r="E50" s="417"/>
      <c r="F50" s="417"/>
      <c r="G50" s="417"/>
      <c r="H50" s="417"/>
      <c r="I50" s="417"/>
      <c r="J50" s="417"/>
      <c r="K50" s="418"/>
      <c r="M50" s="390" t="s">
        <v>697</v>
      </c>
      <c r="N50" s="417"/>
      <c r="O50" s="417"/>
      <c r="P50" s="417"/>
      <c r="Q50" s="417"/>
      <c r="R50" s="417"/>
      <c r="S50" s="417"/>
      <c r="T50" s="417"/>
      <c r="U50" s="417"/>
      <c r="V50" s="418"/>
      <c r="X50" s="390" t="s">
        <v>697</v>
      </c>
      <c r="Y50" s="417"/>
      <c r="Z50" s="417"/>
      <c r="AA50" s="417"/>
      <c r="AB50" s="417"/>
      <c r="AC50" s="417"/>
      <c r="AD50" s="417"/>
      <c r="AE50" s="417"/>
      <c r="AF50" s="417"/>
      <c r="AG50" s="418"/>
      <c r="AI50" s="390" t="s">
        <v>697</v>
      </c>
      <c r="AJ50" s="417"/>
      <c r="AK50" s="417"/>
      <c r="AL50" s="417"/>
      <c r="AM50" s="417"/>
      <c r="AN50" s="417"/>
      <c r="AO50" s="417"/>
      <c r="AP50" s="417"/>
      <c r="AQ50" s="417"/>
      <c r="AR50" s="418"/>
      <c r="AT50" s="390" t="s">
        <v>697</v>
      </c>
      <c r="AU50" s="417"/>
      <c r="AV50" s="417"/>
      <c r="AW50" s="417"/>
      <c r="AX50" s="417"/>
      <c r="AY50" s="417"/>
      <c r="AZ50" s="417"/>
      <c r="BA50" s="417"/>
      <c r="BB50" s="417"/>
      <c r="BC50" s="418"/>
      <c r="BE50" s="390" t="s">
        <v>697</v>
      </c>
      <c r="BF50" s="417"/>
      <c r="BG50" s="417"/>
      <c r="BH50" s="417"/>
      <c r="BI50" s="417"/>
      <c r="BJ50" s="417"/>
      <c r="BK50" s="417"/>
      <c r="BL50" s="417"/>
      <c r="BM50" s="417"/>
      <c r="BN50" s="418"/>
    </row>
    <row r="51" spans="2:66">
      <c r="AU51" s="32"/>
      <c r="AV51" s="32"/>
      <c r="AW51" s="32"/>
      <c r="AX51" s="32"/>
      <c r="AY51" s="32"/>
      <c r="AZ51" s="32"/>
      <c r="BA51" s="32"/>
      <c r="BB51" s="32"/>
      <c r="BC51" s="70"/>
    </row>
    <row r="52" spans="2:66">
      <c r="AG52"/>
    </row>
    <row r="53" spans="2:66">
      <c r="AG53"/>
    </row>
    <row r="54" spans="2:66">
      <c r="AG54"/>
    </row>
    <row r="55" spans="2:66">
      <c r="AG55"/>
    </row>
    <row r="56" spans="2:66">
      <c r="AG56"/>
    </row>
    <row r="57" spans="2:66">
      <c r="AG57"/>
    </row>
    <row r="58" spans="2:66">
      <c r="AG58"/>
    </row>
    <row r="59" spans="2:66">
      <c r="AG59"/>
    </row>
    <row r="60" spans="2:66">
      <c r="AG60"/>
    </row>
    <row r="61" spans="2:66">
      <c r="AG61"/>
    </row>
    <row r="62" spans="2:66">
      <c r="AG62"/>
    </row>
    <row r="63" spans="2:66">
      <c r="AG63"/>
    </row>
    <row r="64" spans="2:66">
      <c r="AG64"/>
    </row>
    <row r="65" spans="33:33">
      <c r="AG65"/>
    </row>
    <row r="66" spans="33:33">
      <c r="AG66"/>
    </row>
    <row r="67" spans="33:33">
      <c r="AG67"/>
    </row>
    <row r="68" spans="33:33">
      <c r="AG68"/>
    </row>
    <row r="69" spans="33:33">
      <c r="AG69"/>
    </row>
    <row r="70" spans="33:33">
      <c r="AG70"/>
    </row>
    <row r="71" spans="33:33">
      <c r="AG71"/>
    </row>
    <row r="72" spans="33:33">
      <c r="AG72"/>
    </row>
    <row r="73" spans="33:33">
      <c r="AG73"/>
    </row>
    <row r="74" spans="33:33">
      <c r="AG74"/>
    </row>
    <row r="75" spans="33:33">
      <c r="AG75"/>
    </row>
    <row r="76" spans="33:33">
      <c r="AG76"/>
    </row>
    <row r="77" spans="33:33">
      <c r="AG77"/>
    </row>
    <row r="78" spans="33:33">
      <c r="AG78"/>
    </row>
    <row r="79" spans="33:33">
      <c r="AG79"/>
    </row>
    <row r="80" spans="33:33">
      <c r="AG80"/>
    </row>
    <row r="81" spans="33:33">
      <c r="AG81"/>
    </row>
    <row r="82" spans="33:33">
      <c r="AG82"/>
    </row>
    <row r="83" spans="33:33">
      <c r="AG83"/>
    </row>
    <row r="84" spans="33:33">
      <c r="AG84"/>
    </row>
    <row r="85" spans="33:33">
      <c r="AG85"/>
    </row>
    <row r="86" spans="33:33">
      <c r="AG86"/>
    </row>
    <row r="87" spans="33:33">
      <c r="AG87"/>
    </row>
    <row r="88" spans="33:33">
      <c r="AG88"/>
    </row>
    <row r="89" spans="33:33">
      <c r="AG89"/>
    </row>
    <row r="90" spans="33:33">
      <c r="AG90"/>
    </row>
    <row r="91" spans="33:33">
      <c r="AG91"/>
    </row>
    <row r="92" spans="33:33">
      <c r="AG92"/>
    </row>
    <row r="93" spans="33:33">
      <c r="AG93"/>
    </row>
    <row r="94" spans="33:33">
      <c r="AG94"/>
    </row>
    <row r="95" spans="33:33">
      <c r="AG95"/>
    </row>
    <row r="96" spans="33:33">
      <c r="AG96"/>
    </row>
    <row r="97" spans="33:33">
      <c r="AG97"/>
    </row>
    <row r="98" spans="33:33">
      <c r="AG98"/>
    </row>
    <row r="99" spans="33:33">
      <c r="AG99"/>
    </row>
    <row r="100" spans="33:33">
      <c r="AG100"/>
    </row>
    <row r="101" spans="33:33">
      <c r="AG101"/>
    </row>
    <row r="102" spans="33:33">
      <c r="AG102"/>
    </row>
    <row r="103" spans="33:33">
      <c r="AG103"/>
    </row>
    <row r="104" spans="33:33">
      <c r="AG104"/>
    </row>
    <row r="105" spans="33:33">
      <c r="AG105"/>
    </row>
    <row r="106" spans="33:33">
      <c r="AG106"/>
    </row>
    <row r="107" spans="33:33">
      <c r="AG107"/>
    </row>
    <row r="108" spans="33:33">
      <c r="AG108"/>
    </row>
    <row r="109" spans="33:33">
      <c r="AG109"/>
    </row>
  </sheetData>
  <pageMargins left="0.59055118110236227" right="0.59055118110236227" top="0.78740157480314965" bottom="0.78740157480314965" header="0.39370078740157483" footer="0.39370078740157483"/>
  <pageSetup paperSize="9" scale="67" firstPageNumber="55" fitToWidth="6" fitToHeight="0" orientation="landscape" useFirstPageNumber="1" r:id="rId1"/>
  <headerFooter alignWithMargins="0">
    <oddHeader>&amp;R&amp;12Les finances des groupements à fiscalité propre en 2018</oddHeader>
    <oddFooter>&amp;L&amp;12Direction Générale des Collectivités Locales / DESL&amp;C&amp;12&amp;P&amp;R&amp;12Mise en ligne : juillet 2020</oddFooter>
    <firstHeader>&amp;RLes finances des groupements à fiscalité propre en 2016</firstHeader>
    <firstFooter>&amp;LDirection Générale des Collectivités Locales / DESL&amp;C&amp;P&amp;RMise en ligne : juillet 2018</firstFooter>
  </headerFooter>
  <colBreaks count="5" manualBreakCount="5">
    <brk id="11" max="45" man="1"/>
    <brk id="22" max="45" man="1"/>
    <brk id="33" max="45" man="1"/>
    <brk id="44" max="45" man="1"/>
    <brk id="55" max="45" man="1"/>
  </colBreaks>
</worksheet>
</file>

<file path=xl/worksheets/sheet25.xml><?xml version="1.0" encoding="utf-8"?>
<worksheet xmlns="http://schemas.openxmlformats.org/spreadsheetml/2006/main" xmlns:r="http://schemas.openxmlformats.org/officeDocument/2006/relationships">
  <sheetPr>
    <tabColor rgb="FF00B050"/>
  </sheetPr>
  <dimension ref="A1:K217"/>
  <sheetViews>
    <sheetView zoomScaleNormal="100" workbookViewId="0"/>
  </sheetViews>
  <sheetFormatPr baseColWidth="10" defaultRowHeight="13.2"/>
  <cols>
    <col min="1" max="1" width="78.5546875" customWidth="1"/>
    <col min="2" max="9" width="17.33203125" customWidth="1"/>
    <col min="11" max="11" width="12" bestFit="1" customWidth="1"/>
  </cols>
  <sheetData>
    <row r="1" spans="1:9" ht="19.2">
      <c r="A1" s="9" t="s">
        <v>428</v>
      </c>
    </row>
    <row r="2" spans="1:9" ht="12.75" customHeight="1">
      <c r="A2" s="9"/>
    </row>
    <row r="3" spans="1:9" ht="12.75" customHeight="1">
      <c r="A3" s="88" t="s">
        <v>748</v>
      </c>
    </row>
    <row r="4" spans="1:9" ht="13.8" thickBot="1">
      <c r="A4" s="205"/>
      <c r="I4" s="417" t="s">
        <v>401</v>
      </c>
    </row>
    <row r="5" spans="1:9" ht="12.75" customHeight="1">
      <c r="A5" s="204" t="s">
        <v>405</v>
      </c>
      <c r="B5" s="503" t="s">
        <v>96</v>
      </c>
      <c r="C5" s="503" t="s">
        <v>614</v>
      </c>
      <c r="D5" s="503" t="s">
        <v>98</v>
      </c>
      <c r="E5" s="503" t="s">
        <v>299</v>
      </c>
      <c r="F5" s="504">
        <v>300000</v>
      </c>
      <c r="G5" s="505" t="s">
        <v>426</v>
      </c>
      <c r="H5" s="505" t="s">
        <v>426</v>
      </c>
      <c r="I5" s="505" t="s">
        <v>415</v>
      </c>
    </row>
    <row r="6" spans="1:9" ht="12.75" customHeight="1">
      <c r="A6" s="203"/>
      <c r="B6" s="506" t="s">
        <v>36</v>
      </c>
      <c r="C6" s="506" t="s">
        <v>36</v>
      </c>
      <c r="D6" s="506" t="s">
        <v>36</v>
      </c>
      <c r="E6" s="506" t="s">
        <v>36</v>
      </c>
      <c r="F6" s="506" t="s">
        <v>37</v>
      </c>
      <c r="G6" s="507" t="s">
        <v>414</v>
      </c>
      <c r="H6" s="507" t="s">
        <v>314</v>
      </c>
      <c r="I6" s="507" t="s">
        <v>112</v>
      </c>
    </row>
    <row r="7" spans="1:9" ht="12.75" customHeight="1" thickBot="1">
      <c r="A7" s="206"/>
      <c r="B7" s="508" t="s">
        <v>613</v>
      </c>
      <c r="C7" s="508" t="s">
        <v>100</v>
      </c>
      <c r="D7" s="508" t="s">
        <v>101</v>
      </c>
      <c r="E7" s="508" t="s">
        <v>300</v>
      </c>
      <c r="F7" s="508" t="s">
        <v>102</v>
      </c>
      <c r="G7" s="509" t="s">
        <v>314</v>
      </c>
      <c r="H7" s="509" t="s">
        <v>102</v>
      </c>
      <c r="I7" s="509" t="s">
        <v>427</v>
      </c>
    </row>
    <row r="8" spans="1:9" ht="12.75" customHeight="1"/>
    <row r="9" spans="1:9" ht="14.25" customHeight="1">
      <c r="A9" s="519" t="s">
        <v>356</v>
      </c>
      <c r="B9" s="520" t="s">
        <v>85</v>
      </c>
      <c r="C9" s="520" t="s">
        <v>85</v>
      </c>
      <c r="D9" s="520">
        <v>16.739654999999999</v>
      </c>
      <c r="E9" s="520">
        <v>493.32191899999998</v>
      </c>
      <c r="F9" s="520">
        <v>2016.9872519999999</v>
      </c>
      <c r="G9" s="521">
        <v>16.739654999999999</v>
      </c>
      <c r="H9" s="521">
        <v>2510.3091709999999</v>
      </c>
      <c r="I9" s="521">
        <v>2527.0488260000002</v>
      </c>
    </row>
    <row r="10" spans="1:9" ht="14.25" customHeight="1">
      <c r="A10" s="499" t="s">
        <v>357</v>
      </c>
      <c r="B10" s="511" t="s">
        <v>85</v>
      </c>
      <c r="C10" s="511" t="s">
        <v>85</v>
      </c>
      <c r="D10" s="511">
        <v>16.168201</v>
      </c>
      <c r="E10" s="511">
        <v>478.48972600000002</v>
      </c>
      <c r="F10" s="511">
        <v>1944.939539</v>
      </c>
      <c r="G10" s="267">
        <v>16.168201</v>
      </c>
      <c r="H10" s="267">
        <v>2423.4292650000002</v>
      </c>
      <c r="I10" s="267">
        <v>2439.5974660000002</v>
      </c>
    </row>
    <row r="11" spans="1:9" ht="14.25" customHeight="1">
      <c r="A11" s="500" t="s">
        <v>358</v>
      </c>
      <c r="B11" s="512" t="s">
        <v>85</v>
      </c>
      <c r="C11" s="512" t="s">
        <v>85</v>
      </c>
      <c r="D11" s="512">
        <v>0.56745400000000001</v>
      </c>
      <c r="E11" s="512">
        <v>14.056751999999999</v>
      </c>
      <c r="F11" s="512">
        <v>51.772458</v>
      </c>
      <c r="G11" s="513">
        <v>0.56745400000000001</v>
      </c>
      <c r="H11" s="513">
        <v>65.829210000000003</v>
      </c>
      <c r="I11" s="513">
        <v>66.396664000000001</v>
      </c>
    </row>
    <row r="12" spans="1:9" ht="14.25" customHeight="1">
      <c r="A12" s="499" t="s">
        <v>359</v>
      </c>
      <c r="B12" s="511" t="s">
        <v>85</v>
      </c>
      <c r="C12" s="511" t="s">
        <v>85</v>
      </c>
      <c r="D12" s="511">
        <v>4.0000000000000001E-3</v>
      </c>
      <c r="E12" s="511">
        <v>0.77544100000000005</v>
      </c>
      <c r="F12" s="511">
        <v>10.408785</v>
      </c>
      <c r="G12" s="267">
        <v>4.0000000000000001E-3</v>
      </c>
      <c r="H12" s="267">
        <v>11.184226000000001</v>
      </c>
      <c r="I12" s="267">
        <v>11.188226</v>
      </c>
    </row>
    <row r="13" spans="1:9" ht="14.25" customHeight="1">
      <c r="A13" s="500" t="s">
        <v>410</v>
      </c>
      <c r="B13" s="512" t="s">
        <v>85</v>
      </c>
      <c r="C13" s="512" t="s">
        <v>85</v>
      </c>
      <c r="D13" s="512" t="s">
        <v>85</v>
      </c>
      <c r="E13" s="512" t="s">
        <v>85</v>
      </c>
      <c r="F13" s="512">
        <v>9.8594690000000007</v>
      </c>
      <c r="G13" s="513" t="s">
        <v>85</v>
      </c>
      <c r="H13" s="513">
        <v>9.8594690000000007</v>
      </c>
      <c r="I13" s="513">
        <v>9.8594690000000007</v>
      </c>
    </row>
    <row r="14" spans="1:9" ht="14.25" customHeight="1">
      <c r="A14" s="524" t="s">
        <v>360</v>
      </c>
      <c r="B14" s="525" t="s">
        <v>85</v>
      </c>
      <c r="C14" s="525" t="s">
        <v>85</v>
      </c>
      <c r="D14" s="525">
        <v>5.0526010000000001</v>
      </c>
      <c r="E14" s="525">
        <v>117.349751</v>
      </c>
      <c r="F14" s="525">
        <v>449.83245299999999</v>
      </c>
      <c r="G14" s="526">
        <v>5.0526010000000001</v>
      </c>
      <c r="H14" s="526">
        <v>567.18220399999996</v>
      </c>
      <c r="I14" s="526">
        <v>572.23480500000005</v>
      </c>
    </row>
    <row r="15" spans="1:9" ht="14.25" customHeight="1">
      <c r="A15" s="500" t="s">
        <v>366</v>
      </c>
      <c r="B15" s="512" t="s">
        <v>85</v>
      </c>
      <c r="C15" s="512" t="s">
        <v>85</v>
      </c>
      <c r="D15" s="512" t="s">
        <v>85</v>
      </c>
      <c r="E15" s="512">
        <v>1.9885360000000001</v>
      </c>
      <c r="F15" s="512">
        <v>8.8046209999999991</v>
      </c>
      <c r="G15" s="513" t="s">
        <v>85</v>
      </c>
      <c r="H15" s="513">
        <v>10.793157000000001</v>
      </c>
      <c r="I15" s="513">
        <v>10.793157000000001</v>
      </c>
    </row>
    <row r="16" spans="1:9" ht="14.25" customHeight="1">
      <c r="A16" s="499" t="s">
        <v>361</v>
      </c>
      <c r="B16" s="511" t="s">
        <v>85</v>
      </c>
      <c r="C16" s="511" t="s">
        <v>85</v>
      </c>
      <c r="D16" s="511">
        <v>6.6569999999999997E-3</v>
      </c>
      <c r="E16" s="511">
        <v>2.1474929999999999</v>
      </c>
      <c r="F16" s="511">
        <v>3.6544439999999998</v>
      </c>
      <c r="G16" s="267">
        <v>6.6569999999999997E-3</v>
      </c>
      <c r="H16" s="267">
        <v>5.8019369999999997</v>
      </c>
      <c r="I16" s="267">
        <v>5.8085940000000003</v>
      </c>
    </row>
    <row r="17" spans="1:9" ht="14.25" customHeight="1">
      <c r="A17" s="514" t="s">
        <v>362</v>
      </c>
      <c r="B17" s="512" t="s">
        <v>85</v>
      </c>
      <c r="C17" s="512" t="s">
        <v>85</v>
      </c>
      <c r="D17" s="512">
        <v>5.0449900000000003</v>
      </c>
      <c r="E17" s="512">
        <v>102.37767100000001</v>
      </c>
      <c r="F17" s="512">
        <v>435.080533</v>
      </c>
      <c r="G17" s="513">
        <v>5.0449900000000003</v>
      </c>
      <c r="H17" s="513">
        <v>537.45820400000002</v>
      </c>
      <c r="I17" s="513">
        <v>542.50319400000001</v>
      </c>
    </row>
    <row r="18" spans="1:9" ht="14.25" customHeight="1">
      <c r="A18" s="499" t="s">
        <v>363</v>
      </c>
      <c r="B18" s="511" t="s">
        <v>85</v>
      </c>
      <c r="C18" s="511" t="s">
        <v>85</v>
      </c>
      <c r="D18" s="511">
        <v>9.5299999999999996E-4</v>
      </c>
      <c r="E18" s="511">
        <v>0.98701700000000003</v>
      </c>
      <c r="F18" s="511">
        <v>1.5518400000000001</v>
      </c>
      <c r="G18" s="267">
        <v>9.5299999999999996E-4</v>
      </c>
      <c r="H18" s="267">
        <v>2.5388579999999998</v>
      </c>
      <c r="I18" s="267">
        <v>2.5398109999999998</v>
      </c>
    </row>
    <row r="19" spans="1:9" ht="14.25" customHeight="1">
      <c r="A19" s="500" t="s">
        <v>364</v>
      </c>
      <c r="B19" s="512" t="s">
        <v>85</v>
      </c>
      <c r="C19" s="512" t="s">
        <v>85</v>
      </c>
      <c r="D19" s="512" t="s">
        <v>85</v>
      </c>
      <c r="E19" s="512">
        <v>9.8490339999999996</v>
      </c>
      <c r="F19" s="512">
        <v>0.74101499999999998</v>
      </c>
      <c r="G19" s="513" t="s">
        <v>85</v>
      </c>
      <c r="H19" s="513">
        <v>10.590049</v>
      </c>
      <c r="I19" s="513">
        <v>10.590049</v>
      </c>
    </row>
    <row r="20" spans="1:9" ht="14.25" customHeight="1">
      <c r="A20" s="524" t="s">
        <v>365</v>
      </c>
      <c r="B20" s="525" t="s">
        <v>85</v>
      </c>
      <c r="C20" s="525" t="s">
        <v>85</v>
      </c>
      <c r="D20" s="525">
        <v>4.7828400000000002</v>
      </c>
      <c r="E20" s="525">
        <v>22.407515</v>
      </c>
      <c r="F20" s="525">
        <v>73.591763999999998</v>
      </c>
      <c r="G20" s="526">
        <v>4.7828400000000002</v>
      </c>
      <c r="H20" s="526">
        <v>95.999279000000001</v>
      </c>
      <c r="I20" s="526">
        <v>100.78211899999999</v>
      </c>
    </row>
    <row r="21" spans="1:9" ht="14.25" customHeight="1">
      <c r="A21" s="514" t="s">
        <v>417</v>
      </c>
      <c r="B21" s="512" t="s">
        <v>85</v>
      </c>
      <c r="C21" s="512" t="s">
        <v>85</v>
      </c>
      <c r="D21" s="512">
        <v>3.0058029999999998</v>
      </c>
      <c r="E21" s="512">
        <v>0.21924199999999999</v>
      </c>
      <c r="F21" s="512">
        <v>1.279639</v>
      </c>
      <c r="G21" s="513">
        <v>3.0058029999999998</v>
      </c>
      <c r="H21" s="513">
        <v>1.4988809999999999</v>
      </c>
      <c r="I21" s="513">
        <v>4.5046850000000003</v>
      </c>
    </row>
    <row r="22" spans="1:9" ht="14.25" customHeight="1">
      <c r="A22" s="499" t="s">
        <v>367</v>
      </c>
      <c r="B22" s="511" t="s">
        <v>85</v>
      </c>
      <c r="C22" s="511" t="s">
        <v>85</v>
      </c>
      <c r="D22" s="511" t="s">
        <v>85</v>
      </c>
      <c r="E22" s="511">
        <v>9.8949999999999993E-3</v>
      </c>
      <c r="F22" s="511">
        <v>3.966691</v>
      </c>
      <c r="G22" s="267" t="s">
        <v>85</v>
      </c>
      <c r="H22" s="267">
        <v>3.9765860000000002</v>
      </c>
      <c r="I22" s="267">
        <v>3.9765860000000002</v>
      </c>
    </row>
    <row r="23" spans="1:9" ht="14.25" customHeight="1">
      <c r="A23" s="500" t="s">
        <v>368</v>
      </c>
      <c r="B23" s="512" t="s">
        <v>85</v>
      </c>
      <c r="C23" s="512" t="s">
        <v>85</v>
      </c>
      <c r="D23" s="512">
        <v>1.3055000000000001E-2</v>
      </c>
      <c r="E23" s="512">
        <v>2.000902</v>
      </c>
      <c r="F23" s="512">
        <v>32.442793999999999</v>
      </c>
      <c r="G23" s="513">
        <v>1.3055000000000001E-2</v>
      </c>
      <c r="H23" s="513">
        <v>34.443696000000003</v>
      </c>
      <c r="I23" s="513">
        <v>34.456750999999997</v>
      </c>
    </row>
    <row r="24" spans="1:9" ht="14.25" customHeight="1">
      <c r="A24" s="499" t="s">
        <v>369</v>
      </c>
      <c r="B24" s="511" t="s">
        <v>85</v>
      </c>
      <c r="C24" s="511" t="s">
        <v>85</v>
      </c>
      <c r="D24" s="511">
        <v>0.37569399999999997</v>
      </c>
      <c r="E24" s="511">
        <v>18.681702999999999</v>
      </c>
      <c r="F24" s="511">
        <v>24.418336</v>
      </c>
      <c r="G24" s="267">
        <v>0.37569399999999997</v>
      </c>
      <c r="H24" s="267">
        <v>43.100039000000002</v>
      </c>
      <c r="I24" s="267">
        <v>43.475732999999998</v>
      </c>
    </row>
    <row r="25" spans="1:9" ht="14.25" customHeight="1">
      <c r="A25" s="500" t="s">
        <v>370</v>
      </c>
      <c r="B25" s="512" t="s">
        <v>85</v>
      </c>
      <c r="C25" s="512" t="s">
        <v>85</v>
      </c>
      <c r="D25" s="512">
        <v>1.388288</v>
      </c>
      <c r="E25" s="512">
        <v>4.1260000000000003E-3</v>
      </c>
      <c r="F25" s="512">
        <v>11.175741</v>
      </c>
      <c r="G25" s="513">
        <v>1.388288</v>
      </c>
      <c r="H25" s="513">
        <v>11.179868000000001</v>
      </c>
      <c r="I25" s="513">
        <v>12.568156</v>
      </c>
    </row>
    <row r="26" spans="1:9" s="47" customFormat="1" ht="14.25" customHeight="1">
      <c r="A26" s="502" t="s">
        <v>371</v>
      </c>
      <c r="B26" s="515" t="s">
        <v>85</v>
      </c>
      <c r="C26" s="515" t="s">
        <v>85</v>
      </c>
      <c r="D26" s="515" t="s">
        <v>85</v>
      </c>
      <c r="E26" s="515">
        <v>1.4916469999999999</v>
      </c>
      <c r="F26" s="515">
        <v>0.308562</v>
      </c>
      <c r="G26" s="516" t="s">
        <v>85</v>
      </c>
      <c r="H26" s="516">
        <v>1.8002089999999999</v>
      </c>
      <c r="I26" s="516">
        <v>1.8002089999999999</v>
      </c>
    </row>
    <row r="27" spans="1:9" s="7" customFormat="1" ht="14.25" customHeight="1">
      <c r="A27" s="498" t="s">
        <v>372</v>
      </c>
      <c r="B27" s="522" t="s">
        <v>85</v>
      </c>
      <c r="C27" s="522" t="s">
        <v>85</v>
      </c>
      <c r="D27" s="522">
        <v>5.8391669999999998</v>
      </c>
      <c r="E27" s="522">
        <v>130.81949</v>
      </c>
      <c r="F27" s="522">
        <v>467.07108399999998</v>
      </c>
      <c r="G27" s="523">
        <v>5.8391669999999998</v>
      </c>
      <c r="H27" s="523">
        <v>597.89057400000002</v>
      </c>
      <c r="I27" s="523">
        <v>603.72974099999999</v>
      </c>
    </row>
    <row r="28" spans="1:9" ht="14.25" customHeight="1">
      <c r="A28" s="502" t="s">
        <v>418</v>
      </c>
      <c r="B28" s="515" t="s">
        <v>85</v>
      </c>
      <c r="C28" s="515" t="s">
        <v>85</v>
      </c>
      <c r="D28" s="515" t="s">
        <v>85</v>
      </c>
      <c r="E28" s="515">
        <v>6.16615</v>
      </c>
      <c r="F28" s="515">
        <v>74.389643000000007</v>
      </c>
      <c r="G28" s="516" t="s">
        <v>85</v>
      </c>
      <c r="H28" s="516">
        <v>80.555792999999994</v>
      </c>
      <c r="I28" s="516">
        <v>80.555792999999994</v>
      </c>
    </row>
    <row r="29" spans="1:9" s="47" customFormat="1" ht="14.25" customHeight="1">
      <c r="A29" s="500" t="s">
        <v>373</v>
      </c>
      <c r="B29" s="512" t="s">
        <v>85</v>
      </c>
      <c r="C29" s="512" t="s">
        <v>85</v>
      </c>
      <c r="D29" s="512">
        <v>2.837053</v>
      </c>
      <c r="E29" s="512">
        <v>78.989417000000003</v>
      </c>
      <c r="F29" s="512">
        <v>248.842714</v>
      </c>
      <c r="G29" s="513">
        <v>2.837053</v>
      </c>
      <c r="H29" s="513">
        <v>327.832131</v>
      </c>
      <c r="I29" s="513">
        <v>330.66918399999997</v>
      </c>
    </row>
    <row r="30" spans="1:9" ht="14.25" customHeight="1">
      <c r="A30" s="499" t="s">
        <v>374</v>
      </c>
      <c r="B30" s="511" t="s">
        <v>85</v>
      </c>
      <c r="C30" s="511" t="s">
        <v>85</v>
      </c>
      <c r="D30" s="511">
        <v>3.0021149999999999</v>
      </c>
      <c r="E30" s="511">
        <v>45.663922999999997</v>
      </c>
      <c r="F30" s="511">
        <v>143.83872700000001</v>
      </c>
      <c r="G30" s="267">
        <v>3.0021149999999999</v>
      </c>
      <c r="H30" s="267">
        <v>189.50264999999999</v>
      </c>
      <c r="I30" s="267">
        <v>192.50476399999999</v>
      </c>
    </row>
    <row r="31" spans="1:9" s="7" customFormat="1" ht="14.25" customHeight="1">
      <c r="A31" s="498" t="s">
        <v>375</v>
      </c>
      <c r="B31" s="522" t="s">
        <v>85</v>
      </c>
      <c r="C31" s="522" t="s">
        <v>85</v>
      </c>
      <c r="D31" s="522">
        <v>2.6227659999999999</v>
      </c>
      <c r="E31" s="522">
        <v>77.192368000000002</v>
      </c>
      <c r="F31" s="522">
        <v>149.423508</v>
      </c>
      <c r="G31" s="523">
        <v>2.6227659999999999</v>
      </c>
      <c r="H31" s="523">
        <v>226.61587599999999</v>
      </c>
      <c r="I31" s="523">
        <v>229.238642</v>
      </c>
    </row>
    <row r="32" spans="1:9" s="47" customFormat="1" ht="14.25" customHeight="1">
      <c r="A32" s="499" t="s">
        <v>419</v>
      </c>
      <c r="B32" s="511" t="s">
        <v>85</v>
      </c>
      <c r="C32" s="511" t="s">
        <v>85</v>
      </c>
      <c r="D32" s="511">
        <v>0.26325399999999999</v>
      </c>
      <c r="E32" s="511">
        <v>12.378833999999999</v>
      </c>
      <c r="F32" s="511">
        <v>4.9577980000000004</v>
      </c>
      <c r="G32" s="267">
        <v>0.26325399999999999</v>
      </c>
      <c r="H32" s="267">
        <v>17.336631000000001</v>
      </c>
      <c r="I32" s="267">
        <v>17.599886000000001</v>
      </c>
    </row>
    <row r="33" spans="1:9" ht="14.25" customHeight="1">
      <c r="A33" s="500" t="s">
        <v>376</v>
      </c>
      <c r="B33" s="512" t="s">
        <v>85</v>
      </c>
      <c r="C33" s="512" t="s">
        <v>85</v>
      </c>
      <c r="D33" s="512">
        <v>1.3478699999999999</v>
      </c>
      <c r="E33" s="512">
        <v>60.846421999999997</v>
      </c>
      <c r="F33" s="512">
        <v>141.26336800000001</v>
      </c>
      <c r="G33" s="513">
        <v>1.3478699999999999</v>
      </c>
      <c r="H33" s="513">
        <v>202.10979</v>
      </c>
      <c r="I33" s="513">
        <v>203.45766</v>
      </c>
    </row>
    <row r="34" spans="1:9" ht="14.25" customHeight="1">
      <c r="A34" s="499" t="s">
        <v>377</v>
      </c>
      <c r="B34" s="511" t="s">
        <v>85</v>
      </c>
      <c r="C34" s="511" t="s">
        <v>85</v>
      </c>
      <c r="D34" s="511">
        <v>1.011641</v>
      </c>
      <c r="E34" s="511">
        <v>3.9671120000000002</v>
      </c>
      <c r="F34" s="511">
        <v>3.2023429999999999</v>
      </c>
      <c r="G34" s="267">
        <v>1.011641</v>
      </c>
      <c r="H34" s="267">
        <v>7.1694550000000001</v>
      </c>
      <c r="I34" s="267">
        <v>8.1810960000000001</v>
      </c>
    </row>
    <row r="35" spans="1:9" s="7" customFormat="1" ht="14.25" customHeight="1">
      <c r="A35" s="498" t="s">
        <v>378</v>
      </c>
      <c r="B35" s="522" t="s">
        <v>85</v>
      </c>
      <c r="C35" s="522" t="s">
        <v>85</v>
      </c>
      <c r="D35" s="522">
        <v>6.1387099999999997</v>
      </c>
      <c r="E35" s="522">
        <v>11.100118999999999</v>
      </c>
      <c r="F35" s="522">
        <v>918.00984000000005</v>
      </c>
      <c r="G35" s="523">
        <v>6.1387099999999997</v>
      </c>
      <c r="H35" s="523">
        <v>929.109959</v>
      </c>
      <c r="I35" s="523">
        <v>935.24866899999995</v>
      </c>
    </row>
    <row r="36" spans="1:9" ht="14.25" customHeight="1">
      <c r="A36" s="502" t="s">
        <v>420</v>
      </c>
      <c r="B36" s="515" t="s">
        <v>85</v>
      </c>
      <c r="C36" s="515" t="s">
        <v>85</v>
      </c>
      <c r="D36" s="515">
        <v>1.79925</v>
      </c>
      <c r="E36" s="515">
        <v>2.9848490000000001</v>
      </c>
      <c r="F36" s="515">
        <v>74.850278000000003</v>
      </c>
      <c r="G36" s="516">
        <v>1.79925</v>
      </c>
      <c r="H36" s="516">
        <v>77.835127</v>
      </c>
      <c r="I36" s="516">
        <v>79.634376000000003</v>
      </c>
    </row>
    <row r="37" spans="1:9" ht="14.25" customHeight="1">
      <c r="A37" s="501" t="s">
        <v>379</v>
      </c>
      <c r="B37" s="512" t="s">
        <v>85</v>
      </c>
      <c r="C37" s="512" t="s">
        <v>85</v>
      </c>
      <c r="D37" s="512" t="s">
        <v>85</v>
      </c>
      <c r="E37" s="512">
        <v>1.295085</v>
      </c>
      <c r="F37" s="512">
        <v>6.2668860000000004</v>
      </c>
      <c r="G37" s="513" t="s">
        <v>85</v>
      </c>
      <c r="H37" s="513">
        <v>7.5619709999999998</v>
      </c>
      <c r="I37" s="513">
        <v>7.5619709999999998</v>
      </c>
    </row>
    <row r="38" spans="1:9" ht="14.25" customHeight="1">
      <c r="A38" s="502" t="s">
        <v>751</v>
      </c>
      <c r="B38" s="511" t="s">
        <v>85</v>
      </c>
      <c r="C38" s="511" t="s">
        <v>85</v>
      </c>
      <c r="D38" s="511">
        <v>2.9271929999999999</v>
      </c>
      <c r="E38" s="511">
        <v>0.72953000000000001</v>
      </c>
      <c r="F38" s="511">
        <v>0.42324800000000001</v>
      </c>
      <c r="G38" s="267">
        <v>2.9271929999999999</v>
      </c>
      <c r="H38" s="267">
        <v>1.1527780000000001</v>
      </c>
      <c r="I38" s="267">
        <v>4.0799709999999996</v>
      </c>
    </row>
    <row r="39" spans="1:9" ht="14.25" customHeight="1">
      <c r="A39" s="501" t="s">
        <v>381</v>
      </c>
      <c r="B39" s="517" t="s">
        <v>85</v>
      </c>
      <c r="C39" s="517" t="s">
        <v>85</v>
      </c>
      <c r="D39" s="517" t="s">
        <v>85</v>
      </c>
      <c r="E39" s="517">
        <v>4.3472999999999998E-2</v>
      </c>
      <c r="F39" s="517" t="s">
        <v>85</v>
      </c>
      <c r="G39" s="518" t="s">
        <v>85</v>
      </c>
      <c r="H39" s="518">
        <v>4.3472999999999998E-2</v>
      </c>
      <c r="I39" s="518">
        <v>4.3472999999999998E-2</v>
      </c>
    </row>
    <row r="40" spans="1:9" ht="14.25" customHeight="1">
      <c r="A40" s="502" t="s">
        <v>382</v>
      </c>
      <c r="B40" s="515" t="s">
        <v>85</v>
      </c>
      <c r="C40" s="515" t="s">
        <v>85</v>
      </c>
      <c r="D40" s="515">
        <v>0.30980200000000002</v>
      </c>
      <c r="E40" s="515" t="s">
        <v>85</v>
      </c>
      <c r="F40" s="515">
        <v>43.951054999999997</v>
      </c>
      <c r="G40" s="516">
        <v>0.30980200000000002</v>
      </c>
      <c r="H40" s="516">
        <v>43.951054999999997</v>
      </c>
      <c r="I40" s="516">
        <v>44.260857000000001</v>
      </c>
    </row>
    <row r="41" spans="1:9" ht="14.25" customHeight="1">
      <c r="A41" s="501" t="s">
        <v>383</v>
      </c>
      <c r="B41" s="517" t="s">
        <v>85</v>
      </c>
      <c r="C41" s="517" t="s">
        <v>85</v>
      </c>
      <c r="D41" s="517">
        <v>1.1024659999999999</v>
      </c>
      <c r="E41" s="517">
        <v>5.9692369999999997</v>
      </c>
      <c r="F41" s="517">
        <v>435.86034599999999</v>
      </c>
      <c r="G41" s="518">
        <v>1.1024659999999999</v>
      </c>
      <c r="H41" s="518">
        <v>441.82958300000001</v>
      </c>
      <c r="I41" s="518">
        <v>442.93204900000001</v>
      </c>
    </row>
    <row r="42" spans="1:9" ht="14.25" customHeight="1">
      <c r="A42" s="502" t="s">
        <v>411</v>
      </c>
      <c r="B42" s="515" t="s">
        <v>85</v>
      </c>
      <c r="C42" s="515" t="s">
        <v>85</v>
      </c>
      <c r="D42" s="515" t="s">
        <v>85</v>
      </c>
      <c r="E42" s="515" t="s">
        <v>85</v>
      </c>
      <c r="F42" s="515">
        <v>102.59702299999999</v>
      </c>
      <c r="G42" s="516" t="s">
        <v>85</v>
      </c>
      <c r="H42" s="516">
        <v>102.59702299999999</v>
      </c>
      <c r="I42" s="516">
        <v>102.59702299999999</v>
      </c>
    </row>
    <row r="43" spans="1:9" s="47" customFormat="1" ht="14.25" customHeight="1">
      <c r="A43" s="501" t="s">
        <v>412</v>
      </c>
      <c r="B43" s="517" t="s">
        <v>85</v>
      </c>
      <c r="C43" s="517" t="s">
        <v>85</v>
      </c>
      <c r="D43" s="517" t="s">
        <v>85</v>
      </c>
      <c r="E43" s="517" t="s">
        <v>85</v>
      </c>
      <c r="F43" s="517">
        <v>254.061004</v>
      </c>
      <c r="G43" s="518" t="s">
        <v>85</v>
      </c>
      <c r="H43" s="518">
        <v>254.061004</v>
      </c>
      <c r="I43" s="518">
        <v>254.061004</v>
      </c>
    </row>
    <row r="44" spans="1:9" s="7" customFormat="1" ht="14.25" customHeight="1">
      <c r="A44" s="530" t="s">
        <v>438</v>
      </c>
      <c r="B44" s="531" t="s">
        <v>85</v>
      </c>
      <c r="C44" s="531" t="s">
        <v>85</v>
      </c>
      <c r="D44" s="531">
        <v>0.39652100000000001</v>
      </c>
      <c r="E44" s="531">
        <v>12.909129999999999</v>
      </c>
      <c r="F44" s="531">
        <v>79.328836999999993</v>
      </c>
      <c r="G44" s="532">
        <v>0.39652100000000001</v>
      </c>
      <c r="H44" s="532">
        <v>92.237966999999998</v>
      </c>
      <c r="I44" s="532">
        <v>92.634486999999993</v>
      </c>
    </row>
    <row r="45" spans="1:9" ht="14.25" customHeight="1">
      <c r="A45" s="501" t="s">
        <v>421</v>
      </c>
      <c r="B45" s="517" t="s">
        <v>85</v>
      </c>
      <c r="C45" s="517" t="s">
        <v>85</v>
      </c>
      <c r="D45" s="517">
        <v>5.7429000000000001E-2</v>
      </c>
      <c r="E45" s="517">
        <v>1.072247</v>
      </c>
      <c r="F45" s="517">
        <v>8.1501769999999993</v>
      </c>
      <c r="G45" s="518">
        <v>5.7429000000000001E-2</v>
      </c>
      <c r="H45" s="518">
        <v>9.2224229999999991</v>
      </c>
      <c r="I45" s="518">
        <v>9.279852</v>
      </c>
    </row>
    <row r="46" spans="1:9" s="47" customFormat="1" ht="14.25" customHeight="1">
      <c r="A46" s="502" t="s">
        <v>501</v>
      </c>
      <c r="B46" s="515" t="s">
        <v>85</v>
      </c>
      <c r="C46" s="515" t="s">
        <v>85</v>
      </c>
      <c r="D46" s="515">
        <v>0.339092</v>
      </c>
      <c r="E46" s="515">
        <v>11.836884</v>
      </c>
      <c r="F46" s="515">
        <v>71.178659999999994</v>
      </c>
      <c r="G46" s="516">
        <v>0.339092</v>
      </c>
      <c r="H46" s="516">
        <v>83.015542999999994</v>
      </c>
      <c r="I46" s="516">
        <v>83.354635000000002</v>
      </c>
    </row>
    <row r="47" spans="1:9" s="7" customFormat="1" ht="14.25" customHeight="1">
      <c r="A47" s="527" t="s">
        <v>384</v>
      </c>
      <c r="B47" s="528" t="s">
        <v>85</v>
      </c>
      <c r="C47" s="528" t="s">
        <v>85</v>
      </c>
      <c r="D47" s="528">
        <v>27.966543000000001</v>
      </c>
      <c r="E47" s="528">
        <v>425.86150600000002</v>
      </c>
      <c r="F47" s="528">
        <v>2101.6079129999998</v>
      </c>
      <c r="G47" s="529">
        <v>27.966543000000001</v>
      </c>
      <c r="H47" s="529">
        <v>2527.4694180000001</v>
      </c>
      <c r="I47" s="529">
        <v>2555.4359610000001</v>
      </c>
    </row>
    <row r="48" spans="1:9" s="47" customFormat="1" ht="14.25" customHeight="1">
      <c r="A48" s="499" t="s">
        <v>422</v>
      </c>
      <c r="B48" s="511" t="s">
        <v>85</v>
      </c>
      <c r="C48" s="511" t="s">
        <v>85</v>
      </c>
      <c r="D48" s="511">
        <v>2.4826800000000002</v>
      </c>
      <c r="E48" s="511">
        <v>34.178859000000003</v>
      </c>
      <c r="F48" s="511">
        <v>247.237404</v>
      </c>
      <c r="G48" s="267">
        <v>2.4826800000000002</v>
      </c>
      <c r="H48" s="267">
        <v>281.41626300000001</v>
      </c>
      <c r="I48" s="267">
        <v>283.89894199999998</v>
      </c>
    </row>
    <row r="49" spans="1:9" ht="14.25" customHeight="1">
      <c r="A49" s="500" t="s">
        <v>385</v>
      </c>
      <c r="B49" s="512" t="s">
        <v>85</v>
      </c>
      <c r="C49" s="512" t="s">
        <v>85</v>
      </c>
      <c r="D49" s="512">
        <v>2.0778599999999998</v>
      </c>
      <c r="E49" s="512">
        <v>31.273966000000001</v>
      </c>
      <c r="F49" s="512">
        <v>144.39676399999999</v>
      </c>
      <c r="G49" s="513">
        <v>2.0778599999999998</v>
      </c>
      <c r="H49" s="513">
        <v>175.67072999999999</v>
      </c>
      <c r="I49" s="513">
        <v>177.74859000000001</v>
      </c>
    </row>
    <row r="50" spans="1:9" s="47" customFormat="1" ht="14.25" customHeight="1">
      <c r="A50" s="499" t="s">
        <v>386</v>
      </c>
      <c r="B50" s="511" t="s">
        <v>85</v>
      </c>
      <c r="C50" s="511" t="s">
        <v>85</v>
      </c>
      <c r="D50" s="511">
        <v>18.329778999999998</v>
      </c>
      <c r="E50" s="511">
        <v>232.34068099999999</v>
      </c>
      <c r="F50" s="511">
        <v>1369.9120519999999</v>
      </c>
      <c r="G50" s="267">
        <v>18.329778999999998</v>
      </c>
      <c r="H50" s="267">
        <v>1602.2527339999999</v>
      </c>
      <c r="I50" s="267">
        <v>1620.5825130000001</v>
      </c>
    </row>
    <row r="51" spans="1:9" ht="14.25" customHeight="1">
      <c r="A51" s="500" t="s">
        <v>387</v>
      </c>
      <c r="B51" s="512" t="s">
        <v>85</v>
      </c>
      <c r="C51" s="512" t="s">
        <v>85</v>
      </c>
      <c r="D51" s="512">
        <v>1.153297</v>
      </c>
      <c r="E51" s="512">
        <v>35.443466000000001</v>
      </c>
      <c r="F51" s="512">
        <v>73.185384999999997</v>
      </c>
      <c r="G51" s="513">
        <v>1.153297</v>
      </c>
      <c r="H51" s="513">
        <v>108.628851</v>
      </c>
      <c r="I51" s="513">
        <v>109.78214800000001</v>
      </c>
    </row>
    <row r="52" spans="1:9" ht="14.25" customHeight="1">
      <c r="A52" s="499" t="s">
        <v>388</v>
      </c>
      <c r="B52" s="511" t="s">
        <v>85</v>
      </c>
      <c r="C52" s="511" t="s">
        <v>85</v>
      </c>
      <c r="D52" s="511">
        <v>2.765037</v>
      </c>
      <c r="E52" s="511">
        <v>56.073298999999999</v>
      </c>
      <c r="F52" s="511">
        <v>66.603815999999995</v>
      </c>
      <c r="G52" s="267">
        <v>2.765037</v>
      </c>
      <c r="H52" s="267">
        <v>122.677115</v>
      </c>
      <c r="I52" s="267">
        <v>125.442153</v>
      </c>
    </row>
    <row r="53" spans="1:9" ht="14.25" customHeight="1">
      <c r="A53" s="500" t="s">
        <v>389</v>
      </c>
      <c r="B53" s="512" t="s">
        <v>85</v>
      </c>
      <c r="C53" s="512" t="s">
        <v>85</v>
      </c>
      <c r="D53" s="512">
        <v>1.1578900000000001</v>
      </c>
      <c r="E53" s="512">
        <v>36.551234000000001</v>
      </c>
      <c r="F53" s="512">
        <v>200.272491</v>
      </c>
      <c r="G53" s="513">
        <v>1.1578900000000001</v>
      </c>
      <c r="H53" s="513">
        <v>236.823725</v>
      </c>
      <c r="I53" s="513">
        <v>237.981616</v>
      </c>
    </row>
    <row r="54" spans="1:9" s="7" customFormat="1" ht="14.25" customHeight="1">
      <c r="A54" s="524" t="s">
        <v>390</v>
      </c>
      <c r="B54" s="525" t="s">
        <v>85</v>
      </c>
      <c r="C54" s="525" t="s">
        <v>85</v>
      </c>
      <c r="D54" s="525">
        <v>13.218524</v>
      </c>
      <c r="E54" s="525">
        <v>250.80168399999999</v>
      </c>
      <c r="F54" s="525">
        <v>1304.4112700000001</v>
      </c>
      <c r="G54" s="526">
        <v>13.218524</v>
      </c>
      <c r="H54" s="526">
        <v>1555.2129540000001</v>
      </c>
      <c r="I54" s="526">
        <v>1568.431478</v>
      </c>
    </row>
    <row r="55" spans="1:9" s="47" customFormat="1" ht="14.25" customHeight="1">
      <c r="A55" s="501" t="s">
        <v>423</v>
      </c>
      <c r="B55" s="517" t="s">
        <v>85</v>
      </c>
      <c r="C55" s="517" t="s">
        <v>85</v>
      </c>
      <c r="D55" s="517" t="s">
        <v>85</v>
      </c>
      <c r="E55" s="517">
        <v>15.882076</v>
      </c>
      <c r="F55" s="517">
        <v>82.747811999999996</v>
      </c>
      <c r="G55" s="518" t="s">
        <v>85</v>
      </c>
      <c r="H55" s="518">
        <v>98.629887999999994</v>
      </c>
      <c r="I55" s="518">
        <v>98.629887999999994</v>
      </c>
    </row>
    <row r="56" spans="1:9" s="47" customFormat="1" ht="14.25" customHeight="1">
      <c r="A56" s="502" t="s">
        <v>391</v>
      </c>
      <c r="B56" s="515" t="s">
        <v>85</v>
      </c>
      <c r="C56" s="515" t="s">
        <v>85</v>
      </c>
      <c r="D56" s="515">
        <v>3.895092</v>
      </c>
      <c r="E56" s="515" t="s">
        <v>85</v>
      </c>
      <c r="F56" s="515">
        <v>31.012985</v>
      </c>
      <c r="G56" s="516">
        <v>3.895092</v>
      </c>
      <c r="H56" s="516">
        <v>31.012985</v>
      </c>
      <c r="I56" s="516">
        <v>34.908076999999999</v>
      </c>
    </row>
    <row r="57" spans="1:9" ht="14.25" customHeight="1">
      <c r="A57" s="501" t="s">
        <v>392</v>
      </c>
      <c r="B57" s="517" t="s">
        <v>85</v>
      </c>
      <c r="C57" s="517" t="s">
        <v>85</v>
      </c>
      <c r="D57" s="517">
        <v>0.32247199999999998</v>
      </c>
      <c r="E57" s="517">
        <v>78.212537999999995</v>
      </c>
      <c r="F57" s="517">
        <v>789.97022900000002</v>
      </c>
      <c r="G57" s="518">
        <v>0.32247199999999998</v>
      </c>
      <c r="H57" s="518">
        <v>868.18276600000002</v>
      </c>
      <c r="I57" s="518">
        <v>868.50523799999996</v>
      </c>
    </row>
    <row r="58" spans="1:9" ht="14.25" customHeight="1">
      <c r="A58" s="502" t="s">
        <v>393</v>
      </c>
      <c r="B58" s="515" t="s">
        <v>85</v>
      </c>
      <c r="C58" s="515" t="s">
        <v>85</v>
      </c>
      <c r="D58" s="515">
        <v>8.4044240000000006</v>
      </c>
      <c r="E58" s="515">
        <v>141.216239</v>
      </c>
      <c r="F58" s="515">
        <v>339.45154700000001</v>
      </c>
      <c r="G58" s="516">
        <v>8.4044240000000006</v>
      </c>
      <c r="H58" s="516">
        <v>480.66778699999998</v>
      </c>
      <c r="I58" s="516">
        <v>489.07220999999998</v>
      </c>
    </row>
    <row r="59" spans="1:9" ht="14.25" customHeight="1">
      <c r="A59" s="500" t="s">
        <v>394</v>
      </c>
      <c r="B59" s="512" t="s">
        <v>85</v>
      </c>
      <c r="C59" s="512" t="s">
        <v>85</v>
      </c>
      <c r="D59" s="512">
        <v>0.59653599999999996</v>
      </c>
      <c r="E59" s="512">
        <v>13.427773</v>
      </c>
      <c r="F59" s="512">
        <v>45.748311999999999</v>
      </c>
      <c r="G59" s="513">
        <v>0.59653599999999996</v>
      </c>
      <c r="H59" s="513">
        <v>59.176085</v>
      </c>
      <c r="I59" s="513">
        <v>59.772621000000001</v>
      </c>
    </row>
    <row r="60" spans="1:9" ht="14.25" customHeight="1">
      <c r="A60" s="499" t="s">
        <v>413</v>
      </c>
      <c r="B60" s="511" t="s">
        <v>85</v>
      </c>
      <c r="C60" s="511" t="s">
        <v>85</v>
      </c>
      <c r="D60" s="511" t="s">
        <v>85</v>
      </c>
      <c r="E60" s="511">
        <v>2.0630579999999998</v>
      </c>
      <c r="F60" s="511">
        <v>15.480385</v>
      </c>
      <c r="G60" s="267" t="s">
        <v>85</v>
      </c>
      <c r="H60" s="267">
        <v>17.543443</v>
      </c>
      <c r="I60" s="267">
        <v>17.543443</v>
      </c>
    </row>
    <row r="61" spans="1:9" s="7" customFormat="1" ht="14.25" customHeight="1">
      <c r="A61" s="527" t="s">
        <v>395</v>
      </c>
      <c r="B61" s="528" t="s">
        <v>85</v>
      </c>
      <c r="C61" s="528" t="s">
        <v>85</v>
      </c>
      <c r="D61" s="528">
        <v>3.0743369999999999</v>
      </c>
      <c r="E61" s="528">
        <v>89.928692999999996</v>
      </c>
      <c r="F61" s="528">
        <v>311.75992100000002</v>
      </c>
      <c r="G61" s="529">
        <v>3.0743369999999999</v>
      </c>
      <c r="H61" s="529">
        <v>401.68861399999997</v>
      </c>
      <c r="I61" s="529">
        <v>404.76295099999999</v>
      </c>
    </row>
    <row r="62" spans="1:9" s="47" customFormat="1" ht="14.25" customHeight="1">
      <c r="A62" s="502" t="s">
        <v>502</v>
      </c>
      <c r="B62" s="515" t="s">
        <v>85</v>
      </c>
      <c r="C62" s="515" t="s">
        <v>85</v>
      </c>
      <c r="D62" s="515" t="s">
        <v>85</v>
      </c>
      <c r="E62" s="515">
        <v>6.8743090000000002</v>
      </c>
      <c r="F62" s="515">
        <v>27.626958999999999</v>
      </c>
      <c r="G62" s="516" t="s">
        <v>85</v>
      </c>
      <c r="H62" s="516">
        <v>34.501268000000003</v>
      </c>
      <c r="I62" s="516">
        <v>34.501268000000003</v>
      </c>
    </row>
    <row r="63" spans="1:9" ht="14.25" customHeight="1">
      <c r="A63" s="501" t="s">
        <v>396</v>
      </c>
      <c r="B63" s="517" t="s">
        <v>85</v>
      </c>
      <c r="C63" s="517" t="s">
        <v>85</v>
      </c>
      <c r="D63" s="517">
        <v>2.0703330000000002</v>
      </c>
      <c r="E63" s="517">
        <v>27.235574</v>
      </c>
      <c r="F63" s="517">
        <v>125.71213400000001</v>
      </c>
      <c r="G63" s="518">
        <v>2.0703330000000002</v>
      </c>
      <c r="H63" s="518">
        <v>152.947709</v>
      </c>
      <c r="I63" s="518">
        <v>155.01804200000001</v>
      </c>
    </row>
    <row r="64" spans="1:9" ht="14.25" customHeight="1">
      <c r="A64" s="502" t="s">
        <v>397</v>
      </c>
      <c r="B64" s="515" t="s">
        <v>85</v>
      </c>
      <c r="C64" s="515" t="s">
        <v>85</v>
      </c>
      <c r="D64" s="515">
        <v>0.43827899999999997</v>
      </c>
      <c r="E64" s="515">
        <v>9.2832720000000002</v>
      </c>
      <c r="F64" s="515">
        <v>12.662502</v>
      </c>
      <c r="G64" s="516">
        <v>0.43827899999999997</v>
      </c>
      <c r="H64" s="516">
        <v>21.945774</v>
      </c>
      <c r="I64" s="516">
        <v>22.384053000000002</v>
      </c>
    </row>
    <row r="65" spans="1:9" ht="14.25" customHeight="1">
      <c r="A65" s="500" t="s">
        <v>398</v>
      </c>
      <c r="B65" s="561" t="s">
        <v>85</v>
      </c>
      <c r="C65" s="512" t="s">
        <v>85</v>
      </c>
      <c r="D65" s="512">
        <v>0.54772399999999999</v>
      </c>
      <c r="E65" s="512">
        <v>17.803374999999999</v>
      </c>
      <c r="F65" s="512">
        <v>53.178534999999997</v>
      </c>
      <c r="G65" s="513">
        <v>0.54772399999999999</v>
      </c>
      <c r="H65" s="513">
        <v>70.981910999999997</v>
      </c>
      <c r="I65" s="513">
        <v>71.529634999999999</v>
      </c>
    </row>
    <row r="66" spans="1:9" ht="14.25" customHeight="1">
      <c r="A66" s="499" t="s">
        <v>399</v>
      </c>
      <c r="B66" s="511" t="s">
        <v>85</v>
      </c>
      <c r="C66" s="511" t="s">
        <v>85</v>
      </c>
      <c r="D66" s="511">
        <v>1.7999999999999999E-2</v>
      </c>
      <c r="E66" s="511">
        <v>28.732161999999999</v>
      </c>
      <c r="F66" s="511">
        <v>92.579790000000003</v>
      </c>
      <c r="G66" s="267">
        <v>1.7999999999999999E-2</v>
      </c>
      <c r="H66" s="267">
        <v>121.31195200000001</v>
      </c>
      <c r="I66" s="267">
        <v>121.32995200000001</v>
      </c>
    </row>
    <row r="67" spans="1:9" ht="14.25" customHeight="1">
      <c r="A67" s="527" t="s">
        <v>400</v>
      </c>
      <c r="B67" s="528" t="s">
        <v>85</v>
      </c>
      <c r="C67" s="528" t="s">
        <v>85</v>
      </c>
      <c r="D67" s="682">
        <v>3.8390819999999999</v>
      </c>
      <c r="E67" s="528">
        <v>67.914021000000005</v>
      </c>
      <c r="F67" s="528">
        <v>564.90069300000005</v>
      </c>
      <c r="G67" s="529">
        <v>3.8390819999999999</v>
      </c>
      <c r="H67" s="529">
        <v>632.81471399999998</v>
      </c>
      <c r="I67" s="529">
        <v>636.65379700000005</v>
      </c>
    </row>
    <row r="68" spans="1:9" ht="14.25" customHeight="1">
      <c r="A68" s="680" t="s">
        <v>402</v>
      </c>
      <c r="B68" s="681" t="s">
        <v>85</v>
      </c>
      <c r="C68" s="681" t="s">
        <v>85</v>
      </c>
      <c r="D68" s="681">
        <f>SUM(D9,D14,D20,D27,D31,D35,D44,D47,D54,D61,D67)</f>
        <v>89.670746000000008</v>
      </c>
      <c r="E68" s="681">
        <f t="shared" ref="E68:I68" si="0">SUM(E9,E14,E20,E27,E31,E35,E44,E47,E54,E61,E67)</f>
        <v>1699.606196</v>
      </c>
      <c r="F68" s="681">
        <f t="shared" si="0"/>
        <v>8436.9245350000001</v>
      </c>
      <c r="G68" s="681">
        <f t="shared" si="0"/>
        <v>89.670746000000008</v>
      </c>
      <c r="H68" s="681">
        <f t="shared" si="0"/>
        <v>10136.53073</v>
      </c>
      <c r="I68" s="681">
        <f t="shared" si="0"/>
        <v>10226.201476000002</v>
      </c>
    </row>
    <row r="69" spans="1:9" ht="14.25" customHeight="1">
      <c r="A69" s="217" t="s">
        <v>548</v>
      </c>
      <c r="B69" s="556"/>
      <c r="C69" s="556"/>
      <c r="D69" s="556"/>
      <c r="E69" s="556"/>
      <c r="F69" s="556"/>
      <c r="G69" s="556"/>
      <c r="H69" s="556"/>
      <c r="I69" s="556"/>
    </row>
    <row r="70" spans="1:9" ht="14.25" customHeight="1">
      <c r="A70" s="217" t="s">
        <v>416</v>
      </c>
      <c r="B70" s="556"/>
      <c r="C70" s="556"/>
      <c r="D70" s="556"/>
      <c r="E70" s="556"/>
      <c r="F70" s="556"/>
      <c r="G70" s="556"/>
      <c r="H70" s="556"/>
      <c r="I70" s="556"/>
    </row>
    <row r="71" spans="1:9" ht="15" customHeight="1">
      <c r="A71" s="536" t="s">
        <v>757</v>
      </c>
      <c r="B71" s="3"/>
      <c r="C71" s="212"/>
      <c r="D71" s="3"/>
      <c r="E71" s="3"/>
      <c r="F71" s="212"/>
      <c r="G71" s="3"/>
      <c r="H71" s="3"/>
      <c r="I71" s="3"/>
    </row>
    <row r="72" spans="1:9" ht="15" customHeight="1">
      <c r="A72" s="38" t="s">
        <v>439</v>
      </c>
      <c r="D72" s="3"/>
      <c r="E72" s="3"/>
      <c r="F72" s="212"/>
      <c r="G72" s="3"/>
      <c r="H72" s="3"/>
      <c r="I72" s="3"/>
    </row>
    <row r="73" spans="1:9">
      <c r="A73" s="242" t="s">
        <v>643</v>
      </c>
      <c r="B73" s="3"/>
      <c r="C73" s="212"/>
      <c r="D73" s="3"/>
      <c r="E73" s="3"/>
      <c r="F73" s="212"/>
      <c r="G73" s="3"/>
      <c r="H73" s="3"/>
      <c r="I73" s="3"/>
    </row>
    <row r="76" spans="1:9" ht="16.8">
      <c r="A76" s="88" t="s">
        <v>749</v>
      </c>
    </row>
    <row r="77" spans="1:9" ht="13.8" thickBot="1">
      <c r="A77" s="205"/>
      <c r="I77" s="417" t="s">
        <v>25</v>
      </c>
    </row>
    <row r="78" spans="1:9">
      <c r="A78" s="204" t="s">
        <v>405</v>
      </c>
      <c r="B78" s="503" t="s">
        <v>96</v>
      </c>
      <c r="C78" s="503" t="s">
        <v>614</v>
      </c>
      <c r="D78" s="503" t="s">
        <v>98</v>
      </c>
      <c r="E78" s="503" t="s">
        <v>299</v>
      </c>
      <c r="F78" s="504">
        <v>300000</v>
      </c>
      <c r="G78" s="505" t="s">
        <v>426</v>
      </c>
      <c r="H78" s="505" t="s">
        <v>426</v>
      </c>
      <c r="I78" s="505" t="s">
        <v>415</v>
      </c>
    </row>
    <row r="79" spans="1:9">
      <c r="A79" s="203"/>
      <c r="B79" s="506" t="s">
        <v>36</v>
      </c>
      <c r="C79" s="506" t="s">
        <v>36</v>
      </c>
      <c r="D79" s="506" t="s">
        <v>36</v>
      </c>
      <c r="E79" s="506" t="s">
        <v>36</v>
      </c>
      <c r="F79" s="506" t="s">
        <v>37</v>
      </c>
      <c r="G79" s="507" t="s">
        <v>414</v>
      </c>
      <c r="H79" s="507" t="s">
        <v>314</v>
      </c>
      <c r="I79" s="507" t="s">
        <v>112</v>
      </c>
    </row>
    <row r="80" spans="1:9" ht="13.8" thickBot="1">
      <c r="A80" s="206"/>
      <c r="B80" s="508" t="s">
        <v>613</v>
      </c>
      <c r="C80" s="508" t="s">
        <v>100</v>
      </c>
      <c r="D80" s="508" t="s">
        <v>101</v>
      </c>
      <c r="E80" s="508" t="s">
        <v>300</v>
      </c>
      <c r="F80" s="508" t="s">
        <v>102</v>
      </c>
      <c r="G80" s="509" t="s">
        <v>314</v>
      </c>
      <c r="H80" s="509" t="s">
        <v>102</v>
      </c>
      <c r="I80" s="509" t="s">
        <v>427</v>
      </c>
    </row>
    <row r="82" spans="1:9">
      <c r="A82" s="519" t="s">
        <v>356</v>
      </c>
      <c r="B82" s="520" t="s">
        <v>85</v>
      </c>
      <c r="C82" s="520" t="s">
        <v>85</v>
      </c>
      <c r="D82" s="537">
        <f t="shared" ref="D82:I91" si="1">IF(D9="-","-",D9/D$68)</f>
        <v>0.18667910937196838</v>
      </c>
      <c r="E82" s="537">
        <f t="shared" si="1"/>
        <v>0.29025660188873542</v>
      </c>
      <c r="F82" s="537">
        <f t="shared" si="1"/>
        <v>0.23906664610222211</v>
      </c>
      <c r="G82" s="538">
        <f t="shared" si="1"/>
        <v>0.18667910937196838</v>
      </c>
      <c r="H82" s="538">
        <f t="shared" si="1"/>
        <v>0.24764973716012201</v>
      </c>
      <c r="I82" s="538">
        <f t="shared" si="1"/>
        <v>0.24711510250710023</v>
      </c>
    </row>
    <row r="83" spans="1:9">
      <c r="A83" s="499" t="s">
        <v>357</v>
      </c>
      <c r="B83" s="511" t="s">
        <v>85</v>
      </c>
      <c r="C83" s="511" t="s">
        <v>85</v>
      </c>
      <c r="D83" s="539">
        <f t="shared" si="1"/>
        <v>0.1803063063621663</v>
      </c>
      <c r="E83" s="539">
        <f t="shared" si="1"/>
        <v>0.2815297609093913</v>
      </c>
      <c r="F83" s="539">
        <f t="shared" si="1"/>
        <v>0.23052707546826481</v>
      </c>
      <c r="G83" s="540">
        <f t="shared" si="1"/>
        <v>0.1803063063621663</v>
      </c>
      <c r="H83" s="540">
        <f t="shared" si="1"/>
        <v>0.23907876664622907</v>
      </c>
      <c r="I83" s="540">
        <f t="shared" si="1"/>
        <v>0.23856340711900909</v>
      </c>
    </row>
    <row r="84" spans="1:9">
      <c r="A84" s="500" t="s">
        <v>358</v>
      </c>
      <c r="B84" s="512" t="s">
        <v>85</v>
      </c>
      <c r="C84" s="512" t="s">
        <v>85</v>
      </c>
      <c r="D84" s="541">
        <f t="shared" si="1"/>
        <v>6.3281953737732927E-3</v>
      </c>
      <c r="E84" s="541">
        <f t="shared" si="1"/>
        <v>8.270593525183877E-3</v>
      </c>
      <c r="F84" s="541">
        <f t="shared" si="1"/>
        <v>6.1364135456261964E-3</v>
      </c>
      <c r="G84" s="542">
        <f t="shared" si="1"/>
        <v>6.3281953737732927E-3</v>
      </c>
      <c r="H84" s="542">
        <f t="shared" si="1"/>
        <v>6.4942544696453561E-3</v>
      </c>
      <c r="I84" s="542">
        <f t="shared" si="1"/>
        <v>6.4927983431411112E-3</v>
      </c>
    </row>
    <row r="85" spans="1:9">
      <c r="A85" s="499" t="s">
        <v>359</v>
      </c>
      <c r="B85" s="511" t="s">
        <v>85</v>
      </c>
      <c r="C85" s="511" t="s">
        <v>85</v>
      </c>
      <c r="D85" s="539">
        <f t="shared" si="1"/>
        <v>4.4607636028811448E-5</v>
      </c>
      <c r="E85" s="539">
        <f t="shared" si="1"/>
        <v>4.5624745416025775E-4</v>
      </c>
      <c r="F85" s="539">
        <f t="shared" si="1"/>
        <v>1.2337179213610212E-3</v>
      </c>
      <c r="G85" s="540">
        <f t="shared" si="1"/>
        <v>4.4607636028811448E-5</v>
      </c>
      <c r="H85" s="540">
        <f t="shared" si="1"/>
        <v>1.1033583676611613E-3</v>
      </c>
      <c r="I85" s="540">
        <f t="shared" si="1"/>
        <v>1.094074473914658E-3</v>
      </c>
    </row>
    <row r="86" spans="1:9">
      <c r="A86" s="500" t="s">
        <v>410</v>
      </c>
      <c r="B86" s="512" t="s">
        <v>85</v>
      </c>
      <c r="C86" s="512" t="s">
        <v>85</v>
      </c>
      <c r="D86" s="541" t="str">
        <f t="shared" si="1"/>
        <v>-</v>
      </c>
      <c r="E86" s="541" t="str">
        <f t="shared" si="1"/>
        <v>-</v>
      </c>
      <c r="F86" s="541">
        <f t="shared" si="1"/>
        <v>1.168609362226564E-3</v>
      </c>
      <c r="G86" s="542" t="str">
        <f t="shared" si="1"/>
        <v>-</v>
      </c>
      <c r="H86" s="542">
        <f t="shared" si="1"/>
        <v>9.7266700635750944E-4</v>
      </c>
      <c r="I86" s="542">
        <f t="shared" si="1"/>
        <v>9.6413795710355494E-4</v>
      </c>
    </row>
    <row r="87" spans="1:9">
      <c r="A87" s="524" t="s">
        <v>360</v>
      </c>
      <c r="B87" s="525" t="s">
        <v>85</v>
      </c>
      <c r="C87" s="525" t="s">
        <v>85</v>
      </c>
      <c r="D87" s="545">
        <f t="shared" si="1"/>
        <v>5.6346146601702181E-2</v>
      </c>
      <c r="E87" s="545">
        <f t="shared" si="1"/>
        <v>6.9045259587886321E-2</v>
      </c>
      <c r="F87" s="545">
        <f t="shared" si="1"/>
        <v>5.3317112311945074E-2</v>
      </c>
      <c r="G87" s="546">
        <f t="shared" si="1"/>
        <v>5.6346146601702181E-2</v>
      </c>
      <c r="H87" s="546">
        <f t="shared" si="1"/>
        <v>5.5954272631105605E-2</v>
      </c>
      <c r="I87" s="546">
        <f t="shared" si="1"/>
        <v>5.595770886609118E-2</v>
      </c>
    </row>
    <row r="88" spans="1:9">
      <c r="A88" s="500" t="s">
        <v>366</v>
      </c>
      <c r="B88" s="512" t="s">
        <v>85</v>
      </c>
      <c r="C88" s="512" t="s">
        <v>85</v>
      </c>
      <c r="D88" s="541" t="str">
        <f t="shared" si="1"/>
        <v>-</v>
      </c>
      <c r="E88" s="541">
        <f t="shared" si="1"/>
        <v>1.1699980881924252E-3</v>
      </c>
      <c r="F88" s="541">
        <f t="shared" si="1"/>
        <v>1.043581812717968E-3</v>
      </c>
      <c r="G88" s="542" t="str">
        <f t="shared" si="1"/>
        <v>-</v>
      </c>
      <c r="H88" s="542">
        <f t="shared" si="1"/>
        <v>1.0647782054324221E-3</v>
      </c>
      <c r="I88" s="542">
        <f t="shared" si="1"/>
        <v>1.055441458427217E-3</v>
      </c>
    </row>
    <row r="89" spans="1:9">
      <c r="A89" s="499" t="s">
        <v>361</v>
      </c>
      <c r="B89" s="511" t="s">
        <v>85</v>
      </c>
      <c r="C89" s="511" t="s">
        <v>85</v>
      </c>
      <c r="D89" s="539">
        <f t="shared" si="1"/>
        <v>7.423825826094944E-5</v>
      </c>
      <c r="E89" s="539">
        <f t="shared" si="1"/>
        <v>1.2635238710320634E-3</v>
      </c>
      <c r="F89" s="539">
        <f t="shared" si="1"/>
        <v>4.3314883105091088E-4</v>
      </c>
      <c r="G89" s="540">
        <f t="shared" si="1"/>
        <v>7.423825826094944E-5</v>
      </c>
      <c r="H89" s="540">
        <f t="shared" si="1"/>
        <v>5.7237896816399224E-4</v>
      </c>
      <c r="I89" s="540">
        <f t="shared" si="1"/>
        <v>5.6801090939116164E-4</v>
      </c>
    </row>
    <row r="90" spans="1:9">
      <c r="A90" s="514" t="s">
        <v>362</v>
      </c>
      <c r="B90" s="512" t="s">
        <v>85</v>
      </c>
      <c r="C90" s="512" t="s">
        <v>85</v>
      </c>
      <c r="D90" s="541">
        <f t="shared" si="1"/>
        <v>5.6261269422248364E-2</v>
      </c>
      <c r="E90" s="541">
        <f t="shared" si="1"/>
        <v>6.0236113071924814E-2</v>
      </c>
      <c r="F90" s="541">
        <f t="shared" si="1"/>
        <v>5.1568617355186523E-2</v>
      </c>
      <c r="G90" s="542">
        <f t="shared" si="1"/>
        <v>5.6261269422248364E-2</v>
      </c>
      <c r="H90" s="542">
        <f t="shared" si="1"/>
        <v>5.3021908413826709E-2</v>
      </c>
      <c r="I90" s="542">
        <f t="shared" si="1"/>
        <v>5.3050313478881422E-2</v>
      </c>
    </row>
    <row r="91" spans="1:9">
      <c r="A91" s="499" t="s">
        <v>363</v>
      </c>
      <c r="B91" s="511" t="s">
        <v>85</v>
      </c>
      <c r="C91" s="511" t="s">
        <v>85</v>
      </c>
      <c r="D91" s="539">
        <f t="shared" si="1"/>
        <v>1.0627769283864326E-5</v>
      </c>
      <c r="E91" s="539">
        <f t="shared" si="1"/>
        <v>5.8073276169675724E-4</v>
      </c>
      <c r="F91" s="539">
        <f t="shared" si="1"/>
        <v>1.8393432269807545E-4</v>
      </c>
      <c r="G91" s="540">
        <f t="shared" si="1"/>
        <v>1.0627769283864326E-5</v>
      </c>
      <c r="H91" s="540">
        <f t="shared" si="1"/>
        <v>2.5046616713606115E-4</v>
      </c>
      <c r="I91" s="540">
        <f t="shared" si="1"/>
        <v>2.483630902403706E-4</v>
      </c>
    </row>
    <row r="92" spans="1:9">
      <c r="A92" s="500" t="s">
        <v>364</v>
      </c>
      <c r="B92" s="512" t="s">
        <v>85</v>
      </c>
      <c r="C92" s="512" t="s">
        <v>85</v>
      </c>
      <c r="D92" s="541" t="str">
        <f t="shared" ref="D92:I101" si="2">IF(D19="-","-",D19/D$68)</f>
        <v>-</v>
      </c>
      <c r="E92" s="541">
        <f t="shared" si="2"/>
        <v>5.7948917950402671E-3</v>
      </c>
      <c r="F92" s="541">
        <f t="shared" si="2"/>
        <v>8.782999029159859E-5</v>
      </c>
      <c r="G92" s="542" t="str">
        <f t="shared" si="2"/>
        <v>-</v>
      </c>
      <c r="H92" s="542">
        <f t="shared" si="2"/>
        <v>1.0447409751995099E-3</v>
      </c>
      <c r="I92" s="542">
        <f t="shared" si="2"/>
        <v>1.0355799291510066E-3</v>
      </c>
    </row>
    <row r="93" spans="1:9">
      <c r="A93" s="524" t="s">
        <v>365</v>
      </c>
      <c r="B93" s="525" t="s">
        <v>85</v>
      </c>
      <c r="C93" s="525" t="s">
        <v>85</v>
      </c>
      <c r="D93" s="545">
        <f t="shared" si="2"/>
        <v>5.3337796476010134E-2</v>
      </c>
      <c r="E93" s="545">
        <f t="shared" si="2"/>
        <v>1.3183945229627771E-2</v>
      </c>
      <c r="F93" s="545">
        <f t="shared" si="2"/>
        <v>8.722581752949151E-3</v>
      </c>
      <c r="G93" s="546">
        <f t="shared" si="2"/>
        <v>5.3337796476010134E-2</v>
      </c>
      <c r="H93" s="546">
        <f t="shared" si="2"/>
        <v>9.4706247686776358E-3</v>
      </c>
      <c r="I93" s="546">
        <f t="shared" si="2"/>
        <v>9.855283923021348E-3</v>
      </c>
    </row>
    <row r="94" spans="1:9">
      <c r="A94" s="514" t="s">
        <v>417</v>
      </c>
      <c r="B94" s="512" t="s">
        <v>85</v>
      </c>
      <c r="C94" s="512" t="s">
        <v>85</v>
      </c>
      <c r="D94" s="541">
        <f t="shared" si="2"/>
        <v>3.3520441549577382E-2</v>
      </c>
      <c r="E94" s="541">
        <f t="shared" si="2"/>
        <v>1.2899576414582568E-4</v>
      </c>
      <c r="F94" s="541">
        <f t="shared" si="2"/>
        <v>1.5167126299299059E-4</v>
      </c>
      <c r="G94" s="542">
        <f t="shared" si="2"/>
        <v>3.3520441549577382E-2</v>
      </c>
      <c r="H94" s="542">
        <f t="shared" si="2"/>
        <v>1.4786923060016214E-4</v>
      </c>
      <c r="I94" s="542">
        <f t="shared" si="2"/>
        <v>4.405042293144821E-4</v>
      </c>
    </row>
    <row r="95" spans="1:9">
      <c r="A95" s="499" t="s">
        <v>367</v>
      </c>
      <c r="B95" s="511" t="s">
        <v>85</v>
      </c>
      <c r="C95" s="511" t="s">
        <v>85</v>
      </c>
      <c r="D95" s="539" t="str">
        <f t="shared" si="2"/>
        <v>-</v>
      </c>
      <c r="E95" s="539">
        <f t="shared" si="2"/>
        <v>5.8219368835485226E-6</v>
      </c>
      <c r="F95" s="539">
        <f t="shared" si="2"/>
        <v>4.7015840707647147E-4</v>
      </c>
      <c r="G95" s="540" t="str">
        <f t="shared" si="2"/>
        <v>-</v>
      </c>
      <c r="H95" s="540">
        <f t="shared" si="2"/>
        <v>3.9230246579640175E-4</v>
      </c>
      <c r="I95" s="540">
        <f t="shared" si="2"/>
        <v>3.8886247345436118E-4</v>
      </c>
    </row>
    <row r="96" spans="1:9">
      <c r="A96" s="500" t="s">
        <v>368</v>
      </c>
      <c r="B96" s="512" t="s">
        <v>85</v>
      </c>
      <c r="C96" s="512" t="s">
        <v>85</v>
      </c>
      <c r="D96" s="541">
        <f t="shared" si="2"/>
        <v>1.4558817208903336E-4</v>
      </c>
      <c r="E96" s="541">
        <f t="shared" si="2"/>
        <v>1.177273891274988E-3</v>
      </c>
      <c r="F96" s="541">
        <f t="shared" si="2"/>
        <v>3.8453341458031661E-3</v>
      </c>
      <c r="G96" s="542">
        <f t="shared" si="2"/>
        <v>1.4558817208903336E-4</v>
      </c>
      <c r="H96" s="542">
        <f t="shared" si="2"/>
        <v>3.3979767750381006E-3</v>
      </c>
      <c r="I96" s="542">
        <f t="shared" si="2"/>
        <v>3.3694574745927871E-3</v>
      </c>
    </row>
    <row r="97" spans="1:9">
      <c r="A97" s="499" t="s">
        <v>369</v>
      </c>
      <c r="B97" s="511" t="s">
        <v>85</v>
      </c>
      <c r="C97" s="511" t="s">
        <v>85</v>
      </c>
      <c r="D97" s="539">
        <f t="shared" si="2"/>
        <v>4.1897053025520712E-3</v>
      </c>
      <c r="E97" s="539">
        <f t="shared" si="2"/>
        <v>1.0991783298958977E-2</v>
      </c>
      <c r="F97" s="539">
        <f t="shared" si="2"/>
        <v>2.8942224028082999E-3</v>
      </c>
      <c r="G97" s="540">
        <f t="shared" si="2"/>
        <v>4.1897053025520712E-3</v>
      </c>
      <c r="H97" s="540">
        <f t="shared" si="2"/>
        <v>4.2519516931410718E-3</v>
      </c>
      <c r="I97" s="540">
        <f t="shared" si="2"/>
        <v>4.2514058716751997E-3</v>
      </c>
    </row>
    <row r="98" spans="1:9">
      <c r="A98" s="500" t="s">
        <v>370</v>
      </c>
      <c r="B98" s="512" t="s">
        <v>85</v>
      </c>
      <c r="C98" s="512" t="s">
        <v>85</v>
      </c>
      <c r="D98" s="541">
        <f t="shared" si="2"/>
        <v>1.5482061451791644E-2</v>
      </c>
      <c r="E98" s="541">
        <f t="shared" si="2"/>
        <v>2.4276211805478736E-6</v>
      </c>
      <c r="F98" s="541">
        <f t="shared" si="2"/>
        <v>1.3246226102459739E-3</v>
      </c>
      <c r="G98" s="542">
        <f t="shared" si="2"/>
        <v>1.5482061451791644E-2</v>
      </c>
      <c r="H98" s="542">
        <f t="shared" si="2"/>
        <v>1.1029284375286455E-3</v>
      </c>
      <c r="I98" s="542">
        <f t="shared" si="2"/>
        <v>1.2290150971009479E-3</v>
      </c>
    </row>
    <row r="99" spans="1:9">
      <c r="A99" s="502" t="s">
        <v>371</v>
      </c>
      <c r="B99" s="515" t="s">
        <v>85</v>
      </c>
      <c r="C99" s="515" t="s">
        <v>85</v>
      </c>
      <c r="D99" s="547" t="str">
        <f t="shared" si="2"/>
        <v>-</v>
      </c>
      <c r="E99" s="547">
        <f t="shared" si="2"/>
        <v>8.7764271718388106E-4</v>
      </c>
      <c r="F99" s="547">
        <f t="shared" si="2"/>
        <v>3.6572805495646171E-5</v>
      </c>
      <c r="G99" s="548" t="str">
        <f t="shared" si="2"/>
        <v>-</v>
      </c>
      <c r="H99" s="548">
        <f t="shared" si="2"/>
        <v>1.7759616657325519E-4</v>
      </c>
      <c r="I99" s="548">
        <f t="shared" si="2"/>
        <v>1.7603887467159069E-4</v>
      </c>
    </row>
    <row r="100" spans="1:9">
      <c r="A100" s="498" t="s">
        <v>372</v>
      </c>
      <c r="B100" s="522" t="s">
        <v>85</v>
      </c>
      <c r="C100" s="522" t="s">
        <v>85</v>
      </c>
      <c r="D100" s="543">
        <f t="shared" si="2"/>
        <v>6.511785906186171E-2</v>
      </c>
      <c r="E100" s="543">
        <f t="shared" si="2"/>
        <v>7.6970471340879962E-2</v>
      </c>
      <c r="F100" s="543">
        <f t="shared" si="2"/>
        <v>5.5360348674731864E-2</v>
      </c>
      <c r="G100" s="544">
        <f t="shared" si="2"/>
        <v>6.511785906186171E-2</v>
      </c>
      <c r="H100" s="544">
        <f t="shared" si="2"/>
        <v>5.8983747982974843E-2</v>
      </c>
      <c r="I100" s="544">
        <f t="shared" si="2"/>
        <v>5.9037536314622857E-2</v>
      </c>
    </row>
    <row r="101" spans="1:9">
      <c r="A101" s="502" t="s">
        <v>418</v>
      </c>
      <c r="B101" s="515" t="s">
        <v>85</v>
      </c>
      <c r="C101" s="515" t="s">
        <v>85</v>
      </c>
      <c r="D101" s="547" t="str">
        <f t="shared" si="2"/>
        <v>-</v>
      </c>
      <c r="E101" s="547">
        <f t="shared" si="2"/>
        <v>3.6279874799891587E-3</v>
      </c>
      <c r="F101" s="547">
        <f t="shared" si="2"/>
        <v>8.8171516399607099E-3</v>
      </c>
      <c r="G101" s="548" t="str">
        <f t="shared" si="2"/>
        <v>-</v>
      </c>
      <c r="H101" s="548">
        <f t="shared" si="2"/>
        <v>7.9470772738435714E-3</v>
      </c>
      <c r="I101" s="548">
        <f t="shared" si="2"/>
        <v>7.8773915406475589E-3</v>
      </c>
    </row>
    <row r="102" spans="1:9">
      <c r="A102" s="500" t="s">
        <v>373</v>
      </c>
      <c r="B102" s="512" t="s">
        <v>85</v>
      </c>
      <c r="C102" s="512" t="s">
        <v>85</v>
      </c>
      <c r="D102" s="541">
        <f t="shared" ref="D102:I111" si="3">IF(D29="-","-",D29/D$68)</f>
        <v>3.1638556904611898E-2</v>
      </c>
      <c r="E102" s="541">
        <f t="shared" si="3"/>
        <v>4.6475128877442623E-2</v>
      </c>
      <c r="F102" s="541">
        <f t="shared" si="3"/>
        <v>2.9494481427170902E-2</v>
      </c>
      <c r="G102" s="542">
        <f t="shared" si="3"/>
        <v>3.1638556904611898E-2</v>
      </c>
      <c r="H102" s="542">
        <f t="shared" si="3"/>
        <v>3.2341650189028723E-2</v>
      </c>
      <c r="I102" s="542">
        <f t="shared" si="3"/>
        <v>3.2335484957542793E-2</v>
      </c>
    </row>
    <row r="103" spans="1:9">
      <c r="A103" s="499" t="s">
        <v>374</v>
      </c>
      <c r="B103" s="511" t="s">
        <v>85</v>
      </c>
      <c r="C103" s="511" t="s">
        <v>85</v>
      </c>
      <c r="D103" s="539">
        <f t="shared" si="3"/>
        <v>3.3479313309158813E-2</v>
      </c>
      <c r="E103" s="539">
        <f t="shared" si="3"/>
        <v>2.6867354983448177E-2</v>
      </c>
      <c r="F103" s="539">
        <f t="shared" si="3"/>
        <v>1.7048715607600254E-2</v>
      </c>
      <c r="G103" s="540">
        <f t="shared" si="3"/>
        <v>3.3479313309158813E-2</v>
      </c>
      <c r="H103" s="540">
        <f t="shared" si="3"/>
        <v>1.8695020520102541E-2</v>
      </c>
      <c r="I103" s="540">
        <f t="shared" si="3"/>
        <v>1.8824659816432502E-2</v>
      </c>
    </row>
    <row r="104" spans="1:9">
      <c r="A104" s="498" t="s">
        <v>375</v>
      </c>
      <c r="B104" s="522" t="s">
        <v>85</v>
      </c>
      <c r="C104" s="522" t="s">
        <v>85</v>
      </c>
      <c r="D104" s="543">
        <f t="shared" si="3"/>
        <v>2.9248847779185419E-2</v>
      </c>
      <c r="E104" s="543">
        <f t="shared" si="3"/>
        <v>4.5417796299914173E-2</v>
      </c>
      <c r="F104" s="543">
        <f t="shared" si="3"/>
        <v>1.7710660724785065E-2</v>
      </c>
      <c r="G104" s="544">
        <f t="shared" si="3"/>
        <v>2.9248847779185419E-2</v>
      </c>
      <c r="H104" s="544">
        <f t="shared" si="3"/>
        <v>2.2356354657842584E-2</v>
      </c>
      <c r="I104" s="544">
        <f t="shared" si="3"/>
        <v>2.2416793032877653E-2</v>
      </c>
    </row>
    <row r="105" spans="1:9">
      <c r="A105" s="499" t="s">
        <v>419</v>
      </c>
      <c r="B105" s="511" t="s">
        <v>85</v>
      </c>
      <c r="C105" s="511" t="s">
        <v>85</v>
      </c>
      <c r="D105" s="539">
        <f t="shared" si="3"/>
        <v>2.9357846537821819E-3</v>
      </c>
      <c r="E105" s="539">
        <f t="shared" si="3"/>
        <v>7.2833542435497218E-3</v>
      </c>
      <c r="F105" s="539">
        <f t="shared" si="3"/>
        <v>5.8763095242027081E-4</v>
      </c>
      <c r="G105" s="540">
        <f t="shared" si="3"/>
        <v>2.9357846537821819E-3</v>
      </c>
      <c r="H105" s="540">
        <f t="shared" si="3"/>
        <v>1.710312084260805E-3</v>
      </c>
      <c r="I105" s="540">
        <f t="shared" si="3"/>
        <v>1.7210580137019E-3</v>
      </c>
    </row>
    <row r="106" spans="1:9">
      <c r="A106" s="500" t="s">
        <v>376</v>
      </c>
      <c r="B106" s="512" t="s">
        <v>85</v>
      </c>
      <c r="C106" s="512" t="s">
        <v>85</v>
      </c>
      <c r="D106" s="541">
        <f t="shared" si="3"/>
        <v>1.503132359353852E-2</v>
      </c>
      <c r="E106" s="541">
        <f t="shared" si="3"/>
        <v>3.5800306061016501E-2</v>
      </c>
      <c r="F106" s="541">
        <f t="shared" si="3"/>
        <v>1.674346705532077E-2</v>
      </c>
      <c r="G106" s="542">
        <f t="shared" si="3"/>
        <v>1.503132359353852E-2</v>
      </c>
      <c r="H106" s="542">
        <f t="shared" si="3"/>
        <v>1.9938753739663351E-2</v>
      </c>
      <c r="I106" s="542">
        <f t="shared" si="3"/>
        <v>1.9895721835473053E-2</v>
      </c>
    </row>
    <row r="107" spans="1:9">
      <c r="A107" s="499" t="s">
        <v>377</v>
      </c>
      <c r="B107" s="511" t="s">
        <v>85</v>
      </c>
      <c r="C107" s="511" t="s">
        <v>85</v>
      </c>
      <c r="D107" s="539">
        <f t="shared" si="3"/>
        <v>1.1281728379955709E-2</v>
      </c>
      <c r="E107" s="539">
        <f t="shared" si="3"/>
        <v>2.3341359953479484E-3</v>
      </c>
      <c r="F107" s="539">
        <f t="shared" si="3"/>
        <v>3.7956283557062773E-4</v>
      </c>
      <c r="G107" s="540">
        <f t="shared" si="3"/>
        <v>1.1281728379955709E-2</v>
      </c>
      <c r="H107" s="540">
        <f t="shared" si="3"/>
        <v>7.0728883391842686E-4</v>
      </c>
      <c r="I107" s="540">
        <f t="shared" si="3"/>
        <v>8.0001318370269891E-4</v>
      </c>
    </row>
    <row r="108" spans="1:9">
      <c r="A108" s="498" t="s">
        <v>378</v>
      </c>
      <c r="B108" s="522" t="s">
        <v>85</v>
      </c>
      <c r="C108" s="522" t="s">
        <v>85</v>
      </c>
      <c r="D108" s="543">
        <f t="shared" si="3"/>
        <v>6.8458335341606266E-2</v>
      </c>
      <c r="E108" s="543">
        <f t="shared" si="3"/>
        <v>6.530994665778448E-3</v>
      </c>
      <c r="F108" s="543">
        <f t="shared" si="3"/>
        <v>0.10880858732251301</v>
      </c>
      <c r="G108" s="544">
        <f t="shared" si="3"/>
        <v>6.8458335341606266E-2</v>
      </c>
      <c r="H108" s="544">
        <f t="shared" si="3"/>
        <v>9.1659561219521901E-2</v>
      </c>
      <c r="I108" s="544">
        <f t="shared" si="3"/>
        <v>9.1456116055892947E-2</v>
      </c>
    </row>
    <row r="109" spans="1:9">
      <c r="A109" s="502" t="s">
        <v>420</v>
      </c>
      <c r="B109" s="515" t="s">
        <v>85</v>
      </c>
      <c r="C109" s="515" t="s">
        <v>85</v>
      </c>
      <c r="D109" s="547">
        <f t="shared" si="3"/>
        <v>2.0065072281209746E-2</v>
      </c>
      <c r="E109" s="547">
        <f t="shared" si="3"/>
        <v>1.7562003521902907E-3</v>
      </c>
      <c r="F109" s="547">
        <f t="shared" si="3"/>
        <v>8.8717491414660385E-3</v>
      </c>
      <c r="G109" s="548">
        <f t="shared" si="3"/>
        <v>2.0065072281209746E-2</v>
      </c>
      <c r="H109" s="548">
        <f t="shared" si="3"/>
        <v>7.6786751871268681E-3</v>
      </c>
      <c r="I109" s="548">
        <f t="shared" si="3"/>
        <v>7.7872879961239667E-3</v>
      </c>
    </row>
    <row r="110" spans="1:9">
      <c r="A110" s="501" t="s">
        <v>379</v>
      </c>
      <c r="B110" s="512" t="s">
        <v>85</v>
      </c>
      <c r="C110" s="512" t="s">
        <v>85</v>
      </c>
      <c r="D110" s="541" t="str">
        <f t="shared" si="3"/>
        <v>-</v>
      </c>
      <c r="E110" s="541">
        <f t="shared" si="3"/>
        <v>7.6199122070039812E-4</v>
      </c>
      <c r="F110" s="541">
        <f t="shared" si="3"/>
        <v>7.4279270532790181E-4</v>
      </c>
      <c r="G110" s="542" t="str">
        <f t="shared" si="3"/>
        <v>-</v>
      </c>
      <c r="H110" s="542">
        <f t="shared" si="3"/>
        <v>7.4601174715720512E-4</v>
      </c>
      <c r="I110" s="542">
        <f t="shared" si="3"/>
        <v>7.3947017548473719E-4</v>
      </c>
    </row>
    <row r="111" spans="1:9">
      <c r="A111" s="502" t="s">
        <v>751</v>
      </c>
      <c r="B111" s="511" t="s">
        <v>85</v>
      </c>
      <c r="C111" s="511" t="s">
        <v>85</v>
      </c>
      <c r="D111" s="539">
        <f t="shared" si="3"/>
        <v>3.2643789982521161E-2</v>
      </c>
      <c r="E111" s="539">
        <f t="shared" si="3"/>
        <v>4.2923472608945469E-4</v>
      </c>
      <c r="F111" s="539">
        <f t="shared" si="3"/>
        <v>5.01661474206845E-5</v>
      </c>
      <c r="G111" s="540">
        <f t="shared" si="3"/>
        <v>3.2643789982521161E-2</v>
      </c>
      <c r="H111" s="540">
        <f t="shared" si="3"/>
        <v>1.1372510286860247E-4</v>
      </c>
      <c r="I111" s="540">
        <f t="shared" si="3"/>
        <v>3.9897228795807843E-4</v>
      </c>
    </row>
    <row r="112" spans="1:9">
      <c r="A112" s="501" t="s">
        <v>381</v>
      </c>
      <c r="B112" s="517" t="s">
        <v>85</v>
      </c>
      <c r="C112" s="517" t="s">
        <v>85</v>
      </c>
      <c r="D112" s="551" t="str">
        <f t="shared" ref="D112:I114" si="4">IF(D39="-","-",D39/D$68)</f>
        <v>-</v>
      </c>
      <c r="E112" s="551">
        <f t="shared" si="4"/>
        <v>2.5578278134260226E-5</v>
      </c>
      <c r="F112" s="551" t="str">
        <f t="shared" si="4"/>
        <v>-</v>
      </c>
      <c r="G112" s="552" t="str">
        <f t="shared" si="4"/>
        <v>-</v>
      </c>
      <c r="H112" s="552">
        <f t="shared" si="4"/>
        <v>4.2887454453561347E-6</v>
      </c>
      <c r="I112" s="552">
        <f t="shared" si="4"/>
        <v>4.2511386170150582E-6</v>
      </c>
    </row>
    <row r="113" spans="1:11">
      <c r="A113" s="502" t="s">
        <v>382</v>
      </c>
      <c r="B113" s="515" t="s">
        <v>85</v>
      </c>
      <c r="C113" s="515" t="s">
        <v>85</v>
      </c>
      <c r="D113" s="547">
        <f t="shared" si="4"/>
        <v>3.454883714249461E-3</v>
      </c>
      <c r="E113" s="547" t="str">
        <f t="shared" si="4"/>
        <v>-</v>
      </c>
      <c r="F113" s="547">
        <f t="shared" si="4"/>
        <v>5.2093692218855431E-3</v>
      </c>
      <c r="G113" s="548">
        <f t="shared" si="4"/>
        <v>3.454883714249461E-3</v>
      </c>
      <c r="H113" s="548">
        <f t="shared" si="4"/>
        <v>4.3359070445988766E-3</v>
      </c>
      <c r="I113" s="548">
        <f t="shared" si="4"/>
        <v>4.3281815935150847E-3</v>
      </c>
    </row>
    <row r="114" spans="1:11">
      <c r="A114" s="501" t="s">
        <v>383</v>
      </c>
      <c r="B114" s="517" t="s">
        <v>85</v>
      </c>
      <c r="C114" s="517" t="s">
        <v>85</v>
      </c>
      <c r="D114" s="551">
        <f t="shared" si="4"/>
        <v>1.2294600515534909E-2</v>
      </c>
      <c r="E114" s="551">
        <f t="shared" si="4"/>
        <v>3.5121294650775677E-3</v>
      </c>
      <c r="F114" s="551">
        <f t="shared" si="4"/>
        <v>5.1661045940598775E-2</v>
      </c>
      <c r="G114" s="552">
        <f t="shared" si="4"/>
        <v>1.2294600515534909E-2</v>
      </c>
      <c r="H114" s="552">
        <f t="shared" si="4"/>
        <v>4.3587850199315679E-2</v>
      </c>
      <c r="I114" s="552">
        <f t="shared" si="4"/>
        <v>4.3313448306247698E-2</v>
      </c>
    </row>
    <row r="115" spans="1:11">
      <c r="A115" s="502" t="s">
        <v>411</v>
      </c>
      <c r="B115" s="515" t="s">
        <v>85</v>
      </c>
      <c r="C115" s="515" t="s">
        <v>85</v>
      </c>
      <c r="D115" s="547" t="str">
        <f t="shared" ref="D115:I115" si="5">IF(D42="-","-",D42/D$68)</f>
        <v>-</v>
      </c>
      <c r="E115" s="547" t="str">
        <f t="shared" si="5"/>
        <v>-</v>
      </c>
      <c r="F115" s="547">
        <f t="shared" si="5"/>
        <v>1.2160476554505532E-2</v>
      </c>
      <c r="G115" s="548" t="str">
        <f t="shared" si="5"/>
        <v>-</v>
      </c>
      <c r="H115" s="548">
        <f t="shared" si="5"/>
        <v>1.0121512550280602E-2</v>
      </c>
      <c r="I115" s="548">
        <f t="shared" si="5"/>
        <v>1.00327597926548E-2</v>
      </c>
    </row>
    <row r="116" spans="1:11">
      <c r="A116" s="501" t="s">
        <v>412</v>
      </c>
      <c r="B116" s="517" t="s">
        <v>85</v>
      </c>
      <c r="C116" s="517" t="s">
        <v>85</v>
      </c>
      <c r="D116" s="551" t="str">
        <f t="shared" ref="D116:I116" si="6">IF(D43="-","-",D43/D$68)</f>
        <v>-</v>
      </c>
      <c r="E116" s="551" t="str">
        <f t="shared" si="6"/>
        <v>-</v>
      </c>
      <c r="F116" s="551">
        <f t="shared" si="6"/>
        <v>3.0112987611308532E-2</v>
      </c>
      <c r="G116" s="552" t="str">
        <f t="shared" si="6"/>
        <v>-</v>
      </c>
      <c r="H116" s="552">
        <f t="shared" si="6"/>
        <v>2.5063901128231474E-2</v>
      </c>
      <c r="I116" s="552">
        <f t="shared" si="6"/>
        <v>2.4844122678030441E-2</v>
      </c>
    </row>
    <row r="117" spans="1:11" s="47" customFormat="1">
      <c r="A117" s="530" t="s">
        <v>438</v>
      </c>
      <c r="B117" s="515" t="s">
        <v>85</v>
      </c>
      <c r="C117" s="515" t="s">
        <v>85</v>
      </c>
      <c r="D117" s="547">
        <f t="shared" ref="D117:I117" si="7">IF(D44="-","-",D44/D$68)</f>
        <v>4.4219661114450861E-3</v>
      </c>
      <c r="E117" s="547">
        <f t="shared" si="7"/>
        <v>7.5953653442670781E-3</v>
      </c>
      <c r="F117" s="547">
        <f t="shared" si="7"/>
        <v>9.4025775234695737E-3</v>
      </c>
      <c r="G117" s="548">
        <f t="shared" si="7"/>
        <v>4.4219661114450861E-3</v>
      </c>
      <c r="H117" s="548">
        <f t="shared" si="7"/>
        <v>9.0995597465129956E-3</v>
      </c>
      <c r="I117" s="548">
        <f t="shared" si="7"/>
        <v>9.0585431176380612E-3</v>
      </c>
    </row>
    <row r="118" spans="1:11">
      <c r="A118" s="501" t="s">
        <v>421</v>
      </c>
      <c r="B118" s="517" t="s">
        <v>85</v>
      </c>
      <c r="C118" s="517" t="s">
        <v>85</v>
      </c>
      <c r="D118" s="551">
        <f t="shared" ref="D118:I118" si="8">IF(D45="-","-",D45/D$68)</f>
        <v>6.4044298237465316E-4</v>
      </c>
      <c r="E118" s="551">
        <f t="shared" si="8"/>
        <v>6.308796723167512E-4</v>
      </c>
      <c r="F118" s="551">
        <f t="shared" si="8"/>
        <v>9.6601278892439438E-4</v>
      </c>
      <c r="G118" s="552">
        <f t="shared" si="8"/>
        <v>6.4044298237465316E-4</v>
      </c>
      <c r="H118" s="552">
        <f t="shared" si="8"/>
        <v>9.0982045491219059E-4</v>
      </c>
      <c r="I118" s="552">
        <f t="shared" si="8"/>
        <v>9.0745835800115995E-4</v>
      </c>
    </row>
    <row r="119" spans="1:11">
      <c r="A119" s="502" t="s">
        <v>501</v>
      </c>
      <c r="B119" s="515" t="s">
        <v>85</v>
      </c>
      <c r="C119" s="515" t="s">
        <v>85</v>
      </c>
      <c r="D119" s="547">
        <f t="shared" ref="D119:I119" si="9">IF(D46="-","-",D46/D$68)</f>
        <v>3.7815231290704325E-3</v>
      </c>
      <c r="E119" s="547">
        <f t="shared" si="9"/>
        <v>6.9644862603219174E-3</v>
      </c>
      <c r="F119" s="547">
        <f t="shared" si="9"/>
        <v>8.4365647345451805E-3</v>
      </c>
      <c r="G119" s="548">
        <f t="shared" si="9"/>
        <v>3.7815231290704325E-3</v>
      </c>
      <c r="H119" s="548">
        <f t="shared" si="9"/>
        <v>8.1897391929477235E-3</v>
      </c>
      <c r="I119" s="548">
        <f t="shared" si="9"/>
        <v>8.1510847596369014E-3</v>
      </c>
    </row>
    <row r="120" spans="1:11" s="7" customFormat="1">
      <c r="A120" s="527" t="s">
        <v>384</v>
      </c>
      <c r="B120" s="528" t="s">
        <v>85</v>
      </c>
      <c r="C120" s="528" t="s">
        <v>85</v>
      </c>
      <c r="D120" s="553">
        <f t="shared" ref="D120:I120" si="10">IF(D47="-","-",D47/D$68)</f>
        <v>0.31188034278202614</v>
      </c>
      <c r="E120" s="553">
        <f t="shared" si="10"/>
        <v>0.25056481142647002</v>
      </c>
      <c r="F120" s="553">
        <f t="shared" si="10"/>
        <v>0.24909644554501159</v>
      </c>
      <c r="G120" s="554">
        <f t="shared" si="10"/>
        <v>0.31188034278202614</v>
      </c>
      <c r="H120" s="554">
        <f t="shared" si="10"/>
        <v>0.24934264841912041</v>
      </c>
      <c r="I120" s="554">
        <f t="shared" si="10"/>
        <v>0.24989102424760398</v>
      </c>
    </row>
    <row r="121" spans="1:11">
      <c r="A121" s="499" t="s">
        <v>422</v>
      </c>
      <c r="B121" s="511" t="s">
        <v>85</v>
      </c>
      <c r="C121" s="511" t="s">
        <v>85</v>
      </c>
      <c r="D121" s="539">
        <f t="shared" ref="D121:I121" si="11">IF(D48="-","-",D48/D$68)</f>
        <v>2.76866214540024E-2</v>
      </c>
      <c r="E121" s="539">
        <f t="shared" si="11"/>
        <v>2.0109869615937786E-2</v>
      </c>
      <c r="F121" s="539">
        <f t="shared" si="11"/>
        <v>2.9304209487041478E-2</v>
      </c>
      <c r="G121" s="540">
        <f t="shared" si="11"/>
        <v>2.76866214540024E-2</v>
      </c>
      <c r="H121" s="540">
        <f t="shared" si="11"/>
        <v>2.7762581744770184E-2</v>
      </c>
      <c r="I121" s="540">
        <f t="shared" si="11"/>
        <v>2.7761915572100344E-2</v>
      </c>
      <c r="K121" s="267"/>
    </row>
    <row r="122" spans="1:11">
      <c r="A122" s="500" t="s">
        <v>385</v>
      </c>
      <c r="B122" s="512" t="s">
        <v>85</v>
      </c>
      <c r="C122" s="512" t="s">
        <v>85</v>
      </c>
      <c r="D122" s="541">
        <f t="shared" ref="D122:I122" si="12">IF(D49="-","-",D49/D$68)</f>
        <v>2.3172105649706533E-2</v>
      </c>
      <c r="E122" s="541">
        <f t="shared" si="12"/>
        <v>1.8400713102601565E-2</v>
      </c>
      <c r="F122" s="541">
        <f t="shared" si="12"/>
        <v>1.7114857837234404E-2</v>
      </c>
      <c r="G122" s="542">
        <f t="shared" si="12"/>
        <v>2.3172105649706533E-2</v>
      </c>
      <c r="H122" s="542">
        <f t="shared" si="12"/>
        <v>1.7330458978443798E-2</v>
      </c>
      <c r="I122" s="542">
        <f t="shared" si="12"/>
        <v>1.7381682770201658E-2</v>
      </c>
    </row>
    <row r="123" spans="1:11">
      <c r="A123" s="499" t="s">
        <v>386</v>
      </c>
      <c r="B123" s="511" t="s">
        <v>85</v>
      </c>
      <c r="C123" s="511" t="s">
        <v>85</v>
      </c>
      <c r="D123" s="539">
        <f t="shared" ref="D123:I123" si="13">IF(D50="-","-",D50/D$68)</f>
        <v>0.20441202753013782</v>
      </c>
      <c r="E123" s="539">
        <f t="shared" si="13"/>
        <v>0.13670265591335842</v>
      </c>
      <c r="F123" s="539">
        <f t="shared" si="13"/>
        <v>0.16237102113655447</v>
      </c>
      <c r="G123" s="540">
        <f t="shared" si="13"/>
        <v>0.20441202753013782</v>
      </c>
      <c r="H123" s="540">
        <f t="shared" si="13"/>
        <v>0.15806717077845822</v>
      </c>
      <c r="I123" s="540">
        <f t="shared" si="13"/>
        <v>0.15847355607097757</v>
      </c>
    </row>
    <row r="124" spans="1:11">
      <c r="A124" s="500" t="s">
        <v>387</v>
      </c>
      <c r="B124" s="512" t="s">
        <v>85</v>
      </c>
      <c r="C124" s="512" t="s">
        <v>85</v>
      </c>
      <c r="D124" s="541">
        <f t="shared" ref="D124:I124" si="14">IF(D51="-","-",D51/D$68)</f>
        <v>1.2861463202280038E-2</v>
      </c>
      <c r="E124" s="541">
        <f t="shared" si="14"/>
        <v>2.0853928447316629E-2</v>
      </c>
      <c r="F124" s="541">
        <f t="shared" si="14"/>
        <v>8.6744150307846747E-3</v>
      </c>
      <c r="G124" s="542">
        <f t="shared" si="14"/>
        <v>1.2861463202280038E-2</v>
      </c>
      <c r="H124" s="542">
        <f t="shared" si="14"/>
        <v>1.0716570974179841E-2</v>
      </c>
      <c r="I124" s="542">
        <f t="shared" si="14"/>
        <v>1.0735378943750432E-2</v>
      </c>
    </row>
    <row r="125" spans="1:11">
      <c r="A125" s="499" t="s">
        <v>388</v>
      </c>
      <c r="B125" s="511" t="s">
        <v>85</v>
      </c>
      <c r="C125" s="511" t="s">
        <v>85</v>
      </c>
      <c r="D125" s="539">
        <f t="shared" ref="D125:I125" si="15">IF(D52="-","-",D52/D$68)</f>
        <v>3.0835441025549176E-2</v>
      </c>
      <c r="E125" s="539">
        <f t="shared" si="15"/>
        <v>3.2991936092000455E-2</v>
      </c>
      <c r="F125" s="539">
        <f t="shared" si="15"/>
        <v>7.8943240186277186E-3</v>
      </c>
      <c r="G125" s="540">
        <f t="shared" si="15"/>
        <v>3.0835441025549176E-2</v>
      </c>
      <c r="H125" s="540">
        <f t="shared" si="15"/>
        <v>1.2102475518268369E-2</v>
      </c>
      <c r="I125" s="540">
        <f t="shared" si="15"/>
        <v>1.2266739834375621E-2</v>
      </c>
    </row>
    <row r="126" spans="1:11">
      <c r="A126" s="500" t="s">
        <v>389</v>
      </c>
      <c r="B126" s="512" t="s">
        <v>85</v>
      </c>
      <c r="C126" s="512" t="s">
        <v>85</v>
      </c>
      <c r="D126" s="541">
        <f t="shared" ref="D126:I126" si="16">IF(D53="-","-",D53/D$68)</f>
        <v>1.2912683920350122E-2</v>
      </c>
      <c r="E126" s="541">
        <f t="shared" si="16"/>
        <v>2.1505707666883561E-2</v>
      </c>
      <c r="F126" s="541">
        <f t="shared" si="16"/>
        <v>2.3737617916242272E-2</v>
      </c>
      <c r="G126" s="542">
        <f t="shared" si="16"/>
        <v>1.2912683920350122E-2</v>
      </c>
      <c r="H126" s="542">
        <f t="shared" si="16"/>
        <v>2.3363390424999974E-2</v>
      </c>
      <c r="I126" s="542">
        <f t="shared" si="16"/>
        <v>2.3271751153986355E-2</v>
      </c>
    </row>
    <row r="127" spans="1:11" s="7" customFormat="1">
      <c r="A127" s="524" t="s">
        <v>390</v>
      </c>
      <c r="B127" s="525" t="s">
        <v>85</v>
      </c>
      <c r="C127" s="525" t="s">
        <v>85</v>
      </c>
      <c r="D127" s="545">
        <f t="shared" ref="D127:I127" si="17">IF(D54="-","-",D54/D$68)</f>
        <v>0.14741177685752718</v>
      </c>
      <c r="E127" s="545">
        <f t="shared" si="17"/>
        <v>0.14756458560239327</v>
      </c>
      <c r="F127" s="545">
        <f t="shared" si="17"/>
        <v>0.15460743599029952</v>
      </c>
      <c r="G127" s="546">
        <f t="shared" si="17"/>
        <v>0.14741177685752718</v>
      </c>
      <c r="H127" s="546">
        <f t="shared" si="17"/>
        <v>0.15342655149233686</v>
      </c>
      <c r="I127" s="546">
        <f t="shared" si="17"/>
        <v>0.15337380958911978</v>
      </c>
    </row>
    <row r="128" spans="1:11">
      <c r="A128" s="501" t="s">
        <v>423</v>
      </c>
      <c r="B128" s="512" t="s">
        <v>85</v>
      </c>
      <c r="C128" s="512" t="s">
        <v>85</v>
      </c>
      <c r="D128" s="541" t="str">
        <f t="shared" ref="D128:I128" si="18">IF(D55="-","-",D55/D$68)</f>
        <v>-</v>
      </c>
      <c r="E128" s="541">
        <f t="shared" si="18"/>
        <v>9.3445623094209999E-3</v>
      </c>
      <c r="F128" s="541">
        <f t="shared" si="18"/>
        <v>9.8078170139754596E-3</v>
      </c>
      <c r="G128" s="542" t="str">
        <f t="shared" si="18"/>
        <v>-</v>
      </c>
      <c r="H128" s="542">
        <f t="shared" si="18"/>
        <v>9.730142454764697E-3</v>
      </c>
      <c r="I128" s="542">
        <f t="shared" si="18"/>
        <v>9.6448215137825803E-3</v>
      </c>
    </row>
    <row r="129" spans="1:9">
      <c r="A129" s="502" t="s">
        <v>391</v>
      </c>
      <c r="B129" s="511" t="s">
        <v>85</v>
      </c>
      <c r="C129" s="511" t="s">
        <v>85</v>
      </c>
      <c r="D129" s="539">
        <f t="shared" ref="D129:I129" si="19">IF(D56="-","-",D56/D$68)</f>
        <v>4.3437711558683804E-2</v>
      </c>
      <c r="E129" s="539" t="str">
        <f t="shared" si="19"/>
        <v>-</v>
      </c>
      <c r="F129" s="539">
        <f t="shared" si="19"/>
        <v>3.6758637429248975E-3</v>
      </c>
      <c r="G129" s="540">
        <f t="shared" si="19"/>
        <v>4.3437711558683804E-2</v>
      </c>
      <c r="H129" s="540">
        <f t="shared" si="19"/>
        <v>3.0595265605237306E-3</v>
      </c>
      <c r="I129" s="540">
        <f t="shared" si="19"/>
        <v>3.4135917507518501E-3</v>
      </c>
    </row>
    <row r="130" spans="1:9">
      <c r="A130" s="501" t="s">
        <v>392</v>
      </c>
      <c r="B130" s="512" t="s">
        <v>85</v>
      </c>
      <c r="C130" s="512" t="s">
        <v>85</v>
      </c>
      <c r="D130" s="541">
        <f t="shared" ref="D130:I130" si="20">IF(D57="-","-",D57/D$68)</f>
        <v>3.5961784013707207E-3</v>
      </c>
      <c r="E130" s="541">
        <f t="shared" si="20"/>
        <v>4.601803534493587E-2</v>
      </c>
      <c r="F130" s="541">
        <f t="shared" si="20"/>
        <v>9.3632487255618194E-2</v>
      </c>
      <c r="G130" s="542">
        <f t="shared" si="20"/>
        <v>3.5961784013707207E-3</v>
      </c>
      <c r="H130" s="542">
        <f t="shared" si="20"/>
        <v>8.5648905836247582E-2</v>
      </c>
      <c r="I130" s="542">
        <f t="shared" si="20"/>
        <v>8.4929408054232602E-2</v>
      </c>
    </row>
    <row r="131" spans="1:9">
      <c r="A131" s="502" t="s">
        <v>393</v>
      </c>
      <c r="B131" s="511" t="s">
        <v>85</v>
      </c>
      <c r="C131" s="511" t="s">
        <v>85</v>
      </c>
      <c r="D131" s="539">
        <f t="shared" ref="D131:I131" si="21">IF(D58="-","-",D58/D$68)</f>
        <v>9.372537170595191E-2</v>
      </c>
      <c r="E131" s="539">
        <f t="shared" si="21"/>
        <v>8.3087623081364664E-2</v>
      </c>
      <c r="F131" s="539">
        <f t="shared" si="21"/>
        <v>4.0234038551821658E-2</v>
      </c>
      <c r="G131" s="540">
        <f t="shared" si="21"/>
        <v>9.372537170595191E-2</v>
      </c>
      <c r="H131" s="540">
        <f t="shared" si="21"/>
        <v>4.7419358733597011E-2</v>
      </c>
      <c r="I131" s="540">
        <f t="shared" si="21"/>
        <v>4.7825403317919131E-2</v>
      </c>
    </row>
    <row r="132" spans="1:9">
      <c r="A132" s="500" t="s">
        <v>394</v>
      </c>
      <c r="B132" s="517" t="s">
        <v>85</v>
      </c>
      <c r="C132" s="517" t="s">
        <v>85</v>
      </c>
      <c r="D132" s="551">
        <f t="shared" ref="D132:I132" si="22">IF(D59="-","-",D59/D$68)</f>
        <v>6.6525151915207657E-3</v>
      </c>
      <c r="E132" s="551">
        <f t="shared" si="22"/>
        <v>7.9005201508455785E-3</v>
      </c>
      <c r="F132" s="551">
        <f t="shared" si="22"/>
        <v>5.4223919877695098E-3</v>
      </c>
      <c r="G132" s="552">
        <f t="shared" si="22"/>
        <v>6.6525151915207657E-3</v>
      </c>
      <c r="H132" s="552">
        <f t="shared" si="22"/>
        <v>5.837903181693407E-3</v>
      </c>
      <c r="I132" s="552">
        <f t="shared" si="22"/>
        <v>5.8450462901871334E-3</v>
      </c>
    </row>
    <row r="133" spans="1:9">
      <c r="A133" s="499" t="s">
        <v>413</v>
      </c>
      <c r="B133" s="515" t="s">
        <v>85</v>
      </c>
      <c r="C133" s="515" t="s">
        <v>85</v>
      </c>
      <c r="D133" s="547" t="str">
        <f t="shared" ref="D133:I133" si="23">IF(D60="-","-",D60/D$68)</f>
        <v>-</v>
      </c>
      <c r="E133" s="547">
        <f t="shared" si="23"/>
        <v>1.2138447158261594E-3</v>
      </c>
      <c r="F133" s="547">
        <f t="shared" si="23"/>
        <v>1.8348374381897917E-3</v>
      </c>
      <c r="G133" s="548" t="str">
        <f t="shared" si="23"/>
        <v>-</v>
      </c>
      <c r="H133" s="548">
        <f t="shared" si="23"/>
        <v>1.730714725510431E-3</v>
      </c>
      <c r="I133" s="548">
        <f t="shared" si="23"/>
        <v>1.7155385644584571E-3</v>
      </c>
    </row>
    <row r="134" spans="1:9" s="7" customFormat="1">
      <c r="A134" s="527" t="s">
        <v>395</v>
      </c>
      <c r="B134" s="528" t="s">
        <v>85</v>
      </c>
      <c r="C134" s="528" t="s">
        <v>85</v>
      </c>
      <c r="D134" s="553">
        <f t="shared" ref="D134:I134" si="24">IF(D61="-","-",D61/D$68)</f>
        <v>3.4284726481477019E-2</v>
      </c>
      <c r="E134" s="553">
        <f t="shared" si="24"/>
        <v>5.291148809156259E-2</v>
      </c>
      <c r="F134" s="553">
        <f t="shared" si="24"/>
        <v>3.6951844206580903E-2</v>
      </c>
      <c r="G134" s="554">
        <f t="shared" si="24"/>
        <v>3.4284726481477019E-2</v>
      </c>
      <c r="H134" s="554">
        <f t="shared" si="24"/>
        <v>3.9627819882315889E-2</v>
      </c>
      <c r="I134" s="554">
        <f t="shared" si="24"/>
        <v>3.9580967766960504E-2</v>
      </c>
    </row>
    <row r="135" spans="1:9">
      <c r="A135" s="502" t="s">
        <v>502</v>
      </c>
      <c r="B135" s="515" t="s">
        <v>85</v>
      </c>
      <c r="C135" s="515" t="s">
        <v>85</v>
      </c>
      <c r="D135" s="547" t="str">
        <f t="shared" ref="D135:I135" si="25">IF(D62="-","-",D62/D$68)</f>
        <v>-</v>
      </c>
      <c r="E135" s="547">
        <f t="shared" si="25"/>
        <v>4.044648116827647E-3</v>
      </c>
      <c r="F135" s="547">
        <f t="shared" si="25"/>
        <v>3.2745295854421197E-3</v>
      </c>
      <c r="G135" s="548" t="str">
        <f t="shared" si="25"/>
        <v>-</v>
      </c>
      <c r="H135" s="548">
        <f t="shared" si="25"/>
        <v>3.4036564302903269E-3</v>
      </c>
      <c r="I135" s="548">
        <f t="shared" si="25"/>
        <v>3.3738107039032483E-3</v>
      </c>
    </row>
    <row r="136" spans="1:9">
      <c r="A136" s="501" t="s">
        <v>396</v>
      </c>
      <c r="B136" s="512" t="s">
        <v>85</v>
      </c>
      <c r="C136" s="512" t="s">
        <v>85</v>
      </c>
      <c r="D136" s="541">
        <f t="shared" ref="D136:I136" si="26">IF(D63="-","-",D63/D$68)</f>
        <v>2.3088165230609324E-2</v>
      </c>
      <c r="E136" s="541">
        <f t="shared" si="26"/>
        <v>1.6024637980314824E-2</v>
      </c>
      <c r="F136" s="541">
        <f t="shared" si="26"/>
        <v>1.4900232125876186E-2</v>
      </c>
      <c r="G136" s="542">
        <f t="shared" si="26"/>
        <v>2.3088165230609324E-2</v>
      </c>
      <c r="H136" s="542">
        <f t="shared" si="26"/>
        <v>1.5088762918395454E-2</v>
      </c>
      <c r="I136" s="542">
        <f t="shared" si="26"/>
        <v>1.5158907475450562E-2</v>
      </c>
    </row>
    <row r="137" spans="1:9">
      <c r="A137" s="502" t="s">
        <v>397</v>
      </c>
      <c r="B137" s="511" t="s">
        <v>85</v>
      </c>
      <c r="C137" s="511" t="s">
        <v>85</v>
      </c>
      <c r="D137" s="539">
        <f t="shared" ref="D137:I137" si="27">IF(D64="-","-",D64/D$68)</f>
        <v>4.8876475277678626E-3</v>
      </c>
      <c r="E137" s="539">
        <f t="shared" si="27"/>
        <v>5.4620135075101831E-3</v>
      </c>
      <c r="F137" s="539">
        <f t="shared" si="27"/>
        <v>1.5008433401852159E-3</v>
      </c>
      <c r="G137" s="540">
        <f t="shared" si="27"/>
        <v>4.8876475277678626E-3</v>
      </c>
      <c r="H137" s="540">
        <f t="shared" si="27"/>
        <v>2.1650182478162327E-3</v>
      </c>
      <c r="I137" s="540">
        <f t="shared" si="27"/>
        <v>2.1888922345734544E-3</v>
      </c>
    </row>
    <row r="138" spans="1:9">
      <c r="A138" s="500" t="s">
        <v>398</v>
      </c>
      <c r="B138" s="517" t="s">
        <v>85</v>
      </c>
      <c r="C138" s="517" t="s">
        <v>85</v>
      </c>
      <c r="D138" s="551">
        <f t="shared" ref="D138:I138" si="28">IF(D65="-","-",D65/D$68)</f>
        <v>6.1081682090611796E-3</v>
      </c>
      <c r="E138" s="551">
        <f t="shared" si="28"/>
        <v>1.0475000057013207E-2</v>
      </c>
      <c r="F138" s="551">
        <f t="shared" si="28"/>
        <v>6.3030710751758546E-3</v>
      </c>
      <c r="G138" s="552">
        <f t="shared" si="28"/>
        <v>6.1081682090611796E-3</v>
      </c>
      <c r="H138" s="552">
        <f t="shared" si="28"/>
        <v>7.0025843052912047E-3</v>
      </c>
      <c r="I138" s="552">
        <f t="shared" si="28"/>
        <v>6.9947414167297389E-3</v>
      </c>
    </row>
    <row r="139" spans="1:9">
      <c r="A139" s="499" t="s">
        <v>399</v>
      </c>
      <c r="B139" s="515" t="s">
        <v>85</v>
      </c>
      <c r="C139" s="515" t="s">
        <v>85</v>
      </c>
      <c r="D139" s="547">
        <f t="shared" ref="D139:I139" si="29">IF(D66="-","-",D66/D$68)</f>
        <v>2.0073436212965148E-4</v>
      </c>
      <c r="E139" s="547">
        <f t="shared" si="29"/>
        <v>1.6905187841525143E-2</v>
      </c>
      <c r="F139" s="547">
        <f t="shared" si="29"/>
        <v>1.0973167961374921E-2</v>
      </c>
      <c r="G139" s="548">
        <f t="shared" si="29"/>
        <v>2.0073436212965148E-4</v>
      </c>
      <c r="H139" s="548">
        <f t="shared" si="29"/>
        <v>1.1967797980522672E-2</v>
      </c>
      <c r="I139" s="548">
        <f t="shared" si="29"/>
        <v>1.186461583851548E-2</v>
      </c>
    </row>
    <row r="140" spans="1:9" s="7" customFormat="1">
      <c r="A140" s="527" t="s">
        <v>400</v>
      </c>
      <c r="B140" s="528" t="s">
        <v>85</v>
      </c>
      <c r="C140" s="528" t="s">
        <v>85</v>
      </c>
      <c r="D140" s="553">
        <f t="shared" ref="D140:I140" si="30">IF(D67="-","-",D67/D$68)</f>
        <v>4.2813093135190369E-2</v>
      </c>
      <c r="E140" s="553">
        <f t="shared" si="30"/>
        <v>3.9958680522484989E-2</v>
      </c>
      <c r="F140" s="553">
        <f t="shared" si="30"/>
        <v>6.6955759845492097E-2</v>
      </c>
      <c r="G140" s="554">
        <f t="shared" si="30"/>
        <v>4.2813093135190369E-2</v>
      </c>
      <c r="H140" s="554">
        <f t="shared" si="30"/>
        <v>6.2429122039469216E-2</v>
      </c>
      <c r="I140" s="554">
        <f t="shared" si="30"/>
        <v>6.2257114579071286E-2</v>
      </c>
    </row>
    <row r="141" spans="1:9" s="7" customFormat="1">
      <c r="A141" s="680" t="s">
        <v>402</v>
      </c>
      <c r="B141" s="683" t="s">
        <v>85</v>
      </c>
      <c r="C141" s="683" t="s">
        <v>85</v>
      </c>
      <c r="D141" s="684">
        <f t="shared" ref="D141:I141" si="31">IF(D68="-","-",D68/D$68)</f>
        <v>1</v>
      </c>
      <c r="E141" s="684">
        <f t="shared" si="31"/>
        <v>1</v>
      </c>
      <c r="F141" s="684">
        <f t="shared" si="31"/>
        <v>1</v>
      </c>
      <c r="G141" s="685">
        <f t="shared" si="31"/>
        <v>1</v>
      </c>
      <c r="H141" s="685">
        <f t="shared" si="31"/>
        <v>1</v>
      </c>
      <c r="I141" s="685">
        <f t="shared" si="31"/>
        <v>1</v>
      </c>
    </row>
    <row r="142" spans="1:9" ht="15" customHeight="1">
      <c r="A142" s="536" t="s">
        <v>757</v>
      </c>
      <c r="B142" s="3"/>
      <c r="C142" s="212"/>
      <c r="D142" s="3"/>
      <c r="E142" s="3"/>
      <c r="F142" s="212"/>
      <c r="G142" s="3"/>
      <c r="H142" s="3"/>
      <c r="I142" s="3"/>
    </row>
    <row r="143" spans="1:9" ht="15" customHeight="1">
      <c r="A143" s="38" t="s">
        <v>439</v>
      </c>
      <c r="D143" s="3"/>
      <c r="E143" s="3"/>
      <c r="F143" s="212"/>
      <c r="G143" s="3"/>
      <c r="H143" s="3"/>
      <c r="I143" s="3"/>
    </row>
    <row r="144" spans="1:9">
      <c r="A144" s="242" t="s">
        <v>643</v>
      </c>
      <c r="B144" s="3"/>
      <c r="C144" s="212"/>
      <c r="D144" s="3"/>
      <c r="E144" s="3"/>
      <c r="F144" s="212"/>
      <c r="G144" s="3"/>
      <c r="H144" s="3"/>
      <c r="I144" s="3"/>
    </row>
    <row r="147" spans="1:9" ht="16.8">
      <c r="A147" s="88" t="s">
        <v>750</v>
      </c>
    </row>
    <row r="148" spans="1:9" ht="13.8" thickBot="1">
      <c r="A148" s="205"/>
      <c r="I148" s="417" t="s">
        <v>409</v>
      </c>
    </row>
    <row r="149" spans="1:9">
      <c r="A149" s="204" t="s">
        <v>405</v>
      </c>
      <c r="B149" s="503" t="s">
        <v>96</v>
      </c>
      <c r="C149" s="503" t="s">
        <v>614</v>
      </c>
      <c r="D149" s="503" t="s">
        <v>98</v>
      </c>
      <c r="E149" s="503" t="s">
        <v>299</v>
      </c>
      <c r="F149" s="504">
        <v>300000</v>
      </c>
      <c r="G149" s="505" t="s">
        <v>426</v>
      </c>
      <c r="H149" s="505" t="s">
        <v>426</v>
      </c>
      <c r="I149" s="505" t="s">
        <v>415</v>
      </c>
    </row>
    <row r="150" spans="1:9">
      <c r="A150" s="203"/>
      <c r="B150" s="506" t="s">
        <v>36</v>
      </c>
      <c r="C150" s="506" t="s">
        <v>36</v>
      </c>
      <c r="D150" s="506" t="s">
        <v>36</v>
      </c>
      <c r="E150" s="506" t="s">
        <v>36</v>
      </c>
      <c r="F150" s="506" t="s">
        <v>37</v>
      </c>
      <c r="G150" s="507" t="s">
        <v>414</v>
      </c>
      <c r="H150" s="507" t="s">
        <v>314</v>
      </c>
      <c r="I150" s="507" t="s">
        <v>112</v>
      </c>
    </row>
    <row r="151" spans="1:9" ht="13.8" thickBot="1">
      <c r="A151" s="206"/>
      <c r="B151" s="508" t="s">
        <v>613</v>
      </c>
      <c r="C151" s="508" t="s">
        <v>100</v>
      </c>
      <c r="D151" s="508" t="s">
        <v>101</v>
      </c>
      <c r="E151" s="508" t="s">
        <v>300</v>
      </c>
      <c r="F151" s="508" t="s">
        <v>102</v>
      </c>
      <c r="G151" s="509" t="s">
        <v>314</v>
      </c>
      <c r="H151" s="509" t="s">
        <v>102</v>
      </c>
      <c r="I151" s="509" t="s">
        <v>427</v>
      </c>
    </row>
    <row r="153" spans="1:9">
      <c r="A153" s="519" t="s">
        <v>356</v>
      </c>
      <c r="B153" s="520" t="s">
        <v>85</v>
      </c>
      <c r="C153" s="520" t="s">
        <v>85</v>
      </c>
      <c r="D153" s="520">
        <v>106.790694</v>
      </c>
      <c r="E153" s="520">
        <v>159.06929400000001</v>
      </c>
      <c r="F153" s="520">
        <v>109.035338</v>
      </c>
      <c r="G153" s="521">
        <v>106.790694</v>
      </c>
      <c r="H153" s="521">
        <v>116.219228</v>
      </c>
      <c r="I153" s="521">
        <v>116.151297</v>
      </c>
    </row>
    <row r="154" spans="1:9">
      <c r="A154" s="499" t="s">
        <v>357</v>
      </c>
      <c r="B154" s="511" t="s">
        <v>85</v>
      </c>
      <c r="C154" s="511" t="s">
        <v>85</v>
      </c>
      <c r="D154" s="511">
        <v>103.145101</v>
      </c>
      <c r="E154" s="511">
        <v>154.28672399999999</v>
      </c>
      <c r="F154" s="511">
        <v>105.140545</v>
      </c>
      <c r="G154" s="267">
        <v>103.145101</v>
      </c>
      <c r="H154" s="267">
        <v>112.196968</v>
      </c>
      <c r="I154" s="267">
        <v>112.13175099999999</v>
      </c>
    </row>
    <row r="155" spans="1:9">
      <c r="A155" s="500" t="s">
        <v>358</v>
      </c>
      <c r="B155" s="512" t="s">
        <v>85</v>
      </c>
      <c r="C155" s="512" t="s">
        <v>85</v>
      </c>
      <c r="D155" s="512">
        <v>3.6200749999999999</v>
      </c>
      <c r="E155" s="512">
        <v>4.5325319999999998</v>
      </c>
      <c r="F155" s="512">
        <v>2.7987419999999998</v>
      </c>
      <c r="G155" s="513">
        <v>3.6200749999999999</v>
      </c>
      <c r="H155" s="513">
        <v>3.0476800000000002</v>
      </c>
      <c r="I155" s="513">
        <v>3.0518040000000002</v>
      </c>
    </row>
    <row r="156" spans="1:9">
      <c r="A156" s="499" t="s">
        <v>359</v>
      </c>
      <c r="B156" s="511" t="s">
        <v>85</v>
      </c>
      <c r="C156" s="511" t="s">
        <v>85</v>
      </c>
      <c r="D156" s="511">
        <v>2.5517999999999999E-2</v>
      </c>
      <c r="E156" s="511">
        <v>0.25003700000000001</v>
      </c>
      <c r="F156" s="511">
        <v>0.56268300000000004</v>
      </c>
      <c r="G156" s="267">
        <v>2.5517999999999999E-2</v>
      </c>
      <c r="H156" s="267">
        <v>0.51779399999999998</v>
      </c>
      <c r="I156" s="267">
        <v>0.51424700000000001</v>
      </c>
    </row>
    <row r="157" spans="1:9">
      <c r="A157" s="500" t="s">
        <v>410</v>
      </c>
      <c r="B157" s="512" t="s">
        <v>85</v>
      </c>
      <c r="C157" s="512" t="s">
        <v>85</v>
      </c>
      <c r="D157" s="512" t="s">
        <v>85</v>
      </c>
      <c r="E157" s="512" t="s">
        <v>85</v>
      </c>
      <c r="F157" s="512">
        <v>0.53298800000000002</v>
      </c>
      <c r="G157" s="513" t="s">
        <v>85</v>
      </c>
      <c r="H157" s="513">
        <v>0.45646199999999998</v>
      </c>
      <c r="I157" s="513">
        <v>0.45317299999999999</v>
      </c>
    </row>
    <row r="158" spans="1:9">
      <c r="A158" s="524" t="s">
        <v>360</v>
      </c>
      <c r="B158" s="525" t="s">
        <v>85</v>
      </c>
      <c r="C158" s="525" t="s">
        <v>85</v>
      </c>
      <c r="D158" s="525">
        <v>32.233086</v>
      </c>
      <c r="E158" s="525">
        <v>37.838866000000003</v>
      </c>
      <c r="F158" s="525">
        <v>24.317274999999999</v>
      </c>
      <c r="G158" s="526">
        <v>32.233086</v>
      </c>
      <c r="H158" s="526">
        <v>26.258709</v>
      </c>
      <c r="I158" s="526">
        <v>26.301753000000001</v>
      </c>
    </row>
    <row r="159" spans="1:9">
      <c r="A159" s="500" t="s">
        <v>366</v>
      </c>
      <c r="B159" s="512" t="s">
        <v>85</v>
      </c>
      <c r="C159" s="512" t="s">
        <v>85</v>
      </c>
      <c r="D159" s="512" t="s">
        <v>85</v>
      </c>
      <c r="E159" s="512">
        <v>0.64119400000000004</v>
      </c>
      <c r="F159" s="512">
        <v>0.47596500000000003</v>
      </c>
      <c r="G159" s="513" t="s">
        <v>85</v>
      </c>
      <c r="H159" s="513">
        <v>0.49968800000000002</v>
      </c>
      <c r="I159" s="513">
        <v>0.49608799999999997</v>
      </c>
    </row>
    <row r="160" spans="1:9">
      <c r="A160" s="499" t="s">
        <v>361</v>
      </c>
      <c r="B160" s="511" t="s">
        <v>85</v>
      </c>
      <c r="C160" s="511" t="s">
        <v>85</v>
      </c>
      <c r="D160" s="511">
        <v>4.2470000000000001E-2</v>
      </c>
      <c r="E160" s="511">
        <v>0.69244899999999998</v>
      </c>
      <c r="F160" s="511">
        <v>0.19755400000000001</v>
      </c>
      <c r="G160" s="267">
        <v>4.2470000000000001E-2</v>
      </c>
      <c r="H160" s="267">
        <v>0.26861099999999999</v>
      </c>
      <c r="I160" s="267">
        <v>0.266982</v>
      </c>
    </row>
    <row r="161" spans="1:9">
      <c r="A161" s="514" t="s">
        <v>362</v>
      </c>
      <c r="B161" s="512" t="s">
        <v>85</v>
      </c>
      <c r="C161" s="512" t="s">
        <v>85</v>
      </c>
      <c r="D161" s="512">
        <v>32.184534999999997</v>
      </c>
      <c r="E161" s="512">
        <v>33.011190999999997</v>
      </c>
      <c r="F161" s="512">
        <v>23.519808000000001</v>
      </c>
      <c r="G161" s="513">
        <v>32.184534999999997</v>
      </c>
      <c r="H161" s="513">
        <v>24.882583</v>
      </c>
      <c r="I161" s="513">
        <v>24.935193000000002</v>
      </c>
    </row>
    <row r="162" spans="1:9">
      <c r="A162" s="499" t="s">
        <v>363</v>
      </c>
      <c r="B162" s="511" t="s">
        <v>85</v>
      </c>
      <c r="C162" s="511" t="s">
        <v>85</v>
      </c>
      <c r="D162" s="511">
        <v>6.0800000000000003E-3</v>
      </c>
      <c r="E162" s="511">
        <v>0.31825900000000001</v>
      </c>
      <c r="F162" s="511">
        <v>8.3890000000000006E-2</v>
      </c>
      <c r="G162" s="267">
        <v>6.0800000000000003E-3</v>
      </c>
      <c r="H162" s="267">
        <v>0.11754100000000001</v>
      </c>
      <c r="I162" s="267">
        <v>0.11673799999999999</v>
      </c>
    </row>
    <row r="163" spans="1:9">
      <c r="A163" s="500" t="s">
        <v>364</v>
      </c>
      <c r="B163" s="512" t="s">
        <v>85</v>
      </c>
      <c r="C163" s="512" t="s">
        <v>85</v>
      </c>
      <c r="D163" s="512" t="s">
        <v>85</v>
      </c>
      <c r="E163" s="512">
        <v>3.1757740000000001</v>
      </c>
      <c r="F163" s="512">
        <v>4.0058000000000003E-2</v>
      </c>
      <c r="G163" s="513" t="s">
        <v>85</v>
      </c>
      <c r="H163" s="513">
        <v>0.49028500000000003</v>
      </c>
      <c r="I163" s="513">
        <v>0.48675299999999999</v>
      </c>
    </row>
    <row r="164" spans="1:9">
      <c r="A164" s="524" t="s">
        <v>365</v>
      </c>
      <c r="B164" s="525" t="s">
        <v>85</v>
      </c>
      <c r="C164" s="525" t="s">
        <v>85</v>
      </c>
      <c r="D164" s="525">
        <v>30.512148</v>
      </c>
      <c r="E164" s="525">
        <v>7.2251960000000004</v>
      </c>
      <c r="F164" s="525">
        <v>3.978262</v>
      </c>
      <c r="G164" s="526">
        <v>30.512148</v>
      </c>
      <c r="H164" s="526">
        <v>4.4444569999999999</v>
      </c>
      <c r="I164" s="526">
        <v>4.6322710000000002</v>
      </c>
    </row>
    <row r="165" spans="1:9">
      <c r="A165" s="514" t="s">
        <v>417</v>
      </c>
      <c r="B165" s="512" t="s">
        <v>85</v>
      </c>
      <c r="C165" s="512" t="s">
        <v>85</v>
      </c>
      <c r="D165" s="512">
        <v>19.175535</v>
      </c>
      <c r="E165" s="512">
        <v>7.0694000000000007E-2</v>
      </c>
      <c r="F165" s="512">
        <v>6.9175E-2</v>
      </c>
      <c r="G165" s="513">
        <v>19.175535</v>
      </c>
      <c r="H165" s="513">
        <v>6.9392999999999996E-2</v>
      </c>
      <c r="I165" s="513">
        <v>0.20705000000000001</v>
      </c>
    </row>
    <row r="166" spans="1:9">
      <c r="A166" s="499" t="s">
        <v>367</v>
      </c>
      <c r="B166" s="511" t="s">
        <v>85</v>
      </c>
      <c r="C166" s="511" t="s">
        <v>85</v>
      </c>
      <c r="D166" s="511" t="s">
        <v>85</v>
      </c>
      <c r="E166" s="511">
        <v>3.1900000000000001E-3</v>
      </c>
      <c r="F166" s="511">
        <v>0.21443300000000001</v>
      </c>
      <c r="G166" s="267" t="s">
        <v>85</v>
      </c>
      <c r="H166" s="267">
        <v>0.18410299999999999</v>
      </c>
      <c r="I166" s="267">
        <v>0.182777</v>
      </c>
    </row>
    <row r="167" spans="1:9">
      <c r="A167" s="500" t="s">
        <v>368</v>
      </c>
      <c r="B167" s="512" t="s">
        <v>85</v>
      </c>
      <c r="C167" s="512" t="s">
        <v>85</v>
      </c>
      <c r="D167" s="512">
        <v>8.3283999999999997E-2</v>
      </c>
      <c r="E167" s="512">
        <v>0.645181</v>
      </c>
      <c r="F167" s="512">
        <v>1.753809</v>
      </c>
      <c r="G167" s="513">
        <v>8.3283999999999997E-2</v>
      </c>
      <c r="H167" s="513">
        <v>1.594632</v>
      </c>
      <c r="I167" s="513">
        <v>1.5837429999999999</v>
      </c>
    </row>
    <row r="168" spans="1:9">
      <c r="A168" s="499" t="s">
        <v>369</v>
      </c>
      <c r="B168" s="511" t="s">
        <v>85</v>
      </c>
      <c r="C168" s="511" t="s">
        <v>85</v>
      </c>
      <c r="D168" s="511">
        <v>2.396738</v>
      </c>
      <c r="E168" s="511">
        <v>6.0238259999999997</v>
      </c>
      <c r="F168" s="511">
        <v>1.3200190000000001</v>
      </c>
      <c r="G168" s="267">
        <v>2.396738</v>
      </c>
      <c r="H168" s="267">
        <v>1.995393</v>
      </c>
      <c r="I168" s="267">
        <v>1.9982850000000001</v>
      </c>
    </row>
    <row r="169" spans="1:9">
      <c r="A169" s="500" t="s">
        <v>370</v>
      </c>
      <c r="B169" s="512" t="s">
        <v>85</v>
      </c>
      <c r="C169" s="512" t="s">
        <v>85</v>
      </c>
      <c r="D169" s="512">
        <v>8.8565909999999999</v>
      </c>
      <c r="E169" s="512">
        <v>1.3309999999999999E-3</v>
      </c>
      <c r="F169" s="512">
        <v>0.60414400000000001</v>
      </c>
      <c r="G169" s="513">
        <v>8.8565909999999999</v>
      </c>
      <c r="H169" s="513">
        <v>0.51759200000000005</v>
      </c>
      <c r="I169" s="513">
        <v>0.57767299999999999</v>
      </c>
    </row>
    <row r="170" spans="1:9">
      <c r="A170" s="502" t="s">
        <v>371</v>
      </c>
      <c r="B170" s="515" t="s">
        <v>85</v>
      </c>
      <c r="C170" s="515" t="s">
        <v>85</v>
      </c>
      <c r="D170" s="515" t="s">
        <v>85</v>
      </c>
      <c r="E170" s="515">
        <v>0.48097400000000001</v>
      </c>
      <c r="F170" s="515">
        <v>1.668E-2</v>
      </c>
      <c r="G170" s="516" t="s">
        <v>85</v>
      </c>
      <c r="H170" s="516">
        <v>8.3344000000000001E-2</v>
      </c>
      <c r="I170" s="516">
        <v>8.2742999999999997E-2</v>
      </c>
    </row>
    <row r="171" spans="1:9">
      <c r="A171" s="498" t="s">
        <v>372</v>
      </c>
      <c r="B171" s="522" t="s">
        <v>85</v>
      </c>
      <c r="C171" s="522" t="s">
        <v>85</v>
      </c>
      <c r="D171" s="522">
        <v>37.250990000000002</v>
      </c>
      <c r="E171" s="522">
        <v>42.182119</v>
      </c>
      <c r="F171" s="522">
        <v>25.249169999999999</v>
      </c>
      <c r="G171" s="523">
        <v>37.250990000000002</v>
      </c>
      <c r="H171" s="523">
        <v>27.680406999999999</v>
      </c>
      <c r="I171" s="523">
        <v>27.749362000000001</v>
      </c>
    </row>
    <row r="172" spans="1:9">
      <c r="A172" s="502" t="s">
        <v>418</v>
      </c>
      <c r="B172" s="515" t="s">
        <v>85</v>
      </c>
      <c r="C172" s="515" t="s">
        <v>85</v>
      </c>
      <c r="D172" s="515" t="s">
        <v>85</v>
      </c>
      <c r="E172" s="515">
        <v>1.988246</v>
      </c>
      <c r="F172" s="515">
        <v>4.0213939999999999</v>
      </c>
      <c r="G172" s="516" t="s">
        <v>85</v>
      </c>
      <c r="H172" s="516">
        <v>3.7294740000000002</v>
      </c>
      <c r="I172" s="516">
        <v>3.7026029999999999</v>
      </c>
    </row>
    <row r="173" spans="1:9">
      <c r="A173" s="500" t="s">
        <v>373</v>
      </c>
      <c r="B173" s="512" t="s">
        <v>85</v>
      </c>
      <c r="C173" s="512" t="s">
        <v>85</v>
      </c>
      <c r="D173" s="512">
        <v>18.098987999999999</v>
      </c>
      <c r="E173" s="512">
        <v>25.469760000000001</v>
      </c>
      <c r="F173" s="512">
        <v>13.452068000000001</v>
      </c>
      <c r="G173" s="513">
        <v>18.098987999999999</v>
      </c>
      <c r="H173" s="513">
        <v>15.177572</v>
      </c>
      <c r="I173" s="513">
        <v>15.19862</v>
      </c>
    </row>
    <row r="174" spans="1:9">
      <c r="A174" s="499" t="s">
        <v>374</v>
      </c>
      <c r="B174" s="511" t="s">
        <v>85</v>
      </c>
      <c r="C174" s="511" t="s">
        <v>85</v>
      </c>
      <c r="D174" s="511">
        <v>19.152002</v>
      </c>
      <c r="E174" s="511">
        <v>14.724114</v>
      </c>
      <c r="F174" s="511">
        <v>7.7757079999999998</v>
      </c>
      <c r="G174" s="267">
        <v>19.152002</v>
      </c>
      <c r="H174" s="267">
        <v>8.7733620000000005</v>
      </c>
      <c r="I174" s="267">
        <v>8.8481389999999998</v>
      </c>
    </row>
    <row r="175" spans="1:9">
      <c r="A175" s="498" t="s">
        <v>375</v>
      </c>
      <c r="B175" s="522" t="s">
        <v>85</v>
      </c>
      <c r="C175" s="522" t="s">
        <v>85</v>
      </c>
      <c r="D175" s="522">
        <v>16.731945</v>
      </c>
      <c r="E175" s="522">
        <v>24.890309999999999</v>
      </c>
      <c r="F175" s="522">
        <v>8.0776129999999995</v>
      </c>
      <c r="G175" s="523">
        <v>16.731945</v>
      </c>
      <c r="H175" s="523">
        <v>10.491585000000001</v>
      </c>
      <c r="I175" s="523">
        <v>10.536546</v>
      </c>
    </row>
    <row r="176" spans="1:9">
      <c r="A176" s="499" t="s">
        <v>419</v>
      </c>
      <c r="B176" s="511" t="s">
        <v>85</v>
      </c>
      <c r="C176" s="511" t="s">
        <v>85</v>
      </c>
      <c r="D176" s="511">
        <v>1.679433</v>
      </c>
      <c r="E176" s="511">
        <v>3.9914960000000002</v>
      </c>
      <c r="F176" s="511">
        <v>0.268011</v>
      </c>
      <c r="G176" s="267">
        <v>1.679433</v>
      </c>
      <c r="H176" s="267">
        <v>0.80262999999999995</v>
      </c>
      <c r="I176" s="267">
        <v>0.80894699999999997</v>
      </c>
    </row>
    <row r="177" spans="1:9">
      <c r="A177" s="500" t="s">
        <v>376</v>
      </c>
      <c r="B177" s="512" t="s">
        <v>85</v>
      </c>
      <c r="C177" s="512" t="s">
        <v>85</v>
      </c>
      <c r="D177" s="512">
        <v>8.5987439999999999</v>
      </c>
      <c r="E177" s="512">
        <v>19.619637999999998</v>
      </c>
      <c r="F177" s="512">
        <v>7.6364879999999999</v>
      </c>
      <c r="G177" s="513">
        <v>8.5987439999999999</v>
      </c>
      <c r="H177" s="513">
        <v>9.3570320000000002</v>
      </c>
      <c r="I177" s="513">
        <v>9.3515689999999996</v>
      </c>
    </row>
    <row r="178" spans="1:9">
      <c r="A178" s="499" t="s">
        <v>377</v>
      </c>
      <c r="B178" s="511" t="s">
        <v>85</v>
      </c>
      <c r="C178" s="511" t="s">
        <v>85</v>
      </c>
      <c r="D178" s="511">
        <v>6.4537680000000002</v>
      </c>
      <c r="E178" s="511">
        <v>1.2791760000000001</v>
      </c>
      <c r="F178" s="511">
        <v>0.17311399999999999</v>
      </c>
      <c r="G178" s="267">
        <v>6.4537680000000002</v>
      </c>
      <c r="H178" s="267">
        <v>0.33192300000000002</v>
      </c>
      <c r="I178" s="267">
        <v>0.37602999999999998</v>
      </c>
    </row>
    <row r="179" spans="1:9">
      <c r="A179" s="498" t="s">
        <v>378</v>
      </c>
      <c r="B179" s="522" t="s">
        <v>85</v>
      </c>
      <c r="C179" s="522" t="s">
        <v>85</v>
      </c>
      <c r="D179" s="522">
        <v>39.161923000000002</v>
      </c>
      <c r="E179" s="522">
        <v>3.57918</v>
      </c>
      <c r="F179" s="522">
        <v>49.626249999999999</v>
      </c>
      <c r="G179" s="523">
        <v>39.161923000000002</v>
      </c>
      <c r="H179" s="523">
        <v>43.014797999999999</v>
      </c>
      <c r="I179" s="523">
        <v>42.987039000000003</v>
      </c>
    </row>
    <row r="180" spans="1:9">
      <c r="A180" s="502" t="s">
        <v>420</v>
      </c>
      <c r="B180" s="515" t="s">
        <v>85</v>
      </c>
      <c r="C180" s="515" t="s">
        <v>85</v>
      </c>
      <c r="D180" s="515">
        <v>11.47832</v>
      </c>
      <c r="E180" s="515">
        <v>0.96245000000000003</v>
      </c>
      <c r="F180" s="515">
        <v>4.0462949999999998</v>
      </c>
      <c r="G180" s="516">
        <v>11.47832</v>
      </c>
      <c r="H180" s="516">
        <v>3.6035159999999999</v>
      </c>
      <c r="I180" s="516">
        <v>3.6602519999999998</v>
      </c>
    </row>
    <row r="181" spans="1:9">
      <c r="A181" s="501" t="s">
        <v>379</v>
      </c>
      <c r="B181" s="512" t="s">
        <v>85</v>
      </c>
      <c r="C181" s="512" t="s">
        <v>85</v>
      </c>
      <c r="D181" s="512" t="s">
        <v>85</v>
      </c>
      <c r="E181" s="512">
        <v>0.41759400000000002</v>
      </c>
      <c r="F181" s="512">
        <v>0.338779</v>
      </c>
      <c r="G181" s="513" t="s">
        <v>85</v>
      </c>
      <c r="H181" s="513">
        <v>0.35009499999999999</v>
      </c>
      <c r="I181" s="513">
        <v>0.34757300000000002</v>
      </c>
    </row>
    <row r="182" spans="1:9">
      <c r="A182" s="502" t="s">
        <v>751</v>
      </c>
      <c r="B182" s="511" t="s">
        <v>85</v>
      </c>
      <c r="C182" s="511" t="s">
        <v>85</v>
      </c>
      <c r="D182" s="511">
        <v>18.674036999999998</v>
      </c>
      <c r="E182" s="511">
        <v>0.235233</v>
      </c>
      <c r="F182" s="511">
        <v>2.2880000000000001E-2</v>
      </c>
      <c r="G182" s="267">
        <v>18.674036999999998</v>
      </c>
      <c r="H182" s="267">
        <v>5.3370000000000001E-2</v>
      </c>
      <c r="I182" s="267">
        <v>0.187529</v>
      </c>
    </row>
    <row r="183" spans="1:9">
      <c r="A183" s="501" t="s">
        <v>381</v>
      </c>
      <c r="B183" s="517" t="s">
        <v>85</v>
      </c>
      <c r="C183" s="517" t="s">
        <v>85</v>
      </c>
      <c r="D183" s="517" t="s">
        <v>85</v>
      </c>
      <c r="E183" s="517">
        <v>1.4017999999999999E-2</v>
      </c>
      <c r="F183" s="517" t="s">
        <v>85</v>
      </c>
      <c r="G183" s="518" t="s">
        <v>85</v>
      </c>
      <c r="H183" s="518">
        <v>2.013E-3</v>
      </c>
      <c r="I183" s="518">
        <v>1.9980000000000002E-3</v>
      </c>
    </row>
    <row r="184" spans="1:9">
      <c r="A184" s="502" t="s">
        <v>382</v>
      </c>
      <c r="B184" s="515" t="s">
        <v>85</v>
      </c>
      <c r="C184" s="515" t="s">
        <v>85</v>
      </c>
      <c r="D184" s="515">
        <v>1.9763820000000001</v>
      </c>
      <c r="E184" s="515" t="s">
        <v>85</v>
      </c>
      <c r="F184" s="515">
        <v>2.3759290000000002</v>
      </c>
      <c r="G184" s="516">
        <v>1.9763820000000001</v>
      </c>
      <c r="H184" s="516">
        <v>2.0347919999999999</v>
      </c>
      <c r="I184" s="516">
        <v>2.0343710000000002</v>
      </c>
    </row>
    <row r="185" spans="1:9">
      <c r="A185" s="501" t="s">
        <v>383</v>
      </c>
      <c r="B185" s="517" t="s">
        <v>85</v>
      </c>
      <c r="C185" s="517" t="s">
        <v>85</v>
      </c>
      <c r="D185" s="517">
        <v>7.0331849999999996</v>
      </c>
      <c r="E185" s="517">
        <v>1.924752</v>
      </c>
      <c r="F185" s="517">
        <v>23.561962999999999</v>
      </c>
      <c r="G185" s="518">
        <v>7.0331849999999996</v>
      </c>
      <c r="H185" s="518">
        <v>20.455286000000001</v>
      </c>
      <c r="I185" s="518">
        <v>20.358581999999998</v>
      </c>
    </row>
    <row r="186" spans="1:9">
      <c r="A186" s="502" t="s">
        <v>411</v>
      </c>
      <c r="B186" s="515" t="s">
        <v>85</v>
      </c>
      <c r="C186" s="515" t="s">
        <v>85</v>
      </c>
      <c r="D186" s="515" t="s">
        <v>85</v>
      </c>
      <c r="E186" s="515" t="s">
        <v>85</v>
      </c>
      <c r="F186" s="515">
        <v>5.5462429999999996</v>
      </c>
      <c r="G186" s="516" t="s">
        <v>85</v>
      </c>
      <c r="H186" s="516">
        <v>4.7499120000000001</v>
      </c>
      <c r="I186" s="516">
        <v>4.7156890000000002</v>
      </c>
    </row>
    <row r="187" spans="1:9">
      <c r="A187" s="501" t="s">
        <v>412</v>
      </c>
      <c r="B187" s="517" t="s">
        <v>85</v>
      </c>
      <c r="C187" s="517" t="s">
        <v>85</v>
      </c>
      <c r="D187" s="517" t="s">
        <v>85</v>
      </c>
      <c r="E187" s="517" t="s">
        <v>85</v>
      </c>
      <c r="F187" s="517">
        <v>13.734161</v>
      </c>
      <c r="G187" s="518" t="s">
        <v>85</v>
      </c>
      <c r="H187" s="518">
        <v>11.762206000000001</v>
      </c>
      <c r="I187" s="518">
        <v>11.677460999999999</v>
      </c>
    </row>
    <row r="188" spans="1:9" s="7" customFormat="1">
      <c r="A188" s="530" t="s">
        <v>438</v>
      </c>
      <c r="B188" s="531" t="s">
        <v>85</v>
      </c>
      <c r="C188" s="531" t="s">
        <v>85</v>
      </c>
      <c r="D188" s="531">
        <v>2.5296059999999998</v>
      </c>
      <c r="E188" s="531">
        <v>4.1624869999999996</v>
      </c>
      <c r="F188" s="531">
        <v>4.2883990000000001</v>
      </c>
      <c r="G188" s="532">
        <v>2.5296059999999998</v>
      </c>
      <c r="H188" s="532">
        <v>4.270321</v>
      </c>
      <c r="I188" s="532">
        <v>4.2577790000000002</v>
      </c>
    </row>
    <row r="189" spans="1:9">
      <c r="A189" s="501" t="s">
        <v>421</v>
      </c>
      <c r="B189" s="517" t="s">
        <v>85</v>
      </c>
      <c r="C189" s="517" t="s">
        <v>85</v>
      </c>
      <c r="D189" s="517">
        <v>0.36636600000000002</v>
      </c>
      <c r="E189" s="517">
        <v>0.34574100000000002</v>
      </c>
      <c r="F189" s="517">
        <v>0.44058599999999998</v>
      </c>
      <c r="G189" s="518">
        <v>0.36636600000000002</v>
      </c>
      <c r="H189" s="518">
        <v>0.42696800000000001</v>
      </c>
      <c r="I189" s="518">
        <v>0.42653200000000002</v>
      </c>
    </row>
    <row r="190" spans="1:9" s="47" customFormat="1">
      <c r="A190" s="502" t="s">
        <v>501</v>
      </c>
      <c r="B190" s="515" t="s">
        <v>85</v>
      </c>
      <c r="C190" s="515" t="s">
        <v>85</v>
      </c>
      <c r="D190" s="515">
        <v>2.1632400000000001</v>
      </c>
      <c r="E190" s="515">
        <v>3.8167469999999999</v>
      </c>
      <c r="F190" s="515">
        <v>3.8478129999999999</v>
      </c>
      <c r="G190" s="516">
        <v>2.1632400000000001</v>
      </c>
      <c r="H190" s="516">
        <v>3.8433519999999999</v>
      </c>
      <c r="I190" s="516">
        <v>3.8312469999999998</v>
      </c>
    </row>
    <row r="191" spans="1:9" s="7" customFormat="1">
      <c r="A191" s="527" t="s">
        <v>384</v>
      </c>
      <c r="B191" s="528" t="s">
        <v>85</v>
      </c>
      <c r="C191" s="528" t="s">
        <v>85</v>
      </c>
      <c r="D191" s="528">
        <v>178.41267099999999</v>
      </c>
      <c r="E191" s="528">
        <v>137.31700599999999</v>
      </c>
      <c r="F191" s="528">
        <v>113.60980499999999</v>
      </c>
      <c r="G191" s="529">
        <v>178.41267099999999</v>
      </c>
      <c r="H191" s="529">
        <v>117.01369200000001</v>
      </c>
      <c r="I191" s="529">
        <v>117.45606100000001</v>
      </c>
    </row>
    <row r="192" spans="1:9">
      <c r="A192" s="499" t="s">
        <v>422</v>
      </c>
      <c r="B192" s="511" t="s">
        <v>85</v>
      </c>
      <c r="C192" s="511" t="s">
        <v>85</v>
      </c>
      <c r="D192" s="511">
        <v>15.838264000000001</v>
      </c>
      <c r="E192" s="511">
        <v>11.020810000000001</v>
      </c>
      <c r="F192" s="511">
        <v>13.365287</v>
      </c>
      <c r="G192" s="267">
        <v>15.838264000000001</v>
      </c>
      <c r="H192" s="267">
        <v>13.028665999999999</v>
      </c>
      <c r="I192" s="267">
        <v>13.048909</v>
      </c>
    </row>
    <row r="193" spans="1:9">
      <c r="A193" s="500" t="s">
        <v>385</v>
      </c>
      <c r="B193" s="512" t="s">
        <v>85</v>
      </c>
      <c r="C193" s="512" t="s">
        <v>85</v>
      </c>
      <c r="D193" s="512">
        <v>13.255716</v>
      </c>
      <c r="E193" s="512">
        <v>10.084141000000001</v>
      </c>
      <c r="F193" s="512">
        <v>7.8058750000000003</v>
      </c>
      <c r="G193" s="513">
        <v>13.255716</v>
      </c>
      <c r="H193" s="513">
        <v>8.1329890000000002</v>
      </c>
      <c r="I193" s="513">
        <v>8.1698970000000006</v>
      </c>
    </row>
    <row r="194" spans="1:9">
      <c r="A194" s="499" t="s">
        <v>386</v>
      </c>
      <c r="B194" s="511" t="s">
        <v>85</v>
      </c>
      <c r="C194" s="511" t="s">
        <v>85</v>
      </c>
      <c r="D194" s="511">
        <v>116.934899</v>
      </c>
      <c r="E194" s="511">
        <v>74.917141999999998</v>
      </c>
      <c r="F194" s="511">
        <v>74.055413000000001</v>
      </c>
      <c r="G194" s="267">
        <v>116.934899</v>
      </c>
      <c r="H194" s="267">
        <v>74.179140000000004</v>
      </c>
      <c r="I194" s="267">
        <v>74.487188000000003</v>
      </c>
    </row>
    <row r="195" spans="1:9">
      <c r="A195" s="500" t="s">
        <v>387</v>
      </c>
      <c r="B195" s="512" t="s">
        <v>85</v>
      </c>
      <c r="C195" s="512" t="s">
        <v>85</v>
      </c>
      <c r="D195" s="512">
        <v>7.3574609999999998</v>
      </c>
      <c r="E195" s="512">
        <v>11.428576</v>
      </c>
      <c r="F195" s="512">
        <v>3.9562930000000001</v>
      </c>
      <c r="G195" s="513">
        <v>7.3574609999999998</v>
      </c>
      <c r="H195" s="513">
        <v>5.029166</v>
      </c>
      <c r="I195" s="513">
        <v>5.045941</v>
      </c>
    </row>
    <row r="196" spans="1:9" s="47" customFormat="1">
      <c r="A196" s="499" t="s">
        <v>388</v>
      </c>
      <c r="B196" s="511" t="s">
        <v>85</v>
      </c>
      <c r="C196" s="511" t="s">
        <v>85</v>
      </c>
      <c r="D196" s="511">
        <v>17.639567</v>
      </c>
      <c r="E196" s="511">
        <v>18.080566999999999</v>
      </c>
      <c r="F196" s="511">
        <v>3.6005029999999998</v>
      </c>
      <c r="G196" s="267">
        <v>17.639567</v>
      </c>
      <c r="H196" s="267">
        <v>5.6795549999999997</v>
      </c>
      <c r="I196" s="267">
        <v>5.7657249999999998</v>
      </c>
    </row>
    <row r="197" spans="1:9">
      <c r="A197" s="500" t="s">
        <v>389</v>
      </c>
      <c r="B197" s="512" t="s">
        <v>85</v>
      </c>
      <c r="C197" s="512" t="s">
        <v>85</v>
      </c>
      <c r="D197" s="512">
        <v>7.3867640000000003</v>
      </c>
      <c r="E197" s="512">
        <v>11.785771</v>
      </c>
      <c r="F197" s="512">
        <v>10.826434000000001</v>
      </c>
      <c r="G197" s="513">
        <v>7.3867640000000003</v>
      </c>
      <c r="H197" s="513">
        <v>10.964176</v>
      </c>
      <c r="I197" s="513">
        <v>10.938401000000001</v>
      </c>
    </row>
    <row r="198" spans="1:9" s="7" customFormat="1">
      <c r="A198" s="524" t="s">
        <v>390</v>
      </c>
      <c r="B198" s="525" t="s">
        <v>85</v>
      </c>
      <c r="C198" s="525" t="s">
        <v>85</v>
      </c>
      <c r="D198" s="525">
        <v>84.327624</v>
      </c>
      <c r="E198" s="525">
        <v>80.869804000000002</v>
      </c>
      <c r="F198" s="525">
        <v>70.514538000000002</v>
      </c>
      <c r="G198" s="526">
        <v>84.327624</v>
      </c>
      <c r="H198" s="526">
        <v>72.001350000000002</v>
      </c>
      <c r="I198" s="526">
        <v>72.090158000000002</v>
      </c>
    </row>
    <row r="199" spans="1:9">
      <c r="A199" s="500" t="s">
        <v>423</v>
      </c>
      <c r="B199" s="512" t="s">
        <v>85</v>
      </c>
      <c r="C199" s="512" t="s">
        <v>85</v>
      </c>
      <c r="D199" s="512" t="s">
        <v>85</v>
      </c>
      <c r="E199" s="512">
        <v>5.1210990000000001</v>
      </c>
      <c r="F199" s="512">
        <v>4.4732240000000001</v>
      </c>
      <c r="G199" s="513" t="s">
        <v>85</v>
      </c>
      <c r="H199" s="513">
        <v>4.5662459999999996</v>
      </c>
      <c r="I199" s="513">
        <v>4.533347</v>
      </c>
    </row>
    <row r="200" spans="1:9">
      <c r="A200" s="499" t="s">
        <v>391</v>
      </c>
      <c r="B200" s="511" t="s">
        <v>85</v>
      </c>
      <c r="C200" s="511" t="s">
        <v>85</v>
      </c>
      <c r="D200" s="511">
        <v>24.848756000000002</v>
      </c>
      <c r="E200" s="511" t="s">
        <v>85</v>
      </c>
      <c r="F200" s="511">
        <v>1.6765159999999999</v>
      </c>
      <c r="G200" s="267">
        <v>24.848756000000002</v>
      </c>
      <c r="H200" s="267">
        <v>1.4358010000000001</v>
      </c>
      <c r="I200" s="267">
        <v>1.6044879999999999</v>
      </c>
    </row>
    <row r="201" spans="1:9">
      <c r="A201" s="500" t="s">
        <v>392</v>
      </c>
      <c r="B201" s="512" t="s">
        <v>85</v>
      </c>
      <c r="C201" s="512" t="s">
        <v>85</v>
      </c>
      <c r="D201" s="512">
        <v>2.0572119999999998</v>
      </c>
      <c r="E201" s="512">
        <v>25.219259000000001</v>
      </c>
      <c r="F201" s="512">
        <v>42.704618000000004</v>
      </c>
      <c r="G201" s="513">
        <v>2.0572119999999998</v>
      </c>
      <c r="H201" s="513">
        <v>40.194065000000002</v>
      </c>
      <c r="I201" s="513">
        <v>39.919296000000003</v>
      </c>
    </row>
    <row r="202" spans="1:9">
      <c r="A202" s="499" t="s">
        <v>393</v>
      </c>
      <c r="B202" s="511" t="s">
        <v>85</v>
      </c>
      <c r="C202" s="511" t="s">
        <v>85</v>
      </c>
      <c r="D202" s="511">
        <v>53.616055000000003</v>
      </c>
      <c r="E202" s="511">
        <v>45.534500999999999</v>
      </c>
      <c r="F202" s="511">
        <v>18.350247</v>
      </c>
      <c r="G202" s="267">
        <v>53.616055000000003</v>
      </c>
      <c r="H202" s="267">
        <v>22.25337</v>
      </c>
      <c r="I202" s="267">
        <v>22.479333</v>
      </c>
    </row>
    <row r="203" spans="1:9" s="47" customFormat="1">
      <c r="A203" s="501" t="s">
        <v>394</v>
      </c>
      <c r="B203" s="517" t="s">
        <v>85</v>
      </c>
      <c r="C203" s="517" t="s">
        <v>85</v>
      </c>
      <c r="D203" s="517">
        <v>3.8056009999999998</v>
      </c>
      <c r="E203" s="517">
        <v>4.3297210000000002</v>
      </c>
      <c r="F203" s="517">
        <v>2.4730859999999999</v>
      </c>
      <c r="G203" s="518">
        <v>3.8056009999999998</v>
      </c>
      <c r="H203" s="518">
        <v>2.739662</v>
      </c>
      <c r="I203" s="518">
        <v>2.7473420000000002</v>
      </c>
    </row>
    <row r="204" spans="1:9">
      <c r="A204" s="502" t="s">
        <v>413</v>
      </c>
      <c r="B204" s="515" t="s">
        <v>85</v>
      </c>
      <c r="C204" s="515" t="s">
        <v>85</v>
      </c>
      <c r="D204" s="515" t="s">
        <v>85</v>
      </c>
      <c r="E204" s="515">
        <v>0.66522300000000001</v>
      </c>
      <c r="F204" s="515">
        <v>0.83684700000000001</v>
      </c>
      <c r="G204" s="516" t="s">
        <v>85</v>
      </c>
      <c r="H204" s="516">
        <v>0.81220499999999995</v>
      </c>
      <c r="I204" s="516">
        <v>0.80635299999999999</v>
      </c>
    </row>
    <row r="205" spans="1:9" s="7" customFormat="1">
      <c r="A205" s="527" t="s">
        <v>395</v>
      </c>
      <c r="B205" s="528" t="s">
        <v>85</v>
      </c>
      <c r="C205" s="528" t="s">
        <v>85</v>
      </c>
      <c r="D205" s="528">
        <v>19.612743999999999</v>
      </c>
      <c r="E205" s="528">
        <v>28.997077000000001</v>
      </c>
      <c r="F205" s="528">
        <v>16.853279000000001</v>
      </c>
      <c r="G205" s="529">
        <v>19.612743999999999</v>
      </c>
      <c r="H205" s="529">
        <v>18.596889000000001</v>
      </c>
      <c r="I205" s="529">
        <v>18.604208</v>
      </c>
    </row>
    <row r="206" spans="1:9">
      <c r="A206" s="502" t="s">
        <v>502</v>
      </c>
      <c r="B206" s="515" t="s">
        <v>85</v>
      </c>
      <c r="C206" s="515" t="s">
        <v>85</v>
      </c>
      <c r="D206" s="515" t="s">
        <v>85</v>
      </c>
      <c r="E206" s="515">
        <v>2.2165879999999998</v>
      </c>
      <c r="F206" s="515">
        <v>1.4934719999999999</v>
      </c>
      <c r="G206" s="516" t="s">
        <v>85</v>
      </c>
      <c r="H206" s="516">
        <v>1.5972980000000001</v>
      </c>
      <c r="I206" s="516">
        <v>1.5857889999999999</v>
      </c>
    </row>
    <row r="207" spans="1:9">
      <c r="A207" s="500" t="s">
        <v>396</v>
      </c>
      <c r="B207" s="512" t="s">
        <v>85</v>
      </c>
      <c r="C207" s="512" t="s">
        <v>85</v>
      </c>
      <c r="D207" s="512">
        <v>13.207700000000001</v>
      </c>
      <c r="E207" s="512">
        <v>8.781981</v>
      </c>
      <c r="F207" s="512">
        <v>6.7958109999999996</v>
      </c>
      <c r="G207" s="513">
        <v>13.207700000000001</v>
      </c>
      <c r="H207" s="513">
        <v>7.0809860000000002</v>
      </c>
      <c r="I207" s="513">
        <v>7.1251280000000001</v>
      </c>
    </row>
    <row r="208" spans="1:9">
      <c r="A208" s="499" t="s">
        <v>397</v>
      </c>
      <c r="B208" s="511" t="s">
        <v>85</v>
      </c>
      <c r="C208" s="511" t="s">
        <v>85</v>
      </c>
      <c r="D208" s="511">
        <v>2.7960029999999998</v>
      </c>
      <c r="E208" s="511">
        <v>2.993347</v>
      </c>
      <c r="F208" s="511">
        <v>0.68451600000000001</v>
      </c>
      <c r="G208" s="267">
        <v>2.7960029999999998</v>
      </c>
      <c r="H208" s="267">
        <v>1.016019</v>
      </c>
      <c r="I208" s="267">
        <v>1.028843</v>
      </c>
    </row>
    <row r="209" spans="1:9">
      <c r="A209" s="501" t="s">
        <v>398</v>
      </c>
      <c r="B209" s="517" t="s">
        <v>85</v>
      </c>
      <c r="C209" s="517" t="s">
        <v>85</v>
      </c>
      <c r="D209" s="517">
        <v>3.4942099999999998</v>
      </c>
      <c r="E209" s="517">
        <v>5.7406129999999997</v>
      </c>
      <c r="F209" s="517">
        <v>2.8747530000000001</v>
      </c>
      <c r="G209" s="518">
        <v>3.4942099999999998</v>
      </c>
      <c r="H209" s="518">
        <v>3.2862339999999999</v>
      </c>
      <c r="I209" s="518">
        <v>3.2877320000000001</v>
      </c>
    </row>
    <row r="210" spans="1:9" s="47" customFormat="1">
      <c r="A210" s="502" t="s">
        <v>399</v>
      </c>
      <c r="B210" s="515" t="s">
        <v>85</v>
      </c>
      <c r="C210" s="515" t="s">
        <v>85</v>
      </c>
      <c r="D210" s="515">
        <v>0.114831</v>
      </c>
      <c r="E210" s="515">
        <v>9.2645479999999996</v>
      </c>
      <c r="F210" s="515">
        <v>5.0047259999999998</v>
      </c>
      <c r="G210" s="516">
        <v>0.114831</v>
      </c>
      <c r="H210" s="516">
        <v>5.6163530000000002</v>
      </c>
      <c r="I210" s="516">
        <v>5.5767150000000001</v>
      </c>
    </row>
    <row r="211" spans="1:9" s="7" customFormat="1">
      <c r="A211" s="527" t="s">
        <v>400</v>
      </c>
      <c r="B211" s="528" t="s">
        <v>85</v>
      </c>
      <c r="C211" s="528" t="s">
        <v>85</v>
      </c>
      <c r="D211" s="528">
        <v>24.491440999999998</v>
      </c>
      <c r="E211" s="528">
        <v>21.898551000000001</v>
      </c>
      <c r="F211" s="528">
        <v>30.537693000000001</v>
      </c>
      <c r="G211" s="529">
        <v>24.491440999999998</v>
      </c>
      <c r="H211" s="529">
        <v>29.297283</v>
      </c>
      <c r="I211" s="529">
        <v>29.262657000000001</v>
      </c>
    </row>
    <row r="212" spans="1:9">
      <c r="A212" s="680" t="s">
        <v>402</v>
      </c>
      <c r="B212" s="681" t="s">
        <v>85</v>
      </c>
      <c r="C212" s="681" t="s">
        <v>85</v>
      </c>
      <c r="D212" s="681">
        <f>SUM(D153,D158,D164,D171,D175,D179,D188,D191,D198,D205,D211)</f>
        <v>572.05487200000005</v>
      </c>
      <c r="E212" s="681">
        <f t="shared" ref="E212:I212" si="32">SUM(E153,E158,E164,E171,E175,E179,E188,E191,E198,E205,E211)</f>
        <v>548.02989000000002</v>
      </c>
      <c r="F212" s="681">
        <f t="shared" si="32"/>
        <v>456.08762199999995</v>
      </c>
      <c r="G212" s="681">
        <f t="shared" si="32"/>
        <v>572.05487200000005</v>
      </c>
      <c r="H212" s="681">
        <f t="shared" si="32"/>
        <v>469.28871899999996</v>
      </c>
      <c r="I212" s="681">
        <f t="shared" si="32"/>
        <v>470.02913099999989</v>
      </c>
    </row>
    <row r="213" spans="1:9" ht="15" customHeight="1">
      <c r="A213" s="536" t="s">
        <v>757</v>
      </c>
      <c r="B213" s="3"/>
      <c r="C213" s="212"/>
      <c r="D213" s="3"/>
      <c r="E213" s="3"/>
      <c r="F213" s="212"/>
      <c r="G213" s="3"/>
      <c r="H213" s="3"/>
      <c r="I213" s="3"/>
    </row>
    <row r="214" spans="1:9" ht="15" customHeight="1">
      <c r="A214" s="38" t="s">
        <v>439</v>
      </c>
      <c r="D214" s="3"/>
      <c r="E214" s="3"/>
      <c r="F214" s="212"/>
      <c r="G214" s="3"/>
      <c r="H214" s="3"/>
      <c r="I214" s="3"/>
    </row>
    <row r="215" spans="1:9">
      <c r="A215" s="242" t="s">
        <v>643</v>
      </c>
      <c r="B215" s="3"/>
      <c r="C215" s="212"/>
      <c r="D215" s="3"/>
      <c r="E215" s="3"/>
      <c r="F215" s="212"/>
      <c r="G215" s="3"/>
      <c r="H215" s="3"/>
      <c r="I215" s="3"/>
    </row>
    <row r="217" spans="1:9" ht="87" customHeight="1">
      <c r="A217" s="801" t="s">
        <v>440</v>
      </c>
      <c r="B217" s="802"/>
      <c r="C217" s="802"/>
      <c r="D217" s="802"/>
      <c r="E217" s="802"/>
      <c r="F217" s="802"/>
      <c r="G217" s="802"/>
      <c r="H217" s="802"/>
      <c r="I217" s="803"/>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61" fitToHeight="0" orientation="landscape" useFirstPageNumber="1" r:id="rId1"/>
  <headerFooter>
    <oddHeader>&amp;RLes groupements à fiscalité propre en 2018</oddHeader>
    <oddFooter>&amp;LDirection Générale des Collectivités Locales / DESL&amp;C&amp;P&amp;RMise en ligne : juillet 2020</oddFooter>
    <firstHeader>&amp;RLes groupements à fiscalité propre en 2016</firstHeader>
    <firstFooter>&amp;LDirection Générale des Collectivités Locales / DESL&amp;C&amp;P&amp;RMise en ligne : mai 2018</firstFooter>
  </headerFooter>
  <rowBreaks count="2" manualBreakCount="2">
    <brk id="73" max="16383" man="1"/>
    <brk id="144" max="16383" man="1"/>
  </rowBreaks>
</worksheet>
</file>

<file path=xl/worksheets/sheet26.xml><?xml version="1.0" encoding="utf-8"?>
<worksheet xmlns="http://schemas.openxmlformats.org/spreadsheetml/2006/main" xmlns:r="http://schemas.openxmlformats.org/officeDocument/2006/relationships">
  <sheetPr>
    <tabColor rgb="FF00B050"/>
  </sheetPr>
  <dimension ref="A1:K220"/>
  <sheetViews>
    <sheetView zoomScaleNormal="100" workbookViewId="0"/>
  </sheetViews>
  <sheetFormatPr baseColWidth="10" defaultRowHeight="13.2"/>
  <cols>
    <col min="1" max="1" width="78.5546875" customWidth="1"/>
    <col min="2" max="9" width="17.33203125" customWidth="1"/>
    <col min="11" max="11" width="12" bestFit="1" customWidth="1"/>
  </cols>
  <sheetData>
    <row r="1" spans="1:9" ht="19.2">
      <c r="A1" s="9" t="s">
        <v>429</v>
      </c>
    </row>
    <row r="2" spans="1:9" ht="17.399999999999999">
      <c r="A2" s="9"/>
    </row>
    <row r="3" spans="1:9" ht="16.8">
      <c r="A3" s="88" t="s">
        <v>752</v>
      </c>
    </row>
    <row r="4" spans="1:9" ht="13.8" thickBot="1">
      <c r="A4" s="205"/>
      <c r="I4" s="417" t="s">
        <v>401</v>
      </c>
    </row>
    <row r="5" spans="1:9">
      <c r="A5" s="204" t="s">
        <v>408</v>
      </c>
      <c r="B5" s="503" t="s">
        <v>96</v>
      </c>
      <c r="C5" s="503" t="s">
        <v>614</v>
      </c>
      <c r="D5" s="503" t="s">
        <v>98</v>
      </c>
      <c r="E5" s="503" t="s">
        <v>299</v>
      </c>
      <c r="F5" s="504">
        <v>300000</v>
      </c>
      <c r="G5" s="505" t="s">
        <v>426</v>
      </c>
      <c r="H5" s="505" t="s">
        <v>426</v>
      </c>
      <c r="I5" s="505" t="s">
        <v>415</v>
      </c>
    </row>
    <row r="6" spans="1:9">
      <c r="A6" s="203"/>
      <c r="B6" s="506" t="s">
        <v>36</v>
      </c>
      <c r="C6" s="506" t="s">
        <v>36</v>
      </c>
      <c r="D6" s="506" t="s">
        <v>36</v>
      </c>
      <c r="E6" s="506" t="s">
        <v>36</v>
      </c>
      <c r="F6" s="506" t="s">
        <v>37</v>
      </c>
      <c r="G6" s="507" t="s">
        <v>414</v>
      </c>
      <c r="H6" s="507" t="s">
        <v>314</v>
      </c>
      <c r="I6" s="507" t="s">
        <v>112</v>
      </c>
    </row>
    <row r="7" spans="1:9" ht="13.8" thickBot="1">
      <c r="A7" s="206"/>
      <c r="B7" s="508" t="s">
        <v>613</v>
      </c>
      <c r="C7" s="508" t="s">
        <v>100</v>
      </c>
      <c r="D7" s="508" t="s">
        <v>101</v>
      </c>
      <c r="E7" s="508" t="s">
        <v>300</v>
      </c>
      <c r="F7" s="508" t="s">
        <v>102</v>
      </c>
      <c r="G7" s="509" t="s">
        <v>314</v>
      </c>
      <c r="H7" s="509" t="s">
        <v>102</v>
      </c>
      <c r="I7" s="509" t="s">
        <v>427</v>
      </c>
    </row>
    <row r="9" spans="1:9">
      <c r="A9" s="519" t="s">
        <v>356</v>
      </c>
      <c r="B9" s="520" t="s">
        <v>85</v>
      </c>
      <c r="C9" s="520" t="s">
        <v>85</v>
      </c>
      <c r="D9" s="520">
        <v>2.4160780000000002</v>
      </c>
      <c r="E9" s="520">
        <v>59.694696</v>
      </c>
      <c r="F9" s="520">
        <v>240.21718899999999</v>
      </c>
      <c r="G9" s="521">
        <v>2.4160780000000002</v>
      </c>
      <c r="H9" s="521">
        <v>299.91188499999998</v>
      </c>
      <c r="I9" s="521">
        <v>302.32796300000001</v>
      </c>
    </row>
    <row r="10" spans="1:9">
      <c r="A10" s="499" t="s">
        <v>357</v>
      </c>
      <c r="B10" s="511" t="s">
        <v>85</v>
      </c>
      <c r="C10" s="511" t="s">
        <v>85</v>
      </c>
      <c r="D10" s="511">
        <v>2.4160780000000002</v>
      </c>
      <c r="E10" s="511">
        <v>59.682034000000002</v>
      </c>
      <c r="F10" s="511">
        <v>234.63478699999999</v>
      </c>
      <c r="G10" s="267">
        <v>2.4160780000000002</v>
      </c>
      <c r="H10" s="267">
        <v>294.316821</v>
      </c>
      <c r="I10" s="267">
        <v>296.73289899999997</v>
      </c>
    </row>
    <row r="11" spans="1:9">
      <c r="A11" s="500" t="s">
        <v>358</v>
      </c>
      <c r="B11" s="512" t="s">
        <v>85</v>
      </c>
      <c r="C11" s="512" t="s">
        <v>85</v>
      </c>
      <c r="D11" s="512" t="s">
        <v>85</v>
      </c>
      <c r="E11" s="512">
        <v>1.6739999999999999E-3</v>
      </c>
      <c r="F11" s="512">
        <v>9.9869999999999994E-3</v>
      </c>
      <c r="G11" s="513" t="s">
        <v>85</v>
      </c>
      <c r="H11" s="513">
        <v>1.1660999999999999E-2</v>
      </c>
      <c r="I11" s="513">
        <v>1.1660999999999999E-2</v>
      </c>
    </row>
    <row r="12" spans="1:9">
      <c r="A12" s="499" t="s">
        <v>359</v>
      </c>
      <c r="B12" s="511" t="s">
        <v>85</v>
      </c>
      <c r="C12" s="511" t="s">
        <v>85</v>
      </c>
      <c r="D12" s="511" t="s">
        <v>85</v>
      </c>
      <c r="E12" s="511">
        <v>1.0988E-2</v>
      </c>
      <c r="F12" s="511">
        <v>4.7651560000000002</v>
      </c>
      <c r="G12" s="267" t="s">
        <v>85</v>
      </c>
      <c r="H12" s="267">
        <v>4.7761440000000004</v>
      </c>
      <c r="I12" s="267">
        <v>4.7761440000000004</v>
      </c>
    </row>
    <row r="13" spans="1:9">
      <c r="A13" s="500" t="s">
        <v>410</v>
      </c>
      <c r="B13" s="512" t="s">
        <v>85</v>
      </c>
      <c r="C13" s="512" t="s">
        <v>85</v>
      </c>
      <c r="D13" s="512" t="s">
        <v>85</v>
      </c>
      <c r="E13" s="512" t="s">
        <v>85</v>
      </c>
      <c r="F13" s="512">
        <v>0.80725899999999995</v>
      </c>
      <c r="G13" s="513" t="s">
        <v>85</v>
      </c>
      <c r="H13" s="513">
        <v>0.80725899999999995</v>
      </c>
      <c r="I13" s="513">
        <v>0.80725899999999995</v>
      </c>
    </row>
    <row r="14" spans="1:9">
      <c r="A14" s="524" t="s">
        <v>360</v>
      </c>
      <c r="B14" s="525" t="s">
        <v>85</v>
      </c>
      <c r="C14" s="525" t="s">
        <v>85</v>
      </c>
      <c r="D14" s="525">
        <v>0.05</v>
      </c>
      <c r="E14" s="525">
        <v>5.5965109999999996</v>
      </c>
      <c r="F14" s="525">
        <v>22.128845999999999</v>
      </c>
      <c r="G14" s="526">
        <v>0.05</v>
      </c>
      <c r="H14" s="526">
        <v>27.725356999999999</v>
      </c>
      <c r="I14" s="526">
        <v>27.775357</v>
      </c>
    </row>
    <row r="15" spans="1:9">
      <c r="A15" s="500" t="s">
        <v>366</v>
      </c>
      <c r="B15" s="512" t="s">
        <v>85</v>
      </c>
      <c r="C15" s="512" t="s">
        <v>85</v>
      </c>
      <c r="D15" s="512" t="s">
        <v>85</v>
      </c>
      <c r="E15" s="512">
        <v>1.826255</v>
      </c>
      <c r="F15" s="512">
        <v>7.2495000000000004E-2</v>
      </c>
      <c r="G15" s="513" t="s">
        <v>85</v>
      </c>
      <c r="H15" s="513">
        <v>1.8987510000000001</v>
      </c>
      <c r="I15" s="513">
        <v>1.8987510000000001</v>
      </c>
    </row>
    <row r="16" spans="1:9">
      <c r="A16" s="499" t="s">
        <v>361</v>
      </c>
      <c r="B16" s="511" t="s">
        <v>85</v>
      </c>
      <c r="C16" s="511" t="s">
        <v>85</v>
      </c>
      <c r="D16" s="511" t="s">
        <v>85</v>
      </c>
      <c r="E16" s="511">
        <v>1.615794</v>
      </c>
      <c r="F16" s="511">
        <v>3.765746</v>
      </c>
      <c r="G16" s="267" t="s">
        <v>85</v>
      </c>
      <c r="H16" s="267">
        <v>5.3815400000000002</v>
      </c>
      <c r="I16" s="267">
        <v>5.3815400000000002</v>
      </c>
    </row>
    <row r="17" spans="1:9">
      <c r="A17" s="514" t="s">
        <v>362</v>
      </c>
      <c r="B17" s="512" t="s">
        <v>85</v>
      </c>
      <c r="C17" s="512" t="s">
        <v>85</v>
      </c>
      <c r="D17" s="512">
        <v>0.05</v>
      </c>
      <c r="E17" s="512">
        <v>1.6493800000000001</v>
      </c>
      <c r="F17" s="512">
        <v>15.036315</v>
      </c>
      <c r="G17" s="513">
        <v>0.05</v>
      </c>
      <c r="H17" s="513">
        <v>16.685694999999999</v>
      </c>
      <c r="I17" s="513">
        <v>16.735695</v>
      </c>
    </row>
    <row r="18" spans="1:9">
      <c r="A18" s="499" t="s">
        <v>363</v>
      </c>
      <c r="B18" s="511" t="s">
        <v>85</v>
      </c>
      <c r="C18" s="511" t="s">
        <v>85</v>
      </c>
      <c r="D18" s="511" t="s">
        <v>85</v>
      </c>
      <c r="E18" s="511">
        <v>1.8005E-2</v>
      </c>
      <c r="F18" s="511">
        <v>2.2261259999999998</v>
      </c>
      <c r="G18" s="267" t="s">
        <v>85</v>
      </c>
      <c r="H18" s="267">
        <v>2.2441309999999999</v>
      </c>
      <c r="I18" s="267">
        <v>2.2441309999999999</v>
      </c>
    </row>
    <row r="19" spans="1:9">
      <c r="A19" s="500" t="s">
        <v>364</v>
      </c>
      <c r="B19" s="512" t="s">
        <v>85</v>
      </c>
      <c r="C19" s="512" t="s">
        <v>85</v>
      </c>
      <c r="D19" s="512" t="s">
        <v>85</v>
      </c>
      <c r="E19" s="512">
        <v>0.48707699999999998</v>
      </c>
      <c r="F19" s="512">
        <v>1.0281640000000001</v>
      </c>
      <c r="G19" s="513" t="s">
        <v>85</v>
      </c>
      <c r="H19" s="513">
        <v>1.5152410000000001</v>
      </c>
      <c r="I19" s="513">
        <v>1.5152410000000001</v>
      </c>
    </row>
    <row r="20" spans="1:9">
      <c r="A20" s="524" t="s">
        <v>365</v>
      </c>
      <c r="B20" s="525" t="s">
        <v>85</v>
      </c>
      <c r="C20" s="525" t="s">
        <v>85</v>
      </c>
      <c r="D20" s="525">
        <v>0.278146</v>
      </c>
      <c r="E20" s="525">
        <v>13.407149</v>
      </c>
      <c r="F20" s="525">
        <v>120.992086</v>
      </c>
      <c r="G20" s="526">
        <v>0.278146</v>
      </c>
      <c r="H20" s="526">
        <v>134.399236</v>
      </c>
      <c r="I20" s="526">
        <v>134.67738199999999</v>
      </c>
    </row>
    <row r="21" spans="1:9">
      <c r="A21" s="514" t="s">
        <v>417</v>
      </c>
      <c r="B21" s="512" t="s">
        <v>85</v>
      </c>
      <c r="C21" s="512" t="s">
        <v>85</v>
      </c>
      <c r="D21" s="512" t="s">
        <v>85</v>
      </c>
      <c r="E21" s="512" t="s">
        <v>85</v>
      </c>
      <c r="F21" s="512">
        <v>0.40884900000000002</v>
      </c>
      <c r="G21" s="513" t="s">
        <v>85</v>
      </c>
      <c r="H21" s="513">
        <v>0.40884900000000002</v>
      </c>
      <c r="I21" s="513">
        <v>0.40884900000000002</v>
      </c>
    </row>
    <row r="22" spans="1:9">
      <c r="A22" s="499" t="s">
        <v>367</v>
      </c>
      <c r="B22" s="511" t="s">
        <v>85</v>
      </c>
      <c r="C22" s="511" t="s">
        <v>85</v>
      </c>
      <c r="D22" s="511" t="s">
        <v>85</v>
      </c>
      <c r="E22" s="511">
        <v>2.364913</v>
      </c>
      <c r="F22" s="511">
        <v>19.688281</v>
      </c>
      <c r="G22" s="267" t="s">
        <v>85</v>
      </c>
      <c r="H22" s="267">
        <v>22.053194000000001</v>
      </c>
      <c r="I22" s="267">
        <v>22.053194000000001</v>
      </c>
    </row>
    <row r="23" spans="1:9">
      <c r="A23" s="500" t="s">
        <v>368</v>
      </c>
      <c r="B23" s="512" t="s">
        <v>85</v>
      </c>
      <c r="C23" s="512" t="s">
        <v>85</v>
      </c>
      <c r="D23" s="512" t="s">
        <v>85</v>
      </c>
      <c r="E23" s="512" t="s">
        <v>85</v>
      </c>
      <c r="F23" s="512">
        <v>36.913863999999997</v>
      </c>
      <c r="G23" s="513" t="s">
        <v>85</v>
      </c>
      <c r="H23" s="513">
        <v>36.913863999999997</v>
      </c>
      <c r="I23" s="513">
        <v>36.913863999999997</v>
      </c>
    </row>
    <row r="24" spans="1:9">
      <c r="A24" s="499" t="s">
        <v>369</v>
      </c>
      <c r="B24" s="511" t="s">
        <v>85</v>
      </c>
      <c r="C24" s="511" t="s">
        <v>85</v>
      </c>
      <c r="D24" s="511">
        <v>0.21395500000000001</v>
      </c>
      <c r="E24" s="511">
        <v>9.1126839999999998</v>
      </c>
      <c r="F24" s="511">
        <v>62.602201999999998</v>
      </c>
      <c r="G24" s="267">
        <v>0.21395500000000001</v>
      </c>
      <c r="H24" s="267">
        <v>71.714886000000007</v>
      </c>
      <c r="I24" s="267">
        <v>71.928841000000006</v>
      </c>
    </row>
    <row r="25" spans="1:9">
      <c r="A25" s="500" t="s">
        <v>370</v>
      </c>
      <c r="B25" s="512" t="s">
        <v>85</v>
      </c>
      <c r="C25" s="512" t="s">
        <v>85</v>
      </c>
      <c r="D25" s="512">
        <v>6.4190999999999998E-2</v>
      </c>
      <c r="E25" s="512">
        <v>0.318189</v>
      </c>
      <c r="F25" s="512">
        <v>1.3770439999999999</v>
      </c>
      <c r="G25" s="513">
        <v>6.4190999999999998E-2</v>
      </c>
      <c r="H25" s="513">
        <v>1.695233</v>
      </c>
      <c r="I25" s="513">
        <v>1.7594240000000001</v>
      </c>
    </row>
    <row r="26" spans="1:9" s="47" customFormat="1">
      <c r="A26" s="502" t="s">
        <v>371</v>
      </c>
      <c r="B26" s="515" t="s">
        <v>85</v>
      </c>
      <c r="C26" s="515" t="s">
        <v>85</v>
      </c>
      <c r="D26" s="515" t="s">
        <v>85</v>
      </c>
      <c r="E26" s="515">
        <v>1.6113630000000001</v>
      </c>
      <c r="F26" s="515">
        <v>1.8469999999999999E-3</v>
      </c>
      <c r="G26" s="516" t="s">
        <v>85</v>
      </c>
      <c r="H26" s="516">
        <v>1.61321</v>
      </c>
      <c r="I26" s="516">
        <v>1.61321</v>
      </c>
    </row>
    <row r="27" spans="1:9" s="7" customFormat="1">
      <c r="A27" s="498" t="s">
        <v>372</v>
      </c>
      <c r="B27" s="522" t="s">
        <v>85</v>
      </c>
      <c r="C27" s="522" t="s">
        <v>85</v>
      </c>
      <c r="D27" s="522">
        <v>0.58352599999999999</v>
      </c>
      <c r="E27" s="522">
        <v>24.007999000000002</v>
      </c>
      <c r="F27" s="522">
        <v>73.227918000000003</v>
      </c>
      <c r="G27" s="523">
        <v>0.58352599999999999</v>
      </c>
      <c r="H27" s="523">
        <v>97.235917999999998</v>
      </c>
      <c r="I27" s="523">
        <v>97.819444000000004</v>
      </c>
    </row>
    <row r="28" spans="1:9">
      <c r="A28" s="502" t="s">
        <v>418</v>
      </c>
      <c r="B28" s="515" t="s">
        <v>85</v>
      </c>
      <c r="C28" s="515" t="s">
        <v>85</v>
      </c>
      <c r="D28" s="515" t="s">
        <v>85</v>
      </c>
      <c r="E28" s="515">
        <v>1.4209959999999999</v>
      </c>
      <c r="F28" s="515">
        <v>2.0830009999999999</v>
      </c>
      <c r="G28" s="516" t="s">
        <v>85</v>
      </c>
      <c r="H28" s="516">
        <v>3.503997</v>
      </c>
      <c r="I28" s="516">
        <v>3.503997</v>
      </c>
    </row>
    <row r="29" spans="1:9" s="47" customFormat="1">
      <c r="A29" s="500" t="s">
        <v>373</v>
      </c>
      <c r="B29" s="512" t="s">
        <v>85</v>
      </c>
      <c r="C29" s="512" t="s">
        <v>85</v>
      </c>
      <c r="D29" s="512">
        <v>8.9802999999999994E-2</v>
      </c>
      <c r="E29" s="512">
        <v>10.976354000000001</v>
      </c>
      <c r="F29" s="512">
        <v>37.868963000000001</v>
      </c>
      <c r="G29" s="513">
        <v>8.9802999999999994E-2</v>
      </c>
      <c r="H29" s="513">
        <v>48.845317000000001</v>
      </c>
      <c r="I29" s="513">
        <v>48.935119999999998</v>
      </c>
    </row>
    <row r="30" spans="1:9">
      <c r="A30" s="499" t="s">
        <v>374</v>
      </c>
      <c r="B30" s="511" t="s">
        <v>85</v>
      </c>
      <c r="C30" s="511" t="s">
        <v>85</v>
      </c>
      <c r="D30" s="511">
        <v>0.49372300000000002</v>
      </c>
      <c r="E30" s="511">
        <v>11.610649</v>
      </c>
      <c r="F30" s="511">
        <v>33.275955000000003</v>
      </c>
      <c r="G30" s="267">
        <v>0.49372300000000002</v>
      </c>
      <c r="H30" s="267">
        <v>44.886603999999998</v>
      </c>
      <c r="I30" s="267">
        <v>45.380327000000001</v>
      </c>
    </row>
    <row r="31" spans="1:9" s="7" customFormat="1">
      <c r="A31" s="498" t="s">
        <v>375</v>
      </c>
      <c r="B31" s="522" t="s">
        <v>85</v>
      </c>
      <c r="C31" s="522" t="s">
        <v>85</v>
      </c>
      <c r="D31" s="522">
        <v>0.92320899999999995</v>
      </c>
      <c r="E31" s="522">
        <v>46.464582999999998</v>
      </c>
      <c r="F31" s="522">
        <v>50.035282000000002</v>
      </c>
      <c r="G31" s="523">
        <v>0.92320899999999995</v>
      </c>
      <c r="H31" s="523">
        <v>96.499865</v>
      </c>
      <c r="I31" s="523">
        <v>97.423074</v>
      </c>
    </row>
    <row r="32" spans="1:9" s="47" customFormat="1">
      <c r="A32" s="499" t="s">
        <v>419</v>
      </c>
      <c r="B32" s="511" t="s">
        <v>85</v>
      </c>
      <c r="C32" s="511" t="s">
        <v>85</v>
      </c>
      <c r="D32" s="511" t="s">
        <v>85</v>
      </c>
      <c r="E32" s="511">
        <v>0.40820000000000001</v>
      </c>
      <c r="F32" s="511">
        <v>2.8129000000000001E-2</v>
      </c>
      <c r="G32" s="267" t="s">
        <v>85</v>
      </c>
      <c r="H32" s="267">
        <v>0.43632900000000002</v>
      </c>
      <c r="I32" s="267">
        <v>0.43632900000000002</v>
      </c>
    </row>
    <row r="33" spans="1:9">
      <c r="A33" s="500" t="s">
        <v>376</v>
      </c>
      <c r="B33" s="512" t="s">
        <v>85</v>
      </c>
      <c r="C33" s="512" t="s">
        <v>85</v>
      </c>
      <c r="D33" s="512">
        <v>0.90844599999999998</v>
      </c>
      <c r="E33" s="512">
        <v>44.251972000000002</v>
      </c>
      <c r="F33" s="512">
        <v>48.302622999999997</v>
      </c>
      <c r="G33" s="513">
        <v>0.90844599999999998</v>
      </c>
      <c r="H33" s="513">
        <v>92.554595000000006</v>
      </c>
      <c r="I33" s="513">
        <v>93.463041000000004</v>
      </c>
    </row>
    <row r="34" spans="1:9">
      <c r="A34" s="499" t="s">
        <v>377</v>
      </c>
      <c r="B34" s="511" t="s">
        <v>85</v>
      </c>
      <c r="C34" s="511" t="s">
        <v>85</v>
      </c>
      <c r="D34" s="511">
        <v>1.4763E-2</v>
      </c>
      <c r="E34" s="511">
        <v>1.804411</v>
      </c>
      <c r="F34" s="511">
        <v>1.7045300000000001</v>
      </c>
      <c r="G34" s="267">
        <v>1.4763E-2</v>
      </c>
      <c r="H34" s="267">
        <v>3.5089410000000001</v>
      </c>
      <c r="I34" s="267">
        <v>3.5237039999999999</v>
      </c>
    </row>
    <row r="35" spans="1:9" s="7" customFormat="1">
      <c r="A35" s="498" t="s">
        <v>378</v>
      </c>
      <c r="B35" s="522" t="s">
        <v>85</v>
      </c>
      <c r="C35" s="522" t="s">
        <v>85</v>
      </c>
      <c r="D35" s="522">
        <v>0.26204899999999998</v>
      </c>
      <c r="E35" s="522">
        <v>1.1941360000000001</v>
      </c>
      <c r="F35" s="522">
        <v>7.9135540000000004</v>
      </c>
      <c r="G35" s="523">
        <v>0.26204899999999998</v>
      </c>
      <c r="H35" s="523">
        <v>9.1076899999999998</v>
      </c>
      <c r="I35" s="523">
        <v>9.3697389999999992</v>
      </c>
    </row>
    <row r="36" spans="1:9">
      <c r="A36" s="502" t="s">
        <v>420</v>
      </c>
      <c r="B36" s="515" t="s">
        <v>85</v>
      </c>
      <c r="C36" s="515" t="s">
        <v>85</v>
      </c>
      <c r="D36" s="515">
        <v>0.17709900000000001</v>
      </c>
      <c r="E36" s="515">
        <v>0.23968300000000001</v>
      </c>
      <c r="F36" s="515">
        <v>0.39094499999999999</v>
      </c>
      <c r="G36" s="516">
        <v>0.17709900000000001</v>
      </c>
      <c r="H36" s="516">
        <v>0.63062799999999997</v>
      </c>
      <c r="I36" s="516">
        <v>0.80772699999999997</v>
      </c>
    </row>
    <row r="37" spans="1:9">
      <c r="A37" s="501" t="s">
        <v>379</v>
      </c>
      <c r="B37" s="512" t="s">
        <v>85</v>
      </c>
      <c r="C37" s="512" t="s">
        <v>85</v>
      </c>
      <c r="D37" s="512" t="s">
        <v>85</v>
      </c>
      <c r="E37" s="512">
        <v>1.0222999999999999E-2</v>
      </c>
      <c r="F37" s="512">
        <v>0.40994700000000001</v>
      </c>
      <c r="G37" s="513" t="s">
        <v>85</v>
      </c>
      <c r="H37" s="513">
        <v>0.42016999999999999</v>
      </c>
      <c r="I37" s="513">
        <v>0.42016999999999999</v>
      </c>
    </row>
    <row r="38" spans="1:9">
      <c r="A38" s="502" t="s">
        <v>751</v>
      </c>
      <c r="B38" s="511" t="s">
        <v>85</v>
      </c>
      <c r="C38" s="511" t="s">
        <v>85</v>
      </c>
      <c r="D38" s="511">
        <v>6.9949999999999998E-2</v>
      </c>
      <c r="E38" s="511">
        <v>1.4903E-2</v>
      </c>
      <c r="F38" s="511">
        <v>0.85483600000000004</v>
      </c>
      <c r="G38" s="267">
        <v>6.9949999999999998E-2</v>
      </c>
      <c r="H38" s="267">
        <v>0.86973900000000004</v>
      </c>
      <c r="I38" s="267">
        <v>0.939689</v>
      </c>
    </row>
    <row r="39" spans="1:9">
      <c r="A39" s="501" t="s">
        <v>381</v>
      </c>
      <c r="B39" s="517" t="s">
        <v>85</v>
      </c>
      <c r="C39" s="517" t="s">
        <v>85</v>
      </c>
      <c r="D39" s="517" t="s">
        <v>85</v>
      </c>
      <c r="E39" s="517">
        <v>3.9265000000000001E-2</v>
      </c>
      <c r="F39" s="517">
        <v>0</v>
      </c>
      <c r="G39" s="518" t="s">
        <v>85</v>
      </c>
      <c r="H39" s="518">
        <v>3.9265000000000001E-2</v>
      </c>
      <c r="I39" s="518">
        <v>3.9265000000000001E-2</v>
      </c>
    </row>
    <row r="40" spans="1:9">
      <c r="A40" s="502" t="s">
        <v>382</v>
      </c>
      <c r="B40" s="515" t="s">
        <v>85</v>
      </c>
      <c r="C40" s="515" t="s">
        <v>85</v>
      </c>
      <c r="D40" s="515" t="s">
        <v>85</v>
      </c>
      <c r="E40" s="515" t="s">
        <v>85</v>
      </c>
      <c r="F40" s="515">
        <v>0.15915199999999999</v>
      </c>
      <c r="G40" s="516" t="s">
        <v>85</v>
      </c>
      <c r="H40" s="516">
        <v>0.15915199999999999</v>
      </c>
      <c r="I40" s="516">
        <v>0.15915199999999999</v>
      </c>
    </row>
    <row r="41" spans="1:9">
      <c r="A41" s="501" t="s">
        <v>383</v>
      </c>
      <c r="B41" s="517" t="s">
        <v>85</v>
      </c>
      <c r="C41" s="517" t="s">
        <v>85</v>
      </c>
      <c r="D41" s="517">
        <v>1.4999999999999999E-2</v>
      </c>
      <c r="E41" s="517">
        <v>0.89006200000000002</v>
      </c>
      <c r="F41" s="517">
        <v>5.9917410000000002</v>
      </c>
      <c r="G41" s="518">
        <v>1.4999999999999999E-2</v>
      </c>
      <c r="H41" s="518">
        <v>6.8818029999999997</v>
      </c>
      <c r="I41" s="518">
        <v>6.8968030000000002</v>
      </c>
    </row>
    <row r="42" spans="1:9">
      <c r="A42" s="502" t="s">
        <v>411</v>
      </c>
      <c r="B42" s="515" t="s">
        <v>85</v>
      </c>
      <c r="C42" s="515" t="s">
        <v>85</v>
      </c>
      <c r="D42" s="515" t="s">
        <v>85</v>
      </c>
      <c r="E42" s="515" t="s">
        <v>85</v>
      </c>
      <c r="F42" s="515" t="s">
        <v>85</v>
      </c>
      <c r="G42" s="516" t="s">
        <v>85</v>
      </c>
      <c r="H42" s="516" t="s">
        <v>85</v>
      </c>
      <c r="I42" s="516" t="s">
        <v>85</v>
      </c>
    </row>
    <row r="43" spans="1:9" s="47" customFormat="1">
      <c r="A43" s="501" t="s">
        <v>412</v>
      </c>
      <c r="B43" s="517" t="s">
        <v>85</v>
      </c>
      <c r="C43" s="517" t="s">
        <v>85</v>
      </c>
      <c r="D43" s="517" t="s">
        <v>85</v>
      </c>
      <c r="E43" s="517" t="s">
        <v>85</v>
      </c>
      <c r="F43" s="517">
        <v>0.1</v>
      </c>
      <c r="G43" s="518" t="s">
        <v>85</v>
      </c>
      <c r="H43" s="518">
        <v>0.1</v>
      </c>
      <c r="I43" s="518">
        <v>0.1</v>
      </c>
    </row>
    <row r="44" spans="1:9" s="7" customFormat="1">
      <c r="A44" s="530" t="s">
        <v>438</v>
      </c>
      <c r="B44" s="531" t="s">
        <v>85</v>
      </c>
      <c r="C44" s="531" t="s">
        <v>85</v>
      </c>
      <c r="D44" s="531">
        <v>1.4938709999999999</v>
      </c>
      <c r="E44" s="531">
        <v>42.671011</v>
      </c>
      <c r="F44" s="531">
        <v>309.14963399999999</v>
      </c>
      <c r="G44" s="532">
        <v>1.4938709999999999</v>
      </c>
      <c r="H44" s="532">
        <v>351.82064500000001</v>
      </c>
      <c r="I44" s="532">
        <v>353.31451600000003</v>
      </c>
    </row>
    <row r="45" spans="1:9">
      <c r="A45" s="501" t="s">
        <v>421</v>
      </c>
      <c r="B45" s="517" t="s">
        <v>85</v>
      </c>
      <c r="C45" s="517" t="s">
        <v>85</v>
      </c>
      <c r="D45" s="517">
        <v>0.54131200000000002</v>
      </c>
      <c r="E45" s="517">
        <v>2.158944</v>
      </c>
      <c r="F45" s="517">
        <v>13.917813000000001</v>
      </c>
      <c r="G45" s="518">
        <v>0.54131200000000002</v>
      </c>
      <c r="H45" s="518">
        <v>16.076758000000002</v>
      </c>
      <c r="I45" s="518">
        <v>16.618068999999998</v>
      </c>
    </row>
    <row r="46" spans="1:9" s="47" customFormat="1">
      <c r="A46" s="502" t="s">
        <v>501</v>
      </c>
      <c r="B46" s="515" t="s">
        <v>85</v>
      </c>
      <c r="C46" s="515" t="s">
        <v>85</v>
      </c>
      <c r="D46" s="515">
        <v>0.95255900000000004</v>
      </c>
      <c r="E46" s="515">
        <v>40.512067000000002</v>
      </c>
      <c r="F46" s="515">
        <v>295.23182100000002</v>
      </c>
      <c r="G46" s="516">
        <v>0.95255900000000004</v>
      </c>
      <c r="H46" s="516">
        <v>335.74388699999997</v>
      </c>
      <c r="I46" s="516">
        <v>336.69644699999998</v>
      </c>
    </row>
    <row r="47" spans="1:9" s="7" customFormat="1">
      <c r="A47" s="527" t="s">
        <v>384</v>
      </c>
      <c r="B47" s="528" t="s">
        <v>85</v>
      </c>
      <c r="C47" s="528" t="s">
        <v>85</v>
      </c>
      <c r="D47" s="528">
        <v>20.887311</v>
      </c>
      <c r="E47" s="528">
        <v>170.09386900000001</v>
      </c>
      <c r="F47" s="528">
        <v>838.056106</v>
      </c>
      <c r="G47" s="529">
        <v>20.887311</v>
      </c>
      <c r="H47" s="529">
        <v>1008.149975</v>
      </c>
      <c r="I47" s="529">
        <v>1029.037286</v>
      </c>
    </row>
    <row r="48" spans="1:9" s="47" customFormat="1">
      <c r="A48" s="499" t="s">
        <v>422</v>
      </c>
      <c r="B48" s="511" t="s">
        <v>85</v>
      </c>
      <c r="C48" s="511" t="s">
        <v>85</v>
      </c>
      <c r="D48" s="511">
        <v>0.70042800000000005</v>
      </c>
      <c r="E48" s="511">
        <v>15.732195000000001</v>
      </c>
      <c r="F48" s="511">
        <v>70.970906999999997</v>
      </c>
      <c r="G48" s="267">
        <v>0.70042800000000005</v>
      </c>
      <c r="H48" s="267">
        <v>86.703102000000001</v>
      </c>
      <c r="I48" s="267">
        <v>87.403530000000003</v>
      </c>
    </row>
    <row r="49" spans="1:9">
      <c r="A49" s="500" t="s">
        <v>385</v>
      </c>
      <c r="B49" s="512" t="s">
        <v>85</v>
      </c>
      <c r="C49" s="512" t="s">
        <v>85</v>
      </c>
      <c r="D49" s="512">
        <v>1.0245580000000001</v>
      </c>
      <c r="E49" s="512">
        <v>15.574852999999999</v>
      </c>
      <c r="F49" s="512">
        <v>97.34187</v>
      </c>
      <c r="G49" s="513">
        <v>1.0245580000000001</v>
      </c>
      <c r="H49" s="513">
        <v>112.916723</v>
      </c>
      <c r="I49" s="513">
        <v>113.941281</v>
      </c>
    </row>
    <row r="50" spans="1:9">
      <c r="A50" s="499" t="s">
        <v>386</v>
      </c>
      <c r="B50" s="511" t="s">
        <v>85</v>
      </c>
      <c r="C50" s="511" t="s">
        <v>85</v>
      </c>
      <c r="D50" s="511">
        <v>2.7541690000000001</v>
      </c>
      <c r="E50" s="511">
        <v>29.642828999999999</v>
      </c>
      <c r="F50" s="511">
        <v>80.150147000000004</v>
      </c>
      <c r="G50" s="267">
        <v>2.7541690000000001</v>
      </c>
      <c r="H50" s="267">
        <v>109.792976</v>
      </c>
      <c r="I50" s="267">
        <v>112.547145</v>
      </c>
    </row>
    <row r="51" spans="1:9">
      <c r="A51" s="500" t="s">
        <v>387</v>
      </c>
      <c r="B51" s="512" t="s">
        <v>85</v>
      </c>
      <c r="C51" s="512" t="s">
        <v>85</v>
      </c>
      <c r="D51" s="512">
        <v>6.2455590000000001</v>
      </c>
      <c r="E51" s="512">
        <v>17.528300000000002</v>
      </c>
      <c r="F51" s="512">
        <v>51.402881000000001</v>
      </c>
      <c r="G51" s="513">
        <v>6.2455590000000001</v>
      </c>
      <c r="H51" s="513">
        <v>68.931180999999995</v>
      </c>
      <c r="I51" s="513">
        <v>75.176739999999995</v>
      </c>
    </row>
    <row r="52" spans="1:9" s="47" customFormat="1">
      <c r="A52" s="499" t="s">
        <v>388</v>
      </c>
      <c r="B52" s="511" t="s">
        <v>85</v>
      </c>
      <c r="C52" s="511" t="s">
        <v>85</v>
      </c>
      <c r="D52" s="511">
        <v>5.0080000000000003E-3</v>
      </c>
      <c r="E52" s="511">
        <v>5.8499470000000002</v>
      </c>
      <c r="F52" s="511">
        <v>13.639832999999999</v>
      </c>
      <c r="G52" s="267">
        <v>5.0080000000000003E-3</v>
      </c>
      <c r="H52" s="267">
        <v>19.48978</v>
      </c>
      <c r="I52" s="267">
        <v>19.494788</v>
      </c>
    </row>
    <row r="53" spans="1:9">
      <c r="A53" s="500" t="s">
        <v>389</v>
      </c>
      <c r="B53" s="512" t="s">
        <v>85</v>
      </c>
      <c r="C53" s="512" t="s">
        <v>85</v>
      </c>
      <c r="D53" s="512">
        <v>10.157588000000001</v>
      </c>
      <c r="E53" s="512">
        <v>85.765744999999995</v>
      </c>
      <c r="F53" s="512">
        <v>524.55046900000002</v>
      </c>
      <c r="G53" s="513">
        <v>10.157588000000001</v>
      </c>
      <c r="H53" s="513">
        <v>610.31621500000006</v>
      </c>
      <c r="I53" s="513">
        <v>620.47380299999998</v>
      </c>
    </row>
    <row r="54" spans="1:9" s="7" customFormat="1">
      <c r="A54" s="524" t="s">
        <v>390</v>
      </c>
      <c r="B54" s="525" t="s">
        <v>85</v>
      </c>
      <c r="C54" s="525" t="s">
        <v>85</v>
      </c>
      <c r="D54" s="525">
        <v>2.6334170000000001</v>
      </c>
      <c r="E54" s="525">
        <v>212.28242900000001</v>
      </c>
      <c r="F54" s="525">
        <v>1116.538579</v>
      </c>
      <c r="G54" s="526">
        <v>2.6334170000000001</v>
      </c>
      <c r="H54" s="526">
        <v>1328.8210079999999</v>
      </c>
      <c r="I54" s="526">
        <v>1331.454426</v>
      </c>
    </row>
    <row r="55" spans="1:9">
      <c r="A55" s="500" t="s">
        <v>423</v>
      </c>
      <c r="B55" s="512" t="s">
        <v>85</v>
      </c>
      <c r="C55" s="512" t="s">
        <v>85</v>
      </c>
      <c r="D55" s="512" t="s">
        <v>85</v>
      </c>
      <c r="E55" s="512">
        <v>0.92666099999999996</v>
      </c>
      <c r="F55" s="512">
        <v>2.183586</v>
      </c>
      <c r="G55" s="513" t="s">
        <v>85</v>
      </c>
      <c r="H55" s="513">
        <v>3.1102470000000002</v>
      </c>
      <c r="I55" s="513">
        <v>3.1102470000000002</v>
      </c>
    </row>
    <row r="56" spans="1:9">
      <c r="A56" s="499" t="s">
        <v>391</v>
      </c>
      <c r="B56" s="511" t="s">
        <v>85</v>
      </c>
      <c r="C56" s="511" t="s">
        <v>85</v>
      </c>
      <c r="D56" s="511">
        <v>2.8486000000000001E-2</v>
      </c>
      <c r="E56" s="511" t="s">
        <v>85</v>
      </c>
      <c r="F56" s="511">
        <v>1.7134E-2</v>
      </c>
      <c r="G56" s="267">
        <v>2.8486000000000001E-2</v>
      </c>
      <c r="H56" s="267">
        <v>1.7134E-2</v>
      </c>
      <c r="I56" s="267">
        <v>4.5620000000000001E-2</v>
      </c>
    </row>
    <row r="57" spans="1:9">
      <c r="A57" s="500" t="s">
        <v>392</v>
      </c>
      <c r="B57" s="512" t="s">
        <v>85</v>
      </c>
      <c r="C57" s="512" t="s">
        <v>85</v>
      </c>
      <c r="D57" s="512" t="s">
        <v>85</v>
      </c>
      <c r="E57" s="512">
        <v>1.513336</v>
      </c>
      <c r="F57" s="512">
        <v>94.707841000000002</v>
      </c>
      <c r="G57" s="513" t="s">
        <v>85</v>
      </c>
      <c r="H57" s="513">
        <v>96.221177999999995</v>
      </c>
      <c r="I57" s="513">
        <v>96.221177999999995</v>
      </c>
    </row>
    <row r="58" spans="1:9">
      <c r="A58" s="499" t="s">
        <v>393</v>
      </c>
      <c r="B58" s="511" t="s">
        <v>85</v>
      </c>
      <c r="C58" s="511" t="s">
        <v>85</v>
      </c>
      <c r="D58" s="511">
        <v>2.6049319999999998</v>
      </c>
      <c r="E58" s="511">
        <v>199.86837700000001</v>
      </c>
      <c r="F58" s="511">
        <v>910.57645400000001</v>
      </c>
      <c r="G58" s="267">
        <v>2.6049319999999998</v>
      </c>
      <c r="H58" s="267">
        <v>1110.444831</v>
      </c>
      <c r="I58" s="267">
        <v>1113.049763</v>
      </c>
    </row>
    <row r="59" spans="1:9" s="47" customFormat="1">
      <c r="A59" s="501" t="s">
        <v>394</v>
      </c>
      <c r="B59" s="517" t="s">
        <v>85</v>
      </c>
      <c r="C59" s="517" t="s">
        <v>85</v>
      </c>
      <c r="D59" s="517" t="s">
        <v>85</v>
      </c>
      <c r="E59" s="517">
        <v>8.1252309999999994</v>
      </c>
      <c r="F59" s="517">
        <v>73.523959000000005</v>
      </c>
      <c r="G59" s="518" t="s">
        <v>85</v>
      </c>
      <c r="H59" s="518">
        <v>81.649190000000004</v>
      </c>
      <c r="I59" s="518">
        <v>81.649190000000004</v>
      </c>
    </row>
    <row r="60" spans="1:9" s="47" customFormat="1">
      <c r="A60" s="502" t="s">
        <v>413</v>
      </c>
      <c r="B60" s="515" t="s">
        <v>85</v>
      </c>
      <c r="C60" s="515" t="s">
        <v>85</v>
      </c>
      <c r="D60" s="515" t="s">
        <v>85</v>
      </c>
      <c r="E60" s="515">
        <v>1.8488230000000001</v>
      </c>
      <c r="F60" s="515">
        <v>35.529604999999997</v>
      </c>
      <c r="G60" s="516" t="s">
        <v>85</v>
      </c>
      <c r="H60" s="516">
        <v>37.378428999999997</v>
      </c>
      <c r="I60" s="516">
        <v>37.378428999999997</v>
      </c>
    </row>
    <row r="61" spans="1:9" s="7" customFormat="1">
      <c r="A61" s="527" t="s">
        <v>395</v>
      </c>
      <c r="B61" s="528" t="s">
        <v>85</v>
      </c>
      <c r="C61" s="528" t="s">
        <v>85</v>
      </c>
      <c r="D61" s="528">
        <v>4.3319960000000002</v>
      </c>
      <c r="E61" s="528">
        <v>95.929253000000003</v>
      </c>
      <c r="F61" s="528">
        <v>436.30785200000003</v>
      </c>
      <c r="G61" s="529">
        <v>4.3319960000000002</v>
      </c>
      <c r="H61" s="529">
        <v>532.23710500000004</v>
      </c>
      <c r="I61" s="529">
        <v>536.56910100000005</v>
      </c>
    </row>
    <row r="62" spans="1:9">
      <c r="A62" s="502" t="s">
        <v>502</v>
      </c>
      <c r="B62" s="515" t="s">
        <v>85</v>
      </c>
      <c r="C62" s="515" t="s">
        <v>85</v>
      </c>
      <c r="D62" s="515" t="s">
        <v>85</v>
      </c>
      <c r="E62" s="515">
        <v>11.758507</v>
      </c>
      <c r="F62" s="515">
        <v>21.549347000000001</v>
      </c>
      <c r="G62" s="516" t="s">
        <v>85</v>
      </c>
      <c r="H62" s="516">
        <v>33.307853000000001</v>
      </c>
      <c r="I62" s="516">
        <v>33.307853000000001</v>
      </c>
    </row>
    <row r="63" spans="1:9">
      <c r="A63" s="500" t="s">
        <v>396</v>
      </c>
      <c r="B63" s="512" t="s">
        <v>85</v>
      </c>
      <c r="C63" s="512" t="s">
        <v>85</v>
      </c>
      <c r="D63" s="512">
        <v>3.0649160000000002</v>
      </c>
      <c r="E63" s="512">
        <v>22.861778000000001</v>
      </c>
      <c r="F63" s="512">
        <v>234.797662</v>
      </c>
      <c r="G63" s="513">
        <v>3.0649160000000002</v>
      </c>
      <c r="H63" s="513">
        <v>257.65944000000002</v>
      </c>
      <c r="I63" s="513">
        <v>260.724356</v>
      </c>
    </row>
    <row r="64" spans="1:9">
      <c r="A64" s="499" t="s">
        <v>397</v>
      </c>
      <c r="B64" s="511" t="s">
        <v>85</v>
      </c>
      <c r="C64" s="511" t="s">
        <v>85</v>
      </c>
      <c r="D64" s="511">
        <v>8.8803000000000007E-2</v>
      </c>
      <c r="E64" s="511">
        <v>5.0514520000000003</v>
      </c>
      <c r="F64" s="511">
        <v>5.6093869999999999</v>
      </c>
      <c r="G64" s="267">
        <v>8.8803000000000007E-2</v>
      </c>
      <c r="H64" s="267">
        <v>10.66084</v>
      </c>
      <c r="I64" s="267">
        <v>10.749643000000001</v>
      </c>
    </row>
    <row r="65" spans="1:9">
      <c r="A65" s="501" t="s">
        <v>398</v>
      </c>
      <c r="B65" s="517" t="s">
        <v>85</v>
      </c>
      <c r="C65" s="517" t="s">
        <v>85</v>
      </c>
      <c r="D65" s="517">
        <v>1.1768449999999999</v>
      </c>
      <c r="E65" s="517">
        <v>5.5394880000000004</v>
      </c>
      <c r="F65" s="517">
        <v>28.023257999999998</v>
      </c>
      <c r="G65" s="518">
        <v>1.1768449999999999</v>
      </c>
      <c r="H65" s="518">
        <v>33.562745999999997</v>
      </c>
      <c r="I65" s="518">
        <v>34.73959</v>
      </c>
    </row>
    <row r="66" spans="1:9" s="47" customFormat="1">
      <c r="A66" s="502" t="s">
        <v>399</v>
      </c>
      <c r="B66" s="515" t="s">
        <v>85</v>
      </c>
      <c r="C66" s="515" t="s">
        <v>85</v>
      </c>
      <c r="D66" s="515">
        <v>1.4319999999999999E-3</v>
      </c>
      <c r="E66" s="515">
        <v>50.718027999999997</v>
      </c>
      <c r="F66" s="515">
        <v>146.32819799999999</v>
      </c>
      <c r="G66" s="516">
        <v>1.4319999999999999E-3</v>
      </c>
      <c r="H66" s="516">
        <v>197.04622699999999</v>
      </c>
      <c r="I66" s="516">
        <v>197.04765900000001</v>
      </c>
    </row>
    <row r="67" spans="1:9" s="7" customFormat="1">
      <c r="A67" s="527" t="s">
        <v>400</v>
      </c>
      <c r="B67" s="528" t="s">
        <v>85</v>
      </c>
      <c r="C67" s="528" t="s">
        <v>85</v>
      </c>
      <c r="D67" s="528">
        <v>0.41116399999999997</v>
      </c>
      <c r="E67" s="528">
        <v>34.0182</v>
      </c>
      <c r="F67" s="528">
        <v>434.51798400000001</v>
      </c>
      <c r="G67" s="529">
        <v>0.41116399999999997</v>
      </c>
      <c r="H67" s="529">
        <v>468.53618399999999</v>
      </c>
      <c r="I67" s="529">
        <v>468.94734799999998</v>
      </c>
    </row>
    <row r="68" spans="1:9">
      <c r="A68" s="680" t="s">
        <v>402</v>
      </c>
      <c r="B68" s="681" t="s">
        <v>85</v>
      </c>
      <c r="C68" s="681" t="s">
        <v>85</v>
      </c>
      <c r="D68" s="681">
        <f>SUM(D9,D14,D20,D27,D31,D35,D44,D47,D54,D61,D67)</f>
        <v>34.270767000000006</v>
      </c>
      <c r="E68" s="681">
        <f t="shared" ref="E68:I68" si="0">SUM(E9,E14,E20,E27,E31,E35,E44,E47,E54,E61,E67)</f>
        <v>705.35983599999997</v>
      </c>
      <c r="F68" s="681">
        <f t="shared" si="0"/>
        <v>3649.0850300000002</v>
      </c>
      <c r="G68" s="681">
        <f t="shared" si="0"/>
        <v>34.270767000000006</v>
      </c>
      <c r="H68" s="681">
        <f t="shared" si="0"/>
        <v>4354.4448679999996</v>
      </c>
      <c r="I68" s="681">
        <f t="shared" si="0"/>
        <v>4388.7156359999999</v>
      </c>
    </row>
    <row r="69" spans="1:9">
      <c r="A69" s="217" t="s">
        <v>548</v>
      </c>
      <c r="B69" s="556"/>
      <c r="C69" s="556"/>
      <c r="D69" s="556"/>
      <c r="E69" s="556"/>
      <c r="F69" s="556"/>
      <c r="G69" s="556"/>
      <c r="H69" s="556"/>
      <c r="I69" s="556"/>
    </row>
    <row r="70" spans="1:9">
      <c r="A70" s="217" t="s">
        <v>416</v>
      </c>
      <c r="B70" s="556"/>
      <c r="C70" s="556"/>
      <c r="D70" s="556"/>
      <c r="E70" s="556"/>
      <c r="F70" s="556"/>
      <c r="G70" s="556"/>
      <c r="H70" s="556"/>
      <c r="I70" s="556"/>
    </row>
    <row r="71" spans="1:9">
      <c r="A71" s="536" t="s">
        <v>755</v>
      </c>
      <c r="B71" s="3"/>
      <c r="C71" s="212"/>
      <c r="D71" s="3"/>
      <c r="E71" s="3"/>
      <c r="F71" s="212"/>
      <c r="G71" s="3"/>
      <c r="H71" s="3"/>
      <c r="I71" s="3"/>
    </row>
    <row r="72" spans="1:9">
      <c r="A72" s="778" t="s">
        <v>756</v>
      </c>
      <c r="B72" s="3"/>
      <c r="C72" s="212"/>
      <c r="D72" s="3"/>
      <c r="E72" s="3"/>
      <c r="F72" s="212"/>
      <c r="G72" s="3"/>
      <c r="H72" s="3"/>
      <c r="I72" s="3"/>
    </row>
    <row r="73" spans="1:9">
      <c r="A73" s="38" t="s">
        <v>439</v>
      </c>
      <c r="B73" s="3"/>
      <c r="C73" s="212"/>
      <c r="D73" s="3"/>
      <c r="E73" s="3"/>
      <c r="F73" s="212"/>
      <c r="G73" s="3"/>
      <c r="H73" s="3"/>
      <c r="I73" s="3"/>
    </row>
    <row r="74" spans="1:9">
      <c r="A74" s="242" t="s">
        <v>643</v>
      </c>
      <c r="B74" s="3"/>
      <c r="C74" s="212"/>
      <c r="D74" s="3"/>
      <c r="E74" s="3"/>
      <c r="F74" s="212"/>
      <c r="G74" s="3"/>
      <c r="H74" s="3"/>
      <c r="I74" s="3"/>
    </row>
    <row r="77" spans="1:9" ht="16.8">
      <c r="A77" s="88" t="s">
        <v>753</v>
      </c>
    </row>
    <row r="78" spans="1:9" ht="13.8" thickBot="1">
      <c r="A78" s="205"/>
      <c r="I78" s="417" t="s">
        <v>25</v>
      </c>
    </row>
    <row r="79" spans="1:9">
      <c r="A79" s="204" t="s">
        <v>408</v>
      </c>
      <c r="B79" s="503" t="s">
        <v>96</v>
      </c>
      <c r="C79" s="503" t="s">
        <v>614</v>
      </c>
      <c r="D79" s="503" t="s">
        <v>98</v>
      </c>
      <c r="E79" s="503" t="s">
        <v>299</v>
      </c>
      <c r="F79" s="504">
        <v>300000</v>
      </c>
      <c r="G79" s="505" t="s">
        <v>426</v>
      </c>
      <c r="H79" s="505" t="s">
        <v>426</v>
      </c>
      <c r="I79" s="505" t="s">
        <v>415</v>
      </c>
    </row>
    <row r="80" spans="1:9">
      <c r="A80" s="203"/>
      <c r="B80" s="506" t="s">
        <v>36</v>
      </c>
      <c r="C80" s="506" t="s">
        <v>36</v>
      </c>
      <c r="D80" s="506" t="s">
        <v>36</v>
      </c>
      <c r="E80" s="506" t="s">
        <v>36</v>
      </c>
      <c r="F80" s="506" t="s">
        <v>37</v>
      </c>
      <c r="G80" s="507" t="s">
        <v>414</v>
      </c>
      <c r="H80" s="507" t="s">
        <v>314</v>
      </c>
      <c r="I80" s="507" t="s">
        <v>112</v>
      </c>
    </row>
    <row r="81" spans="1:9" ht="13.8" thickBot="1">
      <c r="A81" s="206"/>
      <c r="B81" s="508" t="s">
        <v>613</v>
      </c>
      <c r="C81" s="508" t="s">
        <v>100</v>
      </c>
      <c r="D81" s="508" t="s">
        <v>101</v>
      </c>
      <c r="E81" s="508" t="s">
        <v>300</v>
      </c>
      <c r="F81" s="508" t="s">
        <v>102</v>
      </c>
      <c r="G81" s="509" t="s">
        <v>314</v>
      </c>
      <c r="H81" s="509" t="s">
        <v>102</v>
      </c>
      <c r="I81" s="509" t="s">
        <v>427</v>
      </c>
    </row>
    <row r="83" spans="1:9">
      <c r="A83" s="519" t="s">
        <v>356</v>
      </c>
      <c r="B83" s="520" t="s">
        <v>85</v>
      </c>
      <c r="C83" s="520" t="s">
        <v>85</v>
      </c>
      <c r="D83" s="537">
        <f t="shared" ref="D83:I92" si="1">IF(D9="-","-",D9/D$68)</f>
        <v>7.0499676882049347E-2</v>
      </c>
      <c r="E83" s="537">
        <f t="shared" si="1"/>
        <v>8.4630131960051105E-2</v>
      </c>
      <c r="F83" s="537">
        <f t="shared" si="1"/>
        <v>6.5829430398337413E-2</v>
      </c>
      <c r="G83" s="538">
        <f t="shared" si="1"/>
        <v>7.0499676882049347E-2</v>
      </c>
      <c r="H83" s="538">
        <f t="shared" si="1"/>
        <v>6.8874883961442784E-2</v>
      </c>
      <c r="I83" s="538">
        <f t="shared" si="1"/>
        <v>6.8887571689550231E-2</v>
      </c>
    </row>
    <row r="84" spans="1:9">
      <c r="A84" s="499" t="s">
        <v>357</v>
      </c>
      <c r="B84" s="511" t="s">
        <v>85</v>
      </c>
      <c r="C84" s="511" t="s">
        <v>85</v>
      </c>
      <c r="D84" s="539">
        <f t="shared" si="1"/>
        <v>7.0499676882049347E-2</v>
      </c>
      <c r="E84" s="539">
        <f t="shared" si="1"/>
        <v>8.4612180838717341E-2</v>
      </c>
      <c r="F84" s="539">
        <f t="shared" si="1"/>
        <v>6.4299621705444329E-2</v>
      </c>
      <c r="G84" s="540">
        <f t="shared" si="1"/>
        <v>7.0499676882049347E-2</v>
      </c>
      <c r="H84" s="540">
        <f t="shared" si="1"/>
        <v>6.758997528315934E-2</v>
      </c>
      <c r="I84" s="540">
        <f t="shared" si="1"/>
        <v>6.7612696654561738E-2</v>
      </c>
    </row>
    <row r="85" spans="1:9">
      <c r="A85" s="500" t="s">
        <v>358</v>
      </c>
      <c r="B85" s="512" t="s">
        <v>85</v>
      </c>
      <c r="C85" s="512" t="s">
        <v>85</v>
      </c>
      <c r="D85" s="541" t="str">
        <f t="shared" si="1"/>
        <v>-</v>
      </c>
      <c r="E85" s="541">
        <f t="shared" si="1"/>
        <v>2.3732567613900828E-6</v>
      </c>
      <c r="F85" s="541">
        <f t="shared" si="1"/>
        <v>2.7368504482341422E-6</v>
      </c>
      <c r="G85" s="542" t="str">
        <f t="shared" si="1"/>
        <v>-</v>
      </c>
      <c r="H85" s="542">
        <f t="shared" si="1"/>
        <v>2.6779532990977808E-6</v>
      </c>
      <c r="I85" s="542">
        <f t="shared" si="1"/>
        <v>2.6570415964858833E-6</v>
      </c>
    </row>
    <row r="86" spans="1:9">
      <c r="A86" s="499" t="s">
        <v>359</v>
      </c>
      <c r="B86" s="511" t="s">
        <v>85</v>
      </c>
      <c r="C86" s="511" t="s">
        <v>85</v>
      </c>
      <c r="D86" s="539" t="str">
        <f t="shared" si="1"/>
        <v>-</v>
      </c>
      <c r="E86" s="539">
        <f t="shared" si="1"/>
        <v>1.5577864572374091E-5</v>
      </c>
      <c r="F86" s="539">
        <f t="shared" si="1"/>
        <v>1.305849537849766E-3</v>
      </c>
      <c r="G86" s="540" t="str">
        <f t="shared" si="1"/>
        <v>-</v>
      </c>
      <c r="H86" s="540">
        <f t="shared" si="1"/>
        <v>1.0968433737900756E-3</v>
      </c>
      <c r="I86" s="540">
        <f t="shared" si="1"/>
        <v>1.0882783019300639E-3</v>
      </c>
    </row>
    <row r="87" spans="1:9">
      <c r="A87" s="500" t="s">
        <v>410</v>
      </c>
      <c r="B87" s="512" t="s">
        <v>85</v>
      </c>
      <c r="C87" s="512" t="s">
        <v>85</v>
      </c>
      <c r="D87" s="541" t="str">
        <f t="shared" si="1"/>
        <v>-</v>
      </c>
      <c r="E87" s="541" t="str">
        <f t="shared" si="1"/>
        <v>-</v>
      </c>
      <c r="F87" s="541">
        <f t="shared" si="1"/>
        <v>2.2122230459507817E-4</v>
      </c>
      <c r="G87" s="542" t="str">
        <f t="shared" si="1"/>
        <v>-</v>
      </c>
      <c r="H87" s="542">
        <f t="shared" si="1"/>
        <v>1.853873511942694E-4</v>
      </c>
      <c r="I87" s="542">
        <f t="shared" si="1"/>
        <v>1.8393969146193276E-4</v>
      </c>
    </row>
    <row r="88" spans="1:9">
      <c r="A88" s="524" t="s">
        <v>360</v>
      </c>
      <c r="B88" s="525" t="s">
        <v>85</v>
      </c>
      <c r="C88" s="525" t="s">
        <v>85</v>
      </c>
      <c r="D88" s="545">
        <f t="shared" si="1"/>
        <v>1.4589693892757053E-3</v>
      </c>
      <c r="E88" s="545">
        <f t="shared" si="1"/>
        <v>7.9342637819259099E-3</v>
      </c>
      <c r="F88" s="545">
        <f t="shared" si="1"/>
        <v>6.064217692400552E-3</v>
      </c>
      <c r="G88" s="546">
        <f t="shared" si="1"/>
        <v>1.4589693892757053E-3</v>
      </c>
      <c r="H88" s="546">
        <f t="shared" si="1"/>
        <v>6.3671392888100288E-3</v>
      </c>
      <c r="I88" s="546">
        <f t="shared" si="1"/>
        <v>6.3288121864544522E-3</v>
      </c>
    </row>
    <row r="89" spans="1:9">
      <c r="A89" s="500" t="s">
        <v>366</v>
      </c>
      <c r="B89" s="512" t="s">
        <v>85</v>
      </c>
      <c r="C89" s="512" t="s">
        <v>85</v>
      </c>
      <c r="D89" s="541" t="str">
        <f t="shared" si="1"/>
        <v>-</v>
      </c>
      <c r="E89" s="541">
        <f t="shared" si="1"/>
        <v>2.5891111271042089E-3</v>
      </c>
      <c r="F89" s="541">
        <f t="shared" si="1"/>
        <v>1.9866623935589683E-5</v>
      </c>
      <c r="G89" s="542" t="str">
        <f t="shared" si="1"/>
        <v>-</v>
      </c>
      <c r="H89" s="542">
        <f t="shared" si="1"/>
        <v>4.3604892415875232E-4</v>
      </c>
      <c r="I89" s="542">
        <f t="shared" si="1"/>
        <v>4.3264388889196196E-4</v>
      </c>
    </row>
    <row r="90" spans="1:9">
      <c r="A90" s="499" t="s">
        <v>361</v>
      </c>
      <c r="B90" s="511" t="s">
        <v>85</v>
      </c>
      <c r="C90" s="511" t="s">
        <v>85</v>
      </c>
      <c r="D90" s="539" t="str">
        <f t="shared" si="1"/>
        <v>-</v>
      </c>
      <c r="E90" s="539">
        <f t="shared" si="1"/>
        <v>2.2907371777261217E-3</v>
      </c>
      <c r="F90" s="539">
        <f t="shared" si="1"/>
        <v>1.0319699237044087E-3</v>
      </c>
      <c r="G90" s="540" t="str">
        <f t="shared" si="1"/>
        <v>-</v>
      </c>
      <c r="H90" s="540">
        <f t="shared" si="1"/>
        <v>1.2358728065540411E-3</v>
      </c>
      <c r="I90" s="540">
        <f t="shared" si="1"/>
        <v>1.2262220764216313E-3</v>
      </c>
    </row>
    <row r="91" spans="1:9">
      <c r="A91" s="514" t="s">
        <v>362</v>
      </c>
      <c r="B91" s="512" t="s">
        <v>85</v>
      </c>
      <c r="C91" s="512" t="s">
        <v>85</v>
      </c>
      <c r="D91" s="541">
        <f t="shared" si="1"/>
        <v>1.4589693892757053E-3</v>
      </c>
      <c r="E91" s="541">
        <f t="shared" si="1"/>
        <v>2.3383525908611561E-3</v>
      </c>
      <c r="F91" s="541">
        <f t="shared" si="1"/>
        <v>4.120571287427632E-3</v>
      </c>
      <c r="G91" s="542">
        <f t="shared" si="1"/>
        <v>1.4589693892757053E-3</v>
      </c>
      <c r="H91" s="542">
        <f t="shared" si="1"/>
        <v>3.8318765091320938E-3</v>
      </c>
      <c r="I91" s="542">
        <f t="shared" si="1"/>
        <v>3.8133468622846087E-3</v>
      </c>
    </row>
    <row r="92" spans="1:9">
      <c r="A92" s="499" t="s">
        <v>363</v>
      </c>
      <c r="B92" s="511" t="s">
        <v>85</v>
      </c>
      <c r="C92" s="511" t="s">
        <v>85</v>
      </c>
      <c r="D92" s="539" t="str">
        <f t="shared" si="1"/>
        <v>-</v>
      </c>
      <c r="E92" s="539">
        <f t="shared" si="1"/>
        <v>2.5525978487950086E-5</v>
      </c>
      <c r="F92" s="539">
        <f t="shared" si="1"/>
        <v>6.1005045969016506E-4</v>
      </c>
      <c r="G92" s="540" t="str">
        <f t="shared" si="1"/>
        <v>-</v>
      </c>
      <c r="H92" s="540">
        <f t="shared" si="1"/>
        <v>5.1536557885752522E-4</v>
      </c>
      <c r="I92" s="540">
        <f t="shared" si="1"/>
        <v>5.1134117270932699E-4</v>
      </c>
    </row>
    <row r="93" spans="1:9">
      <c r="A93" s="500" t="s">
        <v>364</v>
      </c>
      <c r="B93" s="512" t="s">
        <v>85</v>
      </c>
      <c r="C93" s="512" t="s">
        <v>85</v>
      </c>
      <c r="D93" s="541" t="str">
        <f t="shared" ref="D93:I102" si="2">IF(D19="-","-",D19/D$68)</f>
        <v>-</v>
      </c>
      <c r="E93" s="541">
        <f t="shared" si="2"/>
        <v>6.9053690774647397E-4</v>
      </c>
      <c r="F93" s="541">
        <f t="shared" si="2"/>
        <v>2.8175939764275647E-4</v>
      </c>
      <c r="G93" s="542" t="str">
        <f t="shared" si="2"/>
        <v>-</v>
      </c>
      <c r="H93" s="542">
        <f t="shared" si="2"/>
        <v>3.4797569975801568E-4</v>
      </c>
      <c r="I93" s="542">
        <f t="shared" si="2"/>
        <v>3.4525841400401914E-4</v>
      </c>
    </row>
    <row r="94" spans="1:9">
      <c r="A94" s="524" t="s">
        <v>365</v>
      </c>
      <c r="B94" s="525" t="s">
        <v>85</v>
      </c>
      <c r="C94" s="525" t="s">
        <v>85</v>
      </c>
      <c r="D94" s="545">
        <f t="shared" si="2"/>
        <v>8.116129994989606E-3</v>
      </c>
      <c r="E94" s="545">
        <f t="shared" si="2"/>
        <v>1.9007531072409972E-2</v>
      </c>
      <c r="F94" s="545">
        <f t="shared" si="2"/>
        <v>3.315682835705256E-2</v>
      </c>
      <c r="G94" s="546">
        <f t="shared" si="2"/>
        <v>8.116129994989606E-3</v>
      </c>
      <c r="H94" s="546">
        <f t="shared" si="2"/>
        <v>3.0864838130728173E-2</v>
      </c>
      <c r="I94" s="546">
        <f t="shared" si="2"/>
        <v>3.0687197159747808E-2</v>
      </c>
    </row>
    <row r="95" spans="1:9">
      <c r="A95" s="514" t="s">
        <v>417</v>
      </c>
      <c r="B95" s="512" t="s">
        <v>85</v>
      </c>
      <c r="C95" s="512" t="s">
        <v>85</v>
      </c>
      <c r="D95" s="541" t="str">
        <f t="shared" si="2"/>
        <v>-</v>
      </c>
      <c r="E95" s="541" t="str">
        <f t="shared" si="2"/>
        <v>-</v>
      </c>
      <c r="F95" s="541">
        <f t="shared" si="2"/>
        <v>1.1204151085511976E-4</v>
      </c>
      <c r="G95" s="542" t="str">
        <f t="shared" si="2"/>
        <v>-</v>
      </c>
      <c r="H95" s="542">
        <f t="shared" si="2"/>
        <v>9.3892335853085389E-5</v>
      </c>
      <c r="I95" s="542">
        <f t="shared" si="2"/>
        <v>9.3159145843551761E-5</v>
      </c>
    </row>
    <row r="96" spans="1:9">
      <c r="A96" s="499" t="s">
        <v>367</v>
      </c>
      <c r="B96" s="511" t="s">
        <v>85</v>
      </c>
      <c r="C96" s="511" t="s">
        <v>85</v>
      </c>
      <c r="D96" s="539" t="str">
        <f t="shared" si="2"/>
        <v>-</v>
      </c>
      <c r="E96" s="539">
        <f t="shared" si="2"/>
        <v>3.3527752493126076E-3</v>
      </c>
      <c r="F96" s="539">
        <f t="shared" si="2"/>
        <v>5.3954020906988838E-3</v>
      </c>
      <c r="G96" s="540" t="str">
        <f t="shared" si="2"/>
        <v>-</v>
      </c>
      <c r="H96" s="540">
        <f t="shared" si="2"/>
        <v>5.064524794438161E-3</v>
      </c>
      <c r="I96" s="540">
        <f t="shared" si="2"/>
        <v>5.0249767424211398E-3</v>
      </c>
    </row>
    <row r="97" spans="1:9">
      <c r="A97" s="500" t="s">
        <v>368</v>
      </c>
      <c r="B97" s="512" t="s">
        <v>85</v>
      </c>
      <c r="C97" s="512" t="s">
        <v>85</v>
      </c>
      <c r="D97" s="541" t="str">
        <f t="shared" si="2"/>
        <v>-</v>
      </c>
      <c r="E97" s="541" t="str">
        <f t="shared" si="2"/>
        <v>-</v>
      </c>
      <c r="F97" s="541">
        <f t="shared" si="2"/>
        <v>1.0115923223636143E-2</v>
      </c>
      <c r="G97" s="542" t="str">
        <f t="shared" si="2"/>
        <v>-</v>
      </c>
      <c r="H97" s="542">
        <f t="shared" si="2"/>
        <v>8.4772835847051545E-3</v>
      </c>
      <c r="I97" s="542">
        <f t="shared" si="2"/>
        <v>8.4110858532735425E-3</v>
      </c>
    </row>
    <row r="98" spans="1:9">
      <c r="A98" s="499" t="s">
        <v>369</v>
      </c>
      <c r="B98" s="511" t="s">
        <v>85</v>
      </c>
      <c r="C98" s="511" t="s">
        <v>85</v>
      </c>
      <c r="D98" s="539">
        <f t="shared" si="2"/>
        <v>6.2430759136496705E-3</v>
      </c>
      <c r="E98" s="539">
        <f t="shared" si="2"/>
        <v>1.2919198875394998E-2</v>
      </c>
      <c r="F98" s="539">
        <f t="shared" si="2"/>
        <v>1.7155588725757918E-2</v>
      </c>
      <c r="G98" s="540">
        <f t="shared" si="2"/>
        <v>6.2430759136496705E-3</v>
      </c>
      <c r="H98" s="540">
        <f t="shared" si="2"/>
        <v>1.6469352161746102E-2</v>
      </c>
      <c r="I98" s="540">
        <f t="shared" si="2"/>
        <v>1.6389496829090071E-2</v>
      </c>
    </row>
    <row r="99" spans="1:9">
      <c r="A99" s="500" t="s">
        <v>370</v>
      </c>
      <c r="B99" s="512" t="s">
        <v>85</v>
      </c>
      <c r="C99" s="512" t="s">
        <v>85</v>
      </c>
      <c r="D99" s="541">
        <f t="shared" si="2"/>
        <v>1.8730540813399357E-3</v>
      </c>
      <c r="E99" s="541">
        <f t="shared" si="2"/>
        <v>4.5110167004178559E-4</v>
      </c>
      <c r="F99" s="541">
        <f t="shared" si="2"/>
        <v>3.7736692586744133E-4</v>
      </c>
      <c r="G99" s="542">
        <f t="shared" si="2"/>
        <v>1.8730540813399357E-3</v>
      </c>
      <c r="H99" s="542">
        <f t="shared" si="2"/>
        <v>3.8931093431862006E-4</v>
      </c>
      <c r="I99" s="542">
        <f t="shared" si="2"/>
        <v>4.0089724327721288E-4</v>
      </c>
    </row>
    <row r="100" spans="1:9">
      <c r="A100" s="502" t="s">
        <v>371</v>
      </c>
      <c r="B100" s="515" t="s">
        <v>85</v>
      </c>
      <c r="C100" s="515" t="s">
        <v>85</v>
      </c>
      <c r="D100" s="547" t="str">
        <f t="shared" si="2"/>
        <v>-</v>
      </c>
      <c r="E100" s="547">
        <f t="shared" si="2"/>
        <v>2.2844552776605785E-3</v>
      </c>
      <c r="F100" s="547">
        <f t="shared" si="2"/>
        <v>5.06154278350702E-7</v>
      </c>
      <c r="G100" s="548" t="str">
        <f t="shared" si="2"/>
        <v>-</v>
      </c>
      <c r="H100" s="548">
        <f t="shared" si="2"/>
        <v>3.7047431966705523E-4</v>
      </c>
      <c r="I100" s="548">
        <f t="shared" si="2"/>
        <v>3.6758134584229416E-4</v>
      </c>
    </row>
    <row r="101" spans="1:9">
      <c r="A101" s="498" t="s">
        <v>372</v>
      </c>
      <c r="B101" s="522" t="s">
        <v>85</v>
      </c>
      <c r="C101" s="522" t="s">
        <v>85</v>
      </c>
      <c r="D101" s="543">
        <f t="shared" si="2"/>
        <v>1.7026931436929904E-2</v>
      </c>
      <c r="E101" s="543">
        <f t="shared" si="2"/>
        <v>3.4036526854358637E-2</v>
      </c>
      <c r="F101" s="543">
        <f t="shared" si="2"/>
        <v>2.0067473736012122E-2</v>
      </c>
      <c r="G101" s="544">
        <f t="shared" si="2"/>
        <v>1.7026931436929904E-2</v>
      </c>
      <c r="H101" s="544">
        <f t="shared" si="2"/>
        <v>2.2330267335468768E-2</v>
      </c>
      <c r="I101" s="544">
        <f t="shared" si="2"/>
        <v>2.2288854442425308E-2</v>
      </c>
    </row>
    <row r="102" spans="1:9">
      <c r="A102" s="502" t="s">
        <v>418</v>
      </c>
      <c r="B102" s="515" t="s">
        <v>85</v>
      </c>
      <c r="C102" s="515" t="s">
        <v>85</v>
      </c>
      <c r="D102" s="547" t="str">
        <f t="shared" si="2"/>
        <v>-</v>
      </c>
      <c r="E102" s="547">
        <f t="shared" si="2"/>
        <v>2.0145689157158079E-3</v>
      </c>
      <c r="F102" s="547">
        <f t="shared" si="2"/>
        <v>5.7082829884070956E-4</v>
      </c>
      <c r="G102" s="548" t="str">
        <f t="shared" si="2"/>
        <v>-</v>
      </c>
      <c r="H102" s="548">
        <f t="shared" si="2"/>
        <v>8.0469430805065834E-4</v>
      </c>
      <c r="I102" s="548">
        <f t="shared" si="2"/>
        <v>7.9841058082169168E-4</v>
      </c>
    </row>
    <row r="103" spans="1:9">
      <c r="A103" s="500" t="s">
        <v>373</v>
      </c>
      <c r="B103" s="512" t="s">
        <v>85</v>
      </c>
      <c r="C103" s="512" t="s">
        <v>85</v>
      </c>
      <c r="D103" s="541">
        <f t="shared" ref="D103:I108" si="3">IF(D29="-","-",D29/D$68)</f>
        <v>2.6203965613025228E-3</v>
      </c>
      <c r="E103" s="541">
        <f t="shared" si="3"/>
        <v>1.5561353850603993E-2</v>
      </c>
      <c r="F103" s="541">
        <f t="shared" si="3"/>
        <v>1.037765979380316E-2</v>
      </c>
      <c r="G103" s="542">
        <f t="shared" si="3"/>
        <v>2.6203965613025228E-3</v>
      </c>
      <c r="H103" s="542">
        <f t="shared" si="3"/>
        <v>1.1217346523079232E-2</v>
      </c>
      <c r="I103" s="542">
        <f t="shared" si="3"/>
        <v>1.1150214335736926E-2</v>
      </c>
    </row>
    <row r="104" spans="1:9">
      <c r="A104" s="499" t="s">
        <v>374</v>
      </c>
      <c r="B104" s="511" t="s">
        <v>85</v>
      </c>
      <c r="C104" s="511" t="s">
        <v>85</v>
      </c>
      <c r="D104" s="539">
        <f t="shared" si="3"/>
        <v>1.440653487562738E-2</v>
      </c>
      <c r="E104" s="539">
        <f t="shared" si="3"/>
        <v>1.6460604088038833E-2</v>
      </c>
      <c r="F104" s="539">
        <f t="shared" si="3"/>
        <v>9.118985917409549E-3</v>
      </c>
      <c r="G104" s="540">
        <f t="shared" si="3"/>
        <v>1.440653487562738E-2</v>
      </c>
      <c r="H104" s="540">
        <f t="shared" si="3"/>
        <v>1.0308226504338876E-2</v>
      </c>
      <c r="I104" s="540">
        <f t="shared" si="3"/>
        <v>1.0340229525866688E-2</v>
      </c>
    </row>
    <row r="105" spans="1:9">
      <c r="A105" s="498" t="s">
        <v>375</v>
      </c>
      <c r="B105" s="522" t="s">
        <v>85</v>
      </c>
      <c r="C105" s="522" t="s">
        <v>85</v>
      </c>
      <c r="D105" s="543">
        <f t="shared" si="3"/>
        <v>2.6938673418076688E-2</v>
      </c>
      <c r="E105" s="543">
        <f t="shared" si="3"/>
        <v>6.5873587676177237E-2</v>
      </c>
      <c r="F105" s="543">
        <f t="shared" si="3"/>
        <v>1.3711733650668042E-2</v>
      </c>
      <c r="G105" s="544">
        <f t="shared" si="3"/>
        <v>2.6938673418076688E-2</v>
      </c>
      <c r="H105" s="544">
        <f t="shared" si="3"/>
        <v>2.2161232470563459E-2</v>
      </c>
      <c r="I105" s="544">
        <f t="shared" si="3"/>
        <v>2.2198538725282772E-2</v>
      </c>
    </row>
    <row r="106" spans="1:9">
      <c r="A106" s="499" t="s">
        <v>419</v>
      </c>
      <c r="B106" s="511" t="s">
        <v>85</v>
      </c>
      <c r="C106" s="511" t="s">
        <v>85</v>
      </c>
      <c r="D106" s="539" t="str">
        <f t="shared" si="3"/>
        <v>-</v>
      </c>
      <c r="E106" s="539">
        <f t="shared" si="3"/>
        <v>5.7871171445605246E-4</v>
      </c>
      <c r="F106" s="539">
        <f t="shared" si="3"/>
        <v>7.7085076858293975E-6</v>
      </c>
      <c r="G106" s="540" t="str">
        <f t="shared" si="3"/>
        <v>-</v>
      </c>
      <c r="H106" s="540">
        <f t="shared" si="3"/>
        <v>1.0020312880902459E-4</v>
      </c>
      <c r="I106" s="540">
        <f t="shared" si="3"/>
        <v>9.942065884170219E-5</v>
      </c>
    </row>
    <row r="107" spans="1:9">
      <c r="A107" s="500" t="s">
        <v>376</v>
      </c>
      <c r="B107" s="512" t="s">
        <v>85</v>
      </c>
      <c r="C107" s="512" t="s">
        <v>85</v>
      </c>
      <c r="D107" s="541">
        <f t="shared" si="3"/>
        <v>2.6507898116199146E-2</v>
      </c>
      <c r="E107" s="541">
        <f t="shared" si="3"/>
        <v>6.2736733425235752E-2</v>
      </c>
      <c r="F107" s="541">
        <f t="shared" si="3"/>
        <v>1.3236913528430439E-2</v>
      </c>
      <c r="G107" s="542">
        <f t="shared" si="3"/>
        <v>2.6507898116199146E-2</v>
      </c>
      <c r="H107" s="542">
        <f t="shared" si="3"/>
        <v>2.1255199642132665E-2</v>
      </c>
      <c r="I107" s="542">
        <f t="shared" si="3"/>
        <v>2.1296217105828456E-2</v>
      </c>
    </row>
    <row r="108" spans="1:9">
      <c r="A108" s="499" t="s">
        <v>377</v>
      </c>
      <c r="B108" s="511" t="s">
        <v>85</v>
      </c>
      <c r="C108" s="511" t="s">
        <v>85</v>
      </c>
      <c r="D108" s="539">
        <f t="shared" si="3"/>
        <v>4.3077530187754471E-4</v>
      </c>
      <c r="E108" s="539">
        <f t="shared" si="3"/>
        <v>2.5581425364854487E-3</v>
      </c>
      <c r="F108" s="539">
        <f t="shared" si="3"/>
        <v>4.6711161455177165E-4</v>
      </c>
      <c r="G108" s="540">
        <f t="shared" si="3"/>
        <v>4.3077530187754471E-4</v>
      </c>
      <c r="H108" s="540">
        <f t="shared" si="3"/>
        <v>8.0582969962177055E-4</v>
      </c>
      <c r="I108" s="540">
        <f t="shared" si="3"/>
        <v>8.0290096061261414E-4</v>
      </c>
    </row>
    <row r="109" spans="1:9">
      <c r="A109" s="498" t="s">
        <v>378</v>
      </c>
      <c r="B109" s="522" t="s">
        <v>85</v>
      </c>
      <c r="C109" s="522" t="s">
        <v>85</v>
      </c>
      <c r="D109" s="543">
        <f t="shared" ref="D109:I109" si="4">IF(D35="-","-",D35/D$68)</f>
        <v>7.6464293898061845E-3</v>
      </c>
      <c r="E109" s="543">
        <f t="shared" si="4"/>
        <v>1.6929458399159549E-3</v>
      </c>
      <c r="F109" s="543">
        <f t="shared" si="4"/>
        <v>2.1686406140007104E-3</v>
      </c>
      <c r="G109" s="544">
        <f t="shared" si="4"/>
        <v>7.6464293898061845E-3</v>
      </c>
      <c r="H109" s="544">
        <f t="shared" si="4"/>
        <v>2.0915846396243778E-3</v>
      </c>
      <c r="I109" s="544">
        <f t="shared" si="4"/>
        <v>2.1349615188419558E-3</v>
      </c>
    </row>
    <row r="110" spans="1:9">
      <c r="A110" s="502" t="s">
        <v>420</v>
      </c>
      <c r="B110" s="515" t="s">
        <v>85</v>
      </c>
      <c r="C110" s="515" t="s">
        <v>85</v>
      </c>
      <c r="D110" s="547">
        <f t="shared" ref="D110:I110" si="5">IF(D36="-","-",D36/D$68)</f>
        <v>5.1676403974267628E-3</v>
      </c>
      <c r="E110" s="547">
        <f t="shared" si="5"/>
        <v>3.3980244942667816E-4</v>
      </c>
      <c r="F110" s="547">
        <f t="shared" si="5"/>
        <v>1.0713507544657023E-4</v>
      </c>
      <c r="G110" s="548">
        <f t="shared" si="5"/>
        <v>5.1676403974267628E-3</v>
      </c>
      <c r="H110" s="548">
        <f t="shared" si="5"/>
        <v>1.448239716236545E-4</v>
      </c>
      <c r="I110" s="548">
        <f t="shared" si="5"/>
        <v>1.8404632858286195E-4</v>
      </c>
    </row>
    <row r="111" spans="1:9">
      <c r="A111" s="501" t="s">
        <v>379</v>
      </c>
      <c r="B111" s="512" t="s">
        <v>85</v>
      </c>
      <c r="C111" s="512" t="s">
        <v>85</v>
      </c>
      <c r="D111" s="541" t="str">
        <f t="shared" ref="D111:I111" si="6">IF(D37="-","-",D37/D$68)</f>
        <v>-</v>
      </c>
      <c r="E111" s="541">
        <f t="shared" si="6"/>
        <v>1.4493311751308731E-5</v>
      </c>
      <c r="F111" s="541">
        <f t="shared" si="6"/>
        <v>1.1234240820088535E-4</v>
      </c>
      <c r="G111" s="542" t="str">
        <f t="shared" si="6"/>
        <v>-</v>
      </c>
      <c r="H111" s="542">
        <f t="shared" si="6"/>
        <v>9.6492208016629323E-5</v>
      </c>
      <c r="I111" s="542">
        <f t="shared" si="6"/>
        <v>9.5738716027396768E-5</v>
      </c>
    </row>
    <row r="112" spans="1:9">
      <c r="A112" s="502" t="s">
        <v>751</v>
      </c>
      <c r="B112" s="511" t="s">
        <v>85</v>
      </c>
      <c r="C112" s="511" t="s">
        <v>85</v>
      </c>
      <c r="D112" s="539">
        <f t="shared" ref="D112:I112" si="7">IF(D38="-","-",D38/D$68)</f>
        <v>2.0410981755967115E-3</v>
      </c>
      <c r="E112" s="539">
        <f t="shared" si="7"/>
        <v>2.1128223127237998E-5</v>
      </c>
      <c r="F112" s="539">
        <f t="shared" si="7"/>
        <v>2.3426036745435882E-4</v>
      </c>
      <c r="G112" s="540">
        <f t="shared" si="7"/>
        <v>2.0410981755967115E-3</v>
      </c>
      <c r="H112" s="540">
        <f t="shared" si="7"/>
        <v>1.9973590810427964E-4</v>
      </c>
      <c r="I112" s="540">
        <f t="shared" si="7"/>
        <v>2.1411480668555213E-4</v>
      </c>
    </row>
    <row r="113" spans="1:11">
      <c r="A113" s="501" t="s">
        <v>381</v>
      </c>
      <c r="B113" s="517" t="s">
        <v>85</v>
      </c>
      <c r="C113" s="517" t="s">
        <v>85</v>
      </c>
      <c r="D113" s="551" t="str">
        <f t="shared" ref="D113:I113" si="8">IF(D39="-","-",D39/D$68)</f>
        <v>-</v>
      </c>
      <c r="E113" s="551">
        <f t="shared" si="8"/>
        <v>5.5666622900825333E-5</v>
      </c>
      <c r="F113" s="551">
        <f t="shared" si="8"/>
        <v>0</v>
      </c>
      <c r="G113" s="552" t="str">
        <f t="shared" si="8"/>
        <v>-</v>
      </c>
      <c r="H113" s="552">
        <f t="shared" si="8"/>
        <v>9.0172229044742621E-6</v>
      </c>
      <c r="I113" s="552">
        <f t="shared" si="8"/>
        <v>8.9468088745406241E-6</v>
      </c>
    </row>
    <row r="114" spans="1:11">
      <c r="A114" s="502" t="s">
        <v>382</v>
      </c>
      <c r="B114" s="515" t="s">
        <v>85</v>
      </c>
      <c r="C114" s="515" t="s">
        <v>85</v>
      </c>
      <c r="D114" s="547" t="str">
        <f t="shared" ref="D114:I114" si="9">IF(D40="-","-",D40/D$68)</f>
        <v>-</v>
      </c>
      <c r="E114" s="547" t="str">
        <f t="shared" si="9"/>
        <v>-</v>
      </c>
      <c r="F114" s="547">
        <f t="shared" si="9"/>
        <v>4.3614220740698933E-5</v>
      </c>
      <c r="G114" s="548" t="str">
        <f t="shared" si="9"/>
        <v>-</v>
      </c>
      <c r="H114" s="548">
        <f t="shared" si="9"/>
        <v>3.6549320251951807E-5</v>
      </c>
      <c r="I114" s="548">
        <f t="shared" si="9"/>
        <v>3.6263912542999859E-5</v>
      </c>
    </row>
    <row r="115" spans="1:11">
      <c r="A115" s="501" t="s">
        <v>383</v>
      </c>
      <c r="B115" s="517" t="s">
        <v>85</v>
      </c>
      <c r="C115" s="517" t="s">
        <v>85</v>
      </c>
      <c r="D115" s="551">
        <f t="shared" ref="D115:I115" si="10">IF(D41="-","-",D41/D$68)</f>
        <v>4.3769081678271153E-4</v>
      </c>
      <c r="E115" s="551">
        <f t="shared" si="10"/>
        <v>1.2618552327099044E-3</v>
      </c>
      <c r="F115" s="551">
        <f t="shared" si="10"/>
        <v>1.6419844839844688E-3</v>
      </c>
      <c r="G115" s="552">
        <f t="shared" si="10"/>
        <v>4.3769081678271153E-4</v>
      </c>
      <c r="H115" s="552">
        <f t="shared" si="10"/>
        <v>1.5804088026405115E-3</v>
      </c>
      <c r="I115" s="552">
        <f t="shared" si="10"/>
        <v>1.5714855032817625E-3</v>
      </c>
    </row>
    <row r="116" spans="1:11">
      <c r="A116" s="502" t="s">
        <v>411</v>
      </c>
      <c r="B116" s="515" t="s">
        <v>85</v>
      </c>
      <c r="C116" s="515" t="s">
        <v>85</v>
      </c>
      <c r="D116" s="547" t="str">
        <f t="shared" ref="D116:I116" si="11">IF(D42="-","-",D42/D$68)</f>
        <v>-</v>
      </c>
      <c r="E116" s="547" t="str">
        <f t="shared" si="11"/>
        <v>-</v>
      </c>
      <c r="F116" s="547" t="str">
        <f t="shared" si="11"/>
        <v>-</v>
      </c>
      <c r="G116" s="548" t="str">
        <f t="shared" si="11"/>
        <v>-</v>
      </c>
      <c r="H116" s="548" t="str">
        <f t="shared" si="11"/>
        <v>-</v>
      </c>
      <c r="I116" s="548" t="str">
        <f t="shared" si="11"/>
        <v>-</v>
      </c>
    </row>
    <row r="117" spans="1:11">
      <c r="A117" s="501" t="s">
        <v>412</v>
      </c>
      <c r="B117" s="517" t="s">
        <v>85</v>
      </c>
      <c r="C117" s="517" t="s">
        <v>85</v>
      </c>
      <c r="D117" s="551" t="str">
        <f t="shared" ref="D117:I117" si="12">IF(D43="-","-",D43/D$68)</f>
        <v>-</v>
      </c>
      <c r="E117" s="551" t="str">
        <f t="shared" si="12"/>
        <v>-</v>
      </c>
      <c r="F117" s="551">
        <f t="shared" si="12"/>
        <v>2.7404129851147918E-5</v>
      </c>
      <c r="G117" s="552" t="str">
        <f t="shared" si="12"/>
        <v>-</v>
      </c>
      <c r="H117" s="552">
        <f t="shared" si="12"/>
        <v>2.2965039868774387E-5</v>
      </c>
      <c r="I117" s="552">
        <f t="shared" si="12"/>
        <v>2.278570960025627E-5</v>
      </c>
    </row>
    <row r="118" spans="1:11" s="7" customFormat="1">
      <c r="A118" s="530" t="s">
        <v>438</v>
      </c>
      <c r="B118" s="531" t="s">
        <v>85</v>
      </c>
      <c r="C118" s="531" t="s">
        <v>85</v>
      </c>
      <c r="D118" s="549">
        <f t="shared" ref="D118:I118" si="13">IF(D44="-","-",D44/D$68)</f>
        <v>4.3590241210533738E-2</v>
      </c>
      <c r="E118" s="549">
        <f t="shared" si="13"/>
        <v>6.0495379552628799E-2</v>
      </c>
      <c r="F118" s="549">
        <f t="shared" si="13"/>
        <v>8.4719767135708529E-2</v>
      </c>
      <c r="G118" s="550">
        <f t="shared" si="13"/>
        <v>4.3590241210533738E-2</v>
      </c>
      <c r="H118" s="550">
        <f t="shared" si="13"/>
        <v>8.0795751390829187E-2</v>
      </c>
      <c r="I118" s="550">
        <f t="shared" si="13"/>
        <v>8.0505219591310975E-2</v>
      </c>
    </row>
    <row r="119" spans="1:11">
      <c r="A119" s="501" t="s">
        <v>421</v>
      </c>
      <c r="B119" s="517" t="s">
        <v>85</v>
      </c>
      <c r="C119" s="517" t="s">
        <v>85</v>
      </c>
      <c r="D119" s="551">
        <f t="shared" ref="D119:I119" si="14">IF(D45="-","-",D45/D$68)</f>
        <v>1.5795152760952211E-2</v>
      </c>
      <c r="E119" s="551">
        <f t="shared" si="14"/>
        <v>3.0607696806825278E-3</v>
      </c>
      <c r="F119" s="551">
        <f t="shared" si="14"/>
        <v>3.8140555469599459E-3</v>
      </c>
      <c r="G119" s="552">
        <f t="shared" si="14"/>
        <v>1.5795152760952211E-2</v>
      </c>
      <c r="H119" s="552">
        <f t="shared" si="14"/>
        <v>3.6920338843063755E-3</v>
      </c>
      <c r="I119" s="552">
        <f t="shared" si="14"/>
        <v>3.7865449435102107E-3</v>
      </c>
    </row>
    <row r="120" spans="1:11">
      <c r="A120" s="502" t="s">
        <v>501</v>
      </c>
      <c r="B120" s="515" t="s">
        <v>85</v>
      </c>
      <c r="C120" s="515" t="s">
        <v>85</v>
      </c>
      <c r="D120" s="547">
        <f t="shared" ref="D120:I120" si="15">IF(D46="-","-",D46/D$68)</f>
        <v>2.7795088449581531E-2</v>
      </c>
      <c r="E120" s="547">
        <f t="shared" si="15"/>
        <v>5.743460987194627E-2</v>
      </c>
      <c r="F120" s="547">
        <f t="shared" si="15"/>
        <v>8.0905711588748597E-2</v>
      </c>
      <c r="G120" s="548">
        <f t="shared" si="15"/>
        <v>2.7795088449581531E-2</v>
      </c>
      <c r="H120" s="548">
        <f t="shared" si="15"/>
        <v>7.7103717506522812E-2</v>
      </c>
      <c r="I120" s="548">
        <f t="shared" si="15"/>
        <v>7.6718674647800758E-2</v>
      </c>
    </row>
    <row r="121" spans="1:11" s="7" customFormat="1">
      <c r="A121" s="527" t="s">
        <v>384</v>
      </c>
      <c r="B121" s="528" t="s">
        <v>85</v>
      </c>
      <c r="C121" s="528" t="s">
        <v>85</v>
      </c>
      <c r="D121" s="553">
        <f t="shared" ref="D121:I121" si="16">IF(D47="-","-",D47/D$68)</f>
        <v>0.60947894746563436</v>
      </c>
      <c r="E121" s="553">
        <f t="shared" si="16"/>
        <v>0.24114481760767567</v>
      </c>
      <c r="F121" s="553">
        <f t="shared" si="16"/>
        <v>0.22966198351371384</v>
      </c>
      <c r="G121" s="554">
        <f t="shared" si="16"/>
        <v>0.60947894746563436</v>
      </c>
      <c r="H121" s="554">
        <f t="shared" si="16"/>
        <v>0.23152204369578899</v>
      </c>
      <c r="I121" s="554">
        <f t="shared" si="16"/>
        <v>0.23447344766631856</v>
      </c>
    </row>
    <row r="122" spans="1:11">
      <c r="A122" s="499" t="s">
        <v>422</v>
      </c>
      <c r="B122" s="511" t="s">
        <v>85</v>
      </c>
      <c r="C122" s="511" t="s">
        <v>85</v>
      </c>
      <c r="D122" s="539">
        <f t="shared" ref="D122:I122" si="17">IF(D48="-","-",D48/D$68)</f>
        <v>2.0438060227832074E-2</v>
      </c>
      <c r="E122" s="539">
        <f t="shared" si="17"/>
        <v>2.2303786233725961E-2</v>
      </c>
      <c r="F122" s="539">
        <f t="shared" si="17"/>
        <v>1.9448959510817425E-2</v>
      </c>
      <c r="G122" s="540">
        <f t="shared" si="17"/>
        <v>2.0438060227832074E-2</v>
      </c>
      <c r="H122" s="540">
        <f t="shared" si="17"/>
        <v>1.991140194176412E-2</v>
      </c>
      <c r="I122" s="540">
        <f t="shared" si="17"/>
        <v>1.9915514526172871E-2</v>
      </c>
      <c r="K122" s="267"/>
    </row>
    <row r="123" spans="1:11">
      <c r="A123" s="500" t="s">
        <v>385</v>
      </c>
      <c r="B123" s="512" t="s">
        <v>85</v>
      </c>
      <c r="C123" s="512" t="s">
        <v>85</v>
      </c>
      <c r="D123" s="541">
        <f t="shared" ref="D123:I123" si="18">IF(D49="-","-",D49/D$68)</f>
        <v>2.9895975190750761E-2</v>
      </c>
      <c r="E123" s="541">
        <f t="shared" si="18"/>
        <v>2.2080719946180775E-2</v>
      </c>
      <c r="F123" s="541">
        <f t="shared" si="18"/>
        <v>2.6675692454335601E-2</v>
      </c>
      <c r="G123" s="542">
        <f t="shared" si="18"/>
        <v>2.9895975190750761E-2</v>
      </c>
      <c r="H123" s="542">
        <f t="shared" si="18"/>
        <v>2.5931370455463537E-2</v>
      </c>
      <c r="I123" s="542">
        <f t="shared" si="18"/>
        <v>2.5962329403471974E-2</v>
      </c>
    </row>
    <row r="124" spans="1:11">
      <c r="A124" s="499" t="s">
        <v>386</v>
      </c>
      <c r="B124" s="511" t="s">
        <v>85</v>
      </c>
      <c r="C124" s="511" t="s">
        <v>85</v>
      </c>
      <c r="D124" s="539">
        <f t="shared" ref="D124:I124" si="19">IF(D50="-","-",D50/D$68)</f>
        <v>8.0364965277841593E-2</v>
      </c>
      <c r="E124" s="539">
        <f t="shared" si="19"/>
        <v>4.202511609974912E-2</v>
      </c>
      <c r="F124" s="539">
        <f t="shared" si="19"/>
        <v>2.1964450359765939E-2</v>
      </c>
      <c r="G124" s="540">
        <f t="shared" si="19"/>
        <v>8.0364965277841593E-2</v>
      </c>
      <c r="H124" s="540">
        <f t="shared" si="19"/>
        <v>2.521400071151389E-2</v>
      </c>
      <c r="I124" s="540">
        <f t="shared" si="19"/>
        <v>2.5644665623079346E-2</v>
      </c>
    </row>
    <row r="125" spans="1:11">
      <c r="A125" s="500" t="s">
        <v>387</v>
      </c>
      <c r="B125" s="512" t="s">
        <v>85</v>
      </c>
      <c r="C125" s="512" t="s">
        <v>85</v>
      </c>
      <c r="D125" s="541">
        <f t="shared" ref="D125:I125" si="20">IF(D51="-","-",D51/D$68)</f>
        <v>0.18224158799830767</v>
      </c>
      <c r="E125" s="541">
        <f t="shared" si="20"/>
        <v>2.4850153220235243E-2</v>
      </c>
      <c r="F125" s="541">
        <f t="shared" si="20"/>
        <v>1.4086512256471041E-2</v>
      </c>
      <c r="G125" s="542">
        <f t="shared" si="20"/>
        <v>0.18224158799830767</v>
      </c>
      <c r="H125" s="542">
        <f t="shared" si="20"/>
        <v>1.5830073198667031E-2</v>
      </c>
      <c r="I125" s="542">
        <f t="shared" si="20"/>
        <v>1.7129553663339694E-2</v>
      </c>
    </row>
    <row r="126" spans="1:11">
      <c r="A126" s="499" t="s">
        <v>388</v>
      </c>
      <c r="B126" s="511" t="s">
        <v>85</v>
      </c>
      <c r="C126" s="511" t="s">
        <v>85</v>
      </c>
      <c r="D126" s="539">
        <f t="shared" ref="D126:I126" si="21">IF(D52="-","-",D52/D$68)</f>
        <v>1.4613037402985463E-4</v>
      </c>
      <c r="E126" s="539">
        <f t="shared" si="21"/>
        <v>8.2935640809579641E-3</v>
      </c>
      <c r="F126" s="539">
        <f t="shared" si="21"/>
        <v>3.7378775467997245E-3</v>
      </c>
      <c r="G126" s="540">
        <f t="shared" si="21"/>
        <v>1.4613037402985463E-4</v>
      </c>
      <c r="H126" s="540">
        <f t="shared" si="21"/>
        <v>4.4758357473364159E-3</v>
      </c>
      <c r="I126" s="540">
        <f t="shared" si="21"/>
        <v>4.442025780865607E-3</v>
      </c>
    </row>
    <row r="127" spans="1:11">
      <c r="A127" s="500" t="s">
        <v>389</v>
      </c>
      <c r="B127" s="512" t="s">
        <v>85</v>
      </c>
      <c r="C127" s="512" t="s">
        <v>85</v>
      </c>
      <c r="D127" s="541">
        <f t="shared" ref="D127:I127" si="22">IF(D53="-","-",D53/D$68)</f>
        <v>0.29639219921748466</v>
      </c>
      <c r="E127" s="541">
        <f t="shared" si="22"/>
        <v>0.12159147802682657</v>
      </c>
      <c r="F127" s="541">
        <f t="shared" si="22"/>
        <v>0.14374849165956541</v>
      </c>
      <c r="G127" s="542">
        <f t="shared" si="22"/>
        <v>0.29639219921748466</v>
      </c>
      <c r="H127" s="542">
        <f t="shared" si="22"/>
        <v>0.1401593621003448</v>
      </c>
      <c r="I127" s="542">
        <f t="shared" si="22"/>
        <v>0.14137935889724618</v>
      </c>
    </row>
    <row r="128" spans="1:11" s="7" customFormat="1">
      <c r="A128" s="524" t="s">
        <v>390</v>
      </c>
      <c r="B128" s="525" t="s">
        <v>85</v>
      </c>
      <c r="C128" s="525" t="s">
        <v>85</v>
      </c>
      <c r="D128" s="545">
        <f t="shared" ref="D128:I128" si="23">IF(D54="-","-",D54/D$68)</f>
        <v>7.6841495843965199E-2</v>
      </c>
      <c r="E128" s="545">
        <f t="shared" si="23"/>
        <v>0.30095621860726418</v>
      </c>
      <c r="F128" s="545">
        <f t="shared" si="23"/>
        <v>0.30597768202732178</v>
      </c>
      <c r="G128" s="546">
        <f t="shared" si="23"/>
        <v>7.6841495843965199E-2</v>
      </c>
      <c r="H128" s="546">
        <f t="shared" si="23"/>
        <v>0.30516427427184961</v>
      </c>
      <c r="I128" s="546">
        <f t="shared" si="23"/>
        <v>0.30338133896811903</v>
      </c>
    </row>
    <row r="129" spans="1:9">
      <c r="A129" s="500" t="s">
        <v>423</v>
      </c>
      <c r="B129" s="512" t="s">
        <v>85</v>
      </c>
      <c r="C129" s="512" t="s">
        <v>85</v>
      </c>
      <c r="D129" s="541" t="str">
        <f t="shared" ref="D129:I129" si="24">IF(D55="-","-",D55/D$68)</f>
        <v>-</v>
      </c>
      <c r="E129" s="541">
        <f t="shared" si="24"/>
        <v>1.3137422244722196E-3</v>
      </c>
      <c r="F129" s="541">
        <f t="shared" si="24"/>
        <v>5.9839274285148681E-4</v>
      </c>
      <c r="G129" s="542" t="str">
        <f t="shared" si="24"/>
        <v>-</v>
      </c>
      <c r="H129" s="542">
        <f t="shared" si="24"/>
        <v>7.1426946356735921E-4</v>
      </c>
      <c r="I129" s="542">
        <f t="shared" si="24"/>
        <v>7.0869184927068265E-4</v>
      </c>
    </row>
    <row r="130" spans="1:9">
      <c r="A130" s="499" t="s">
        <v>391</v>
      </c>
      <c r="B130" s="511" t="s">
        <v>85</v>
      </c>
      <c r="C130" s="511" t="s">
        <v>85</v>
      </c>
      <c r="D130" s="539">
        <f t="shared" ref="D130:I130" si="25">IF(D56="-","-",D56/D$68)</f>
        <v>8.3120404045815472E-4</v>
      </c>
      <c r="E130" s="539" t="str">
        <f t="shared" si="25"/>
        <v>-</v>
      </c>
      <c r="F130" s="539">
        <f t="shared" si="25"/>
        <v>4.6954236086956843E-6</v>
      </c>
      <c r="G130" s="540">
        <f t="shared" si="25"/>
        <v>8.3120404045815472E-4</v>
      </c>
      <c r="H130" s="540">
        <f t="shared" si="25"/>
        <v>3.9348299311158032E-6</v>
      </c>
      <c r="I130" s="540">
        <f t="shared" si="25"/>
        <v>1.039484071963691E-5</v>
      </c>
    </row>
    <row r="131" spans="1:9">
      <c r="A131" s="500" t="s">
        <v>392</v>
      </c>
      <c r="B131" s="512" t="s">
        <v>85</v>
      </c>
      <c r="C131" s="512" t="s">
        <v>85</v>
      </c>
      <c r="D131" s="541" t="str">
        <f t="shared" ref="D131:I131" si="26">IF(D57="-","-",D57/D$68)</f>
        <v>-</v>
      </c>
      <c r="E131" s="541">
        <f t="shared" si="26"/>
        <v>2.1454808209408738E-3</v>
      </c>
      <c r="F131" s="541">
        <f t="shared" si="26"/>
        <v>2.5953859726858708E-2</v>
      </c>
      <c r="G131" s="542" t="str">
        <f t="shared" si="26"/>
        <v>-</v>
      </c>
      <c r="H131" s="542">
        <f t="shared" si="26"/>
        <v>2.2097231889904364E-2</v>
      </c>
      <c r="I131" s="542">
        <f t="shared" si="26"/>
        <v>2.1924678193025671E-2</v>
      </c>
    </row>
    <row r="132" spans="1:9">
      <c r="A132" s="499" t="s">
        <v>393</v>
      </c>
      <c r="B132" s="511" t="s">
        <v>85</v>
      </c>
      <c r="C132" s="511" t="s">
        <v>85</v>
      </c>
      <c r="D132" s="539">
        <f t="shared" ref="D132:I132" si="27">IF(D58="-","-",D58/D$68)</f>
        <v>7.6010320982894813E-2</v>
      </c>
      <c r="E132" s="539">
        <f t="shared" si="27"/>
        <v>0.28335661714654253</v>
      </c>
      <c r="F132" s="539">
        <f t="shared" si="27"/>
        <v>0.24953555384813819</v>
      </c>
      <c r="G132" s="540">
        <f t="shared" si="27"/>
        <v>7.6010320982894813E-2</v>
      </c>
      <c r="H132" s="540">
        <f t="shared" si="27"/>
        <v>0.25501409815989434</v>
      </c>
      <c r="I132" s="540">
        <f t="shared" si="27"/>
        <v>0.25361628670352065</v>
      </c>
    </row>
    <row r="133" spans="1:9">
      <c r="A133" s="501" t="s">
        <v>394</v>
      </c>
      <c r="B133" s="528" t="s">
        <v>85</v>
      </c>
      <c r="C133" s="528" t="s">
        <v>85</v>
      </c>
      <c r="D133" s="553" t="str">
        <f t="shared" ref="D133:I133" si="28">IF(D59="-","-",D59/D$68)</f>
        <v>-</v>
      </c>
      <c r="E133" s="551">
        <f t="shared" si="28"/>
        <v>1.1519270853408784E-2</v>
      </c>
      <c r="F133" s="551">
        <f t="shared" si="28"/>
        <v>2.0148601196064757E-2</v>
      </c>
      <c r="G133" s="552" t="str">
        <f t="shared" si="28"/>
        <v>-</v>
      </c>
      <c r="H133" s="552">
        <f t="shared" si="28"/>
        <v>1.8750769036031349E-2</v>
      </c>
      <c r="I133" s="552">
        <f t="shared" si="28"/>
        <v>1.8604347324361482E-2</v>
      </c>
    </row>
    <row r="134" spans="1:9">
      <c r="A134" s="502" t="s">
        <v>413</v>
      </c>
      <c r="B134" s="515" t="s">
        <v>85</v>
      </c>
      <c r="C134" s="515" t="s">
        <v>85</v>
      </c>
      <c r="D134" s="547" t="str">
        <f t="shared" ref="D134:I134" si="29">IF(D60="-","-",D60/D$68)</f>
        <v>-</v>
      </c>
      <c r="E134" s="547">
        <f t="shared" si="29"/>
        <v>2.6211061441836904E-3</v>
      </c>
      <c r="F134" s="547">
        <f t="shared" si="29"/>
        <v>9.7365790897999422E-3</v>
      </c>
      <c r="G134" s="548" t="str">
        <f t="shared" si="29"/>
        <v>-</v>
      </c>
      <c r="H134" s="548">
        <f t="shared" si="29"/>
        <v>8.5839711221715256E-3</v>
      </c>
      <c r="I134" s="548">
        <f t="shared" si="29"/>
        <v>8.5169402850779723E-3</v>
      </c>
    </row>
    <row r="135" spans="1:9" s="7" customFormat="1">
      <c r="A135" s="527" t="s">
        <v>395</v>
      </c>
      <c r="B135" s="528" t="s">
        <v>85</v>
      </c>
      <c r="C135" s="528" t="s">
        <v>85</v>
      </c>
      <c r="D135" s="553">
        <f t="shared" ref="D135:I135" si="30">IF(D61="-","-",D61/D$68)</f>
        <v>0.12640499116929596</v>
      </c>
      <c r="E135" s="553">
        <f t="shared" si="30"/>
        <v>0.13600044701155908</v>
      </c>
      <c r="F135" s="553">
        <f t="shared" si="30"/>
        <v>0.11956637031283428</v>
      </c>
      <c r="G135" s="554">
        <f t="shared" si="30"/>
        <v>0.12640499116929596</v>
      </c>
      <c r="H135" s="554">
        <f t="shared" si="30"/>
        <v>0.12222846335966059</v>
      </c>
      <c r="I135" s="554">
        <f t="shared" si="30"/>
        <v>0.12226107715856577</v>
      </c>
    </row>
    <row r="136" spans="1:9">
      <c r="A136" s="502" t="s">
        <v>502</v>
      </c>
      <c r="B136" s="515" t="s">
        <v>85</v>
      </c>
      <c r="C136" s="515" t="s">
        <v>85</v>
      </c>
      <c r="D136" s="547" t="str">
        <f t="shared" ref="D136:I136" si="31">IF(D62="-","-",D62/D$68)</f>
        <v>-</v>
      </c>
      <c r="E136" s="547">
        <f t="shared" si="31"/>
        <v>1.6670224756035017E-2</v>
      </c>
      <c r="F136" s="547">
        <f t="shared" si="31"/>
        <v>5.9054110339544488E-3</v>
      </c>
      <c r="G136" s="548" t="str">
        <f t="shared" si="31"/>
        <v>-</v>
      </c>
      <c r="H136" s="548">
        <f t="shared" si="31"/>
        <v>7.6491617208827647E-3</v>
      </c>
      <c r="I136" s="548">
        <f t="shared" si="31"/>
        <v>7.5894306586602464E-3</v>
      </c>
    </row>
    <row r="137" spans="1:9">
      <c r="A137" s="500" t="s">
        <v>396</v>
      </c>
      <c r="B137" s="512" t="s">
        <v>85</v>
      </c>
      <c r="C137" s="512" t="s">
        <v>85</v>
      </c>
      <c r="D137" s="541">
        <f t="shared" ref="D137:I137" si="32">IF(D63="-","-",D63/D$68)</f>
        <v>8.9432372494026746E-2</v>
      </c>
      <c r="E137" s="541">
        <f t="shared" si="32"/>
        <v>3.2411510881660124E-2</v>
      </c>
      <c r="F137" s="541">
        <f t="shared" si="32"/>
        <v>6.4344256181939397E-2</v>
      </c>
      <c r="G137" s="542">
        <f t="shared" si="32"/>
        <v>8.9432372494026746E-2</v>
      </c>
      <c r="H137" s="542">
        <f t="shared" si="32"/>
        <v>5.9171593121660815E-2</v>
      </c>
      <c r="I137" s="542">
        <f t="shared" si="32"/>
        <v>5.9407894615298336E-2</v>
      </c>
    </row>
    <row r="138" spans="1:9">
      <c r="A138" s="499" t="s">
        <v>397</v>
      </c>
      <c r="B138" s="511" t="s">
        <v>85</v>
      </c>
      <c r="C138" s="511" t="s">
        <v>85</v>
      </c>
      <c r="D138" s="539">
        <f t="shared" ref="D138:I138" si="33">IF(D64="-","-",D64/D$68)</f>
        <v>2.5912171735170092E-3</v>
      </c>
      <c r="E138" s="539">
        <f t="shared" si="33"/>
        <v>7.1615248589232128E-3</v>
      </c>
      <c r="F138" s="539">
        <f t="shared" si="33"/>
        <v>1.5372036973334106E-3</v>
      </c>
      <c r="G138" s="540">
        <f t="shared" si="33"/>
        <v>2.5912171735170092E-3</v>
      </c>
      <c r="H138" s="540">
        <f t="shared" si="33"/>
        <v>2.4482661563462473E-3</v>
      </c>
      <c r="I138" s="540">
        <f t="shared" si="33"/>
        <v>2.4493824370442762E-3</v>
      </c>
    </row>
    <row r="139" spans="1:9">
      <c r="A139" s="501" t="s">
        <v>398</v>
      </c>
      <c r="B139" s="517" t="s">
        <v>85</v>
      </c>
      <c r="C139" s="517" t="s">
        <v>85</v>
      </c>
      <c r="D139" s="551">
        <f t="shared" ref="D139:I139" si="34">IF(D65="-","-",D65/D$68)</f>
        <v>3.4339616618443342E-2</v>
      </c>
      <c r="E139" s="551">
        <f t="shared" si="34"/>
        <v>7.8534213564153098E-3</v>
      </c>
      <c r="F139" s="551">
        <f t="shared" si="34"/>
        <v>7.6795300108421964E-3</v>
      </c>
      <c r="G139" s="552">
        <f t="shared" si="34"/>
        <v>3.4339616618443342E-2</v>
      </c>
      <c r="H139" s="552">
        <f t="shared" si="34"/>
        <v>7.707697999955479E-3</v>
      </c>
      <c r="I139" s="552">
        <f t="shared" si="34"/>
        <v>7.9156620937196678E-3</v>
      </c>
    </row>
    <row r="140" spans="1:9">
      <c r="A140" s="502" t="s">
        <v>399</v>
      </c>
      <c r="B140" s="531" t="s">
        <v>85</v>
      </c>
      <c r="C140" s="531" t="s">
        <v>85</v>
      </c>
      <c r="D140" s="547">
        <f t="shared" ref="D140:I140" si="35">IF(D66="-","-",D66/D$68)</f>
        <v>4.1784883308856192E-5</v>
      </c>
      <c r="E140" s="547">
        <f t="shared" si="35"/>
        <v>7.190376515852541E-2</v>
      </c>
      <c r="F140" s="547">
        <f t="shared" si="35"/>
        <v>4.0099969388764825E-2</v>
      </c>
      <c r="G140" s="548">
        <f t="shared" si="35"/>
        <v>4.1784883308856192E-5</v>
      </c>
      <c r="H140" s="548">
        <f t="shared" si="35"/>
        <v>4.5251744590465673E-2</v>
      </c>
      <c r="I140" s="548">
        <f t="shared" si="35"/>
        <v>4.4898707353843242E-2</v>
      </c>
    </row>
    <row r="141" spans="1:9" s="7" customFormat="1">
      <c r="A141" s="527" t="s">
        <v>400</v>
      </c>
      <c r="B141" s="528" t="s">
        <v>85</v>
      </c>
      <c r="C141" s="528" t="s">
        <v>85</v>
      </c>
      <c r="D141" s="553">
        <f t="shared" ref="D141:I141" si="36">IF(D67="-","-",D67/D$68)</f>
        <v>1.1997513799443121E-2</v>
      </c>
      <c r="E141" s="553">
        <f t="shared" si="36"/>
        <v>4.8228150036033528E-2</v>
      </c>
      <c r="F141" s="553">
        <f t="shared" si="36"/>
        <v>0.11907587256195014</v>
      </c>
      <c r="G141" s="554">
        <f t="shared" si="36"/>
        <v>1.1997513799443121E-2</v>
      </c>
      <c r="H141" s="554">
        <f t="shared" si="36"/>
        <v>0.1075995214552341</v>
      </c>
      <c r="I141" s="554">
        <f t="shared" si="36"/>
        <v>0.10685298089338317</v>
      </c>
    </row>
    <row r="142" spans="1:9">
      <c r="A142" s="680" t="s">
        <v>402</v>
      </c>
      <c r="B142" s="681" t="s">
        <v>85</v>
      </c>
      <c r="C142" s="681" t="s">
        <v>85</v>
      </c>
      <c r="D142" s="686">
        <f>IF(D68="-","-",D68/D$68)</f>
        <v>1</v>
      </c>
      <c r="E142" s="686">
        <f t="shared" ref="E142:I142" si="37">IF(E68="-","-",E68/E$68)</f>
        <v>1</v>
      </c>
      <c r="F142" s="686">
        <f t="shared" si="37"/>
        <v>1</v>
      </c>
      <c r="G142" s="686">
        <f t="shared" si="37"/>
        <v>1</v>
      </c>
      <c r="H142" s="686">
        <f t="shared" si="37"/>
        <v>1</v>
      </c>
      <c r="I142" s="686">
        <f t="shared" si="37"/>
        <v>1</v>
      </c>
    </row>
    <row r="143" spans="1:9">
      <c r="A143" s="536" t="s">
        <v>755</v>
      </c>
      <c r="B143" s="3"/>
      <c r="C143" s="212"/>
      <c r="D143" s="3"/>
      <c r="E143" s="3"/>
      <c r="F143" s="212"/>
      <c r="G143" s="3"/>
      <c r="H143" s="3"/>
      <c r="I143" s="3"/>
    </row>
    <row r="144" spans="1:9">
      <c r="A144" s="778" t="s">
        <v>756</v>
      </c>
      <c r="B144" s="3"/>
      <c r="C144" s="212"/>
      <c r="D144" s="3"/>
      <c r="E144" s="3"/>
      <c r="F144" s="212"/>
      <c r="G144" s="3"/>
      <c r="H144" s="3"/>
      <c r="I144" s="3"/>
    </row>
    <row r="145" spans="1:9">
      <c r="A145" s="38" t="s">
        <v>439</v>
      </c>
      <c r="B145" s="3"/>
      <c r="C145" s="212"/>
      <c r="D145" s="3"/>
      <c r="E145" s="3"/>
      <c r="F145" s="212"/>
      <c r="G145" s="3"/>
      <c r="H145" s="3"/>
      <c r="I145" s="3"/>
    </row>
    <row r="146" spans="1:9">
      <c r="A146" s="242" t="s">
        <v>643</v>
      </c>
      <c r="B146" s="3"/>
      <c r="C146" s="212"/>
      <c r="D146" s="3"/>
      <c r="E146" s="3"/>
      <c r="F146" s="212"/>
      <c r="G146" s="3"/>
      <c r="H146" s="3"/>
      <c r="I146" s="3"/>
    </row>
    <row r="149" spans="1:9" ht="16.8">
      <c r="A149" s="88" t="s">
        <v>754</v>
      </c>
    </row>
    <row r="150" spans="1:9" ht="13.8" thickBot="1">
      <c r="A150" s="205"/>
      <c r="I150" s="417" t="s">
        <v>409</v>
      </c>
    </row>
    <row r="151" spans="1:9">
      <c r="A151" s="204" t="s">
        <v>408</v>
      </c>
      <c r="B151" s="503" t="s">
        <v>96</v>
      </c>
      <c r="C151" s="503" t="s">
        <v>614</v>
      </c>
      <c r="D151" s="503" t="s">
        <v>98</v>
      </c>
      <c r="E151" s="503" t="s">
        <v>299</v>
      </c>
      <c r="F151" s="504">
        <v>300000</v>
      </c>
      <c r="G151" s="505" t="s">
        <v>426</v>
      </c>
      <c r="H151" s="505" t="s">
        <v>426</v>
      </c>
      <c r="I151" s="505" t="s">
        <v>415</v>
      </c>
    </row>
    <row r="152" spans="1:9">
      <c r="A152" s="203"/>
      <c r="B152" s="506" t="s">
        <v>36</v>
      </c>
      <c r="C152" s="506" t="s">
        <v>36</v>
      </c>
      <c r="D152" s="506" t="s">
        <v>36</v>
      </c>
      <c r="E152" s="506" t="s">
        <v>36</v>
      </c>
      <c r="F152" s="506" t="s">
        <v>37</v>
      </c>
      <c r="G152" s="507" t="s">
        <v>414</v>
      </c>
      <c r="H152" s="507" t="s">
        <v>314</v>
      </c>
      <c r="I152" s="507" t="s">
        <v>112</v>
      </c>
    </row>
    <row r="153" spans="1:9" ht="13.8" thickBot="1">
      <c r="A153" s="206"/>
      <c r="B153" s="508" t="s">
        <v>613</v>
      </c>
      <c r="C153" s="508" t="s">
        <v>100</v>
      </c>
      <c r="D153" s="508" t="s">
        <v>101</v>
      </c>
      <c r="E153" s="508" t="s">
        <v>300</v>
      </c>
      <c r="F153" s="508" t="s">
        <v>102</v>
      </c>
      <c r="G153" s="509" t="s">
        <v>314</v>
      </c>
      <c r="H153" s="509" t="s">
        <v>102</v>
      </c>
      <c r="I153" s="509" t="s">
        <v>427</v>
      </c>
    </row>
    <row r="155" spans="1:9">
      <c r="A155" s="519" t="s">
        <v>356</v>
      </c>
      <c r="B155" s="520" t="s">
        <v>85</v>
      </c>
      <c r="C155" s="520" t="s">
        <v>85</v>
      </c>
      <c r="D155" s="520">
        <v>15.413379000000001</v>
      </c>
      <c r="E155" s="520">
        <v>19.248269000000001</v>
      </c>
      <c r="F155" s="520">
        <v>12.985785</v>
      </c>
      <c r="G155" s="521">
        <v>15.413379000000001</v>
      </c>
      <c r="H155" s="521">
        <v>13.884954</v>
      </c>
      <c r="I155" s="521">
        <v>13.895966</v>
      </c>
    </row>
    <row r="156" spans="1:9">
      <c r="A156" s="499" t="s">
        <v>357</v>
      </c>
      <c r="B156" s="511" t="s">
        <v>85</v>
      </c>
      <c r="C156" s="511" t="s">
        <v>85</v>
      </c>
      <c r="D156" s="511">
        <v>15.413379000000001</v>
      </c>
      <c r="E156" s="511">
        <v>19.244185999999999</v>
      </c>
      <c r="F156" s="511">
        <v>12.684008</v>
      </c>
      <c r="G156" s="267">
        <v>15.413379000000001</v>
      </c>
      <c r="H156" s="267">
        <v>13.625921</v>
      </c>
      <c r="I156" s="267">
        <v>13.638799000000001</v>
      </c>
    </row>
    <row r="157" spans="1:9">
      <c r="A157" s="500" t="s">
        <v>358</v>
      </c>
      <c r="B157" s="512" t="s">
        <v>85</v>
      </c>
      <c r="C157" s="512" t="s">
        <v>85</v>
      </c>
      <c r="D157" s="512" t="s">
        <v>85</v>
      </c>
      <c r="E157" s="512">
        <v>5.4000000000000001E-4</v>
      </c>
      <c r="F157" s="512">
        <v>5.4000000000000001E-4</v>
      </c>
      <c r="G157" s="513" t="s">
        <v>85</v>
      </c>
      <c r="H157" s="513">
        <v>5.4000000000000001E-4</v>
      </c>
      <c r="I157" s="513">
        <v>5.3600000000000002E-4</v>
      </c>
    </row>
    <row r="158" spans="1:9">
      <c r="A158" s="499" t="s">
        <v>359</v>
      </c>
      <c r="B158" s="511" t="s">
        <v>85</v>
      </c>
      <c r="C158" s="511" t="s">
        <v>85</v>
      </c>
      <c r="D158" s="511" t="s">
        <v>85</v>
      </c>
      <c r="E158" s="511">
        <v>3.5430000000000001E-3</v>
      </c>
      <c r="F158" s="511">
        <v>0.25759700000000002</v>
      </c>
      <c r="G158" s="267" t="s">
        <v>85</v>
      </c>
      <c r="H158" s="267">
        <v>0.22112000000000001</v>
      </c>
      <c r="I158" s="267">
        <v>0.219527</v>
      </c>
    </row>
    <row r="159" spans="1:9">
      <c r="A159" s="500" t="s">
        <v>410</v>
      </c>
      <c r="B159" s="512" t="s">
        <v>85</v>
      </c>
      <c r="C159" s="512" t="s">
        <v>85</v>
      </c>
      <c r="D159" s="512" t="s">
        <v>85</v>
      </c>
      <c r="E159" s="512" t="s">
        <v>85</v>
      </c>
      <c r="F159" s="512">
        <v>4.3638999999999997E-2</v>
      </c>
      <c r="G159" s="513" t="s">
        <v>85</v>
      </c>
      <c r="H159" s="513">
        <v>3.7373000000000003E-2</v>
      </c>
      <c r="I159" s="513">
        <v>3.7103999999999998E-2</v>
      </c>
    </row>
    <row r="160" spans="1:9">
      <c r="A160" s="524" t="s">
        <v>360</v>
      </c>
      <c r="B160" s="525" t="s">
        <v>85</v>
      </c>
      <c r="C160" s="525" t="s">
        <v>85</v>
      </c>
      <c r="D160" s="525">
        <v>0.31897500000000001</v>
      </c>
      <c r="E160" s="525">
        <v>1.8045679999999999</v>
      </c>
      <c r="F160" s="525">
        <v>1.196253</v>
      </c>
      <c r="G160" s="526">
        <v>0.31897500000000001</v>
      </c>
      <c r="H160" s="526">
        <v>1.283595</v>
      </c>
      <c r="I160" s="526">
        <v>1.276645</v>
      </c>
    </row>
    <row r="161" spans="1:9">
      <c r="A161" s="500" t="s">
        <v>366</v>
      </c>
      <c r="B161" s="512" t="s">
        <v>85</v>
      </c>
      <c r="C161" s="512" t="s">
        <v>85</v>
      </c>
      <c r="D161" s="512" t="s">
        <v>85</v>
      </c>
      <c r="E161" s="512">
        <v>0.58886700000000003</v>
      </c>
      <c r="F161" s="512">
        <v>3.9189999999999997E-3</v>
      </c>
      <c r="G161" s="513" t="s">
        <v>85</v>
      </c>
      <c r="H161" s="513">
        <v>8.7905999999999998E-2</v>
      </c>
      <c r="I161" s="513">
        <v>8.7273000000000003E-2</v>
      </c>
    </row>
    <row r="162" spans="1:9">
      <c r="A162" s="499" t="s">
        <v>361</v>
      </c>
      <c r="B162" s="511" t="s">
        <v>85</v>
      </c>
      <c r="C162" s="511" t="s">
        <v>85</v>
      </c>
      <c r="D162" s="511" t="s">
        <v>85</v>
      </c>
      <c r="E162" s="511">
        <v>0.52100500000000005</v>
      </c>
      <c r="F162" s="511">
        <v>0.203571</v>
      </c>
      <c r="G162" s="267" t="s">
        <v>85</v>
      </c>
      <c r="H162" s="267">
        <v>0.24914800000000001</v>
      </c>
      <c r="I162" s="267">
        <v>0.24735299999999999</v>
      </c>
    </row>
    <row r="163" spans="1:9">
      <c r="A163" s="514" t="s">
        <v>362</v>
      </c>
      <c r="B163" s="512" t="s">
        <v>85</v>
      </c>
      <c r="C163" s="512" t="s">
        <v>85</v>
      </c>
      <c r="D163" s="512">
        <v>0.31897500000000001</v>
      </c>
      <c r="E163" s="512">
        <v>0.53183499999999995</v>
      </c>
      <c r="F163" s="512">
        <v>0.81284100000000004</v>
      </c>
      <c r="G163" s="513">
        <v>0.31897500000000001</v>
      </c>
      <c r="H163" s="513">
        <v>0.77249400000000001</v>
      </c>
      <c r="I163" s="513">
        <v>0.76922599999999997</v>
      </c>
    </row>
    <row r="164" spans="1:9">
      <c r="A164" s="499" t="s">
        <v>363</v>
      </c>
      <c r="B164" s="511" t="s">
        <v>85</v>
      </c>
      <c r="C164" s="511" t="s">
        <v>85</v>
      </c>
      <c r="D164" s="511" t="s">
        <v>85</v>
      </c>
      <c r="E164" s="511">
        <v>5.8060000000000004E-3</v>
      </c>
      <c r="F164" s="511">
        <v>0.120341</v>
      </c>
      <c r="G164" s="267" t="s">
        <v>85</v>
      </c>
      <c r="H164" s="267">
        <v>0.103896</v>
      </c>
      <c r="I164" s="267">
        <v>0.103147</v>
      </c>
    </row>
    <row r="165" spans="1:9">
      <c r="A165" s="500" t="s">
        <v>364</v>
      </c>
      <c r="B165" s="512" t="s">
        <v>85</v>
      </c>
      <c r="C165" s="512" t="s">
        <v>85</v>
      </c>
      <c r="D165" s="512" t="s">
        <v>85</v>
      </c>
      <c r="E165" s="512">
        <v>0.157056</v>
      </c>
      <c r="F165" s="512">
        <v>5.5580999999999998E-2</v>
      </c>
      <c r="G165" s="513" t="s">
        <v>85</v>
      </c>
      <c r="H165" s="513">
        <v>7.0151000000000005E-2</v>
      </c>
      <c r="I165" s="513">
        <v>6.9644999999999999E-2</v>
      </c>
    </row>
    <row r="166" spans="1:9">
      <c r="A166" s="524" t="s">
        <v>365</v>
      </c>
      <c r="B166" s="525" t="s">
        <v>85</v>
      </c>
      <c r="C166" s="525" t="s">
        <v>85</v>
      </c>
      <c r="D166" s="525">
        <v>1.7744329999999999</v>
      </c>
      <c r="E166" s="525">
        <v>4.3230709999999997</v>
      </c>
      <c r="F166" s="525">
        <v>6.5406529999999998</v>
      </c>
      <c r="G166" s="526">
        <v>1.7744329999999999</v>
      </c>
      <c r="H166" s="526">
        <v>6.2222520000000001</v>
      </c>
      <c r="I166" s="526">
        <v>6.1902059999999999</v>
      </c>
    </row>
    <row r="167" spans="1:9">
      <c r="A167" s="514" t="s">
        <v>417</v>
      </c>
      <c r="B167" s="512" t="s">
        <v>85</v>
      </c>
      <c r="C167" s="512" t="s">
        <v>85</v>
      </c>
      <c r="D167" s="512" t="s">
        <v>85</v>
      </c>
      <c r="E167" s="512" t="s">
        <v>85</v>
      </c>
      <c r="F167" s="512">
        <v>2.2102E-2</v>
      </c>
      <c r="G167" s="513" t="s">
        <v>85</v>
      </c>
      <c r="H167" s="513">
        <v>1.8928E-2</v>
      </c>
      <c r="I167" s="513">
        <v>1.8792E-2</v>
      </c>
    </row>
    <row r="168" spans="1:9">
      <c r="A168" s="499" t="s">
        <v>367</v>
      </c>
      <c r="B168" s="511" t="s">
        <v>85</v>
      </c>
      <c r="C168" s="511" t="s">
        <v>85</v>
      </c>
      <c r="D168" s="511" t="s">
        <v>85</v>
      </c>
      <c r="E168" s="511">
        <v>0.76255499999999998</v>
      </c>
      <c r="F168" s="511">
        <v>1.064319</v>
      </c>
      <c r="G168" s="267" t="s">
        <v>85</v>
      </c>
      <c r="H168" s="267">
        <v>1.0209919999999999</v>
      </c>
      <c r="I168" s="267">
        <v>1.013636</v>
      </c>
    </row>
    <row r="169" spans="1:9">
      <c r="A169" s="500" t="s">
        <v>368</v>
      </c>
      <c r="B169" s="512" t="s">
        <v>85</v>
      </c>
      <c r="C169" s="512" t="s">
        <v>85</v>
      </c>
      <c r="D169" s="512" t="s">
        <v>85</v>
      </c>
      <c r="E169" s="512" t="s">
        <v>85</v>
      </c>
      <c r="F169" s="512">
        <v>1.995509</v>
      </c>
      <c r="G169" s="513" t="s">
        <v>85</v>
      </c>
      <c r="H169" s="513">
        <v>1.708993</v>
      </c>
      <c r="I169" s="513">
        <v>1.69668</v>
      </c>
    </row>
    <row r="170" spans="1:9">
      <c r="A170" s="499" t="s">
        <v>369</v>
      </c>
      <c r="B170" s="511" t="s">
        <v>85</v>
      </c>
      <c r="C170" s="511" t="s">
        <v>85</v>
      </c>
      <c r="D170" s="511">
        <v>1.3649249999999999</v>
      </c>
      <c r="E170" s="511">
        <v>2.938342</v>
      </c>
      <c r="F170" s="511">
        <v>3.384182</v>
      </c>
      <c r="G170" s="267">
        <v>1.3649249999999999</v>
      </c>
      <c r="H170" s="267">
        <v>3.3201679999999998</v>
      </c>
      <c r="I170" s="267">
        <v>3.3060809999999998</v>
      </c>
    </row>
    <row r="171" spans="1:9">
      <c r="A171" s="500" t="s">
        <v>370</v>
      </c>
      <c r="B171" s="512" t="s">
        <v>85</v>
      </c>
      <c r="C171" s="512" t="s">
        <v>85</v>
      </c>
      <c r="D171" s="512">
        <v>0.40950799999999998</v>
      </c>
      <c r="E171" s="512">
        <v>0.10259799999999999</v>
      </c>
      <c r="F171" s="512">
        <v>7.4440999999999993E-2</v>
      </c>
      <c r="G171" s="513">
        <v>0.40950799999999998</v>
      </c>
      <c r="H171" s="513">
        <v>7.8483999999999998E-2</v>
      </c>
      <c r="I171" s="513">
        <v>8.0868999999999996E-2</v>
      </c>
    </row>
    <row r="172" spans="1:9">
      <c r="A172" s="502" t="s">
        <v>371</v>
      </c>
      <c r="B172" s="515" t="s">
        <v>85</v>
      </c>
      <c r="C172" s="515" t="s">
        <v>85</v>
      </c>
      <c r="D172" s="515" t="s">
        <v>85</v>
      </c>
      <c r="E172" s="515">
        <v>0.51957600000000004</v>
      </c>
      <c r="F172" s="515">
        <v>1E-4</v>
      </c>
      <c r="G172" s="516" t="s">
        <v>85</v>
      </c>
      <c r="H172" s="516">
        <v>7.4686000000000002E-2</v>
      </c>
      <c r="I172" s="516">
        <v>7.4148000000000006E-2</v>
      </c>
    </row>
    <row r="173" spans="1:9">
      <c r="A173" s="498" t="s">
        <v>372</v>
      </c>
      <c r="B173" s="522" t="s">
        <v>85</v>
      </c>
      <c r="C173" s="522" t="s">
        <v>85</v>
      </c>
      <c r="D173" s="522">
        <v>3.7226050000000002</v>
      </c>
      <c r="E173" s="522">
        <v>7.7412650000000003</v>
      </c>
      <c r="F173" s="522">
        <v>3.958593</v>
      </c>
      <c r="G173" s="523">
        <v>3.7226050000000002</v>
      </c>
      <c r="H173" s="523">
        <v>4.5017100000000001</v>
      </c>
      <c r="I173" s="523">
        <v>4.4960959999999996</v>
      </c>
    </row>
    <row r="174" spans="1:9">
      <c r="A174" s="502" t="s">
        <v>418</v>
      </c>
      <c r="B174" s="515" t="s">
        <v>85</v>
      </c>
      <c r="C174" s="515" t="s">
        <v>85</v>
      </c>
      <c r="D174" s="515" t="s">
        <v>85</v>
      </c>
      <c r="E174" s="515">
        <v>0.45819300000000002</v>
      </c>
      <c r="F174" s="515">
        <v>0.112604</v>
      </c>
      <c r="G174" s="516" t="s">
        <v>85</v>
      </c>
      <c r="H174" s="516">
        <v>0.16222400000000001</v>
      </c>
      <c r="I174" s="516">
        <v>0.161055</v>
      </c>
    </row>
    <row r="175" spans="1:9">
      <c r="A175" s="500" t="s">
        <v>373</v>
      </c>
      <c r="B175" s="512" t="s">
        <v>85</v>
      </c>
      <c r="C175" s="512" t="s">
        <v>85</v>
      </c>
      <c r="D175" s="512">
        <v>0.57289599999999996</v>
      </c>
      <c r="E175" s="512">
        <v>3.5392730000000001</v>
      </c>
      <c r="F175" s="512">
        <v>2.0471400000000002</v>
      </c>
      <c r="G175" s="513">
        <v>0.57289599999999996</v>
      </c>
      <c r="H175" s="513">
        <v>2.2613810000000001</v>
      </c>
      <c r="I175" s="513">
        <v>2.2492160000000001</v>
      </c>
    </row>
    <row r="176" spans="1:9">
      <c r="A176" s="499" t="s">
        <v>374</v>
      </c>
      <c r="B176" s="511" t="s">
        <v>85</v>
      </c>
      <c r="C176" s="511" t="s">
        <v>85</v>
      </c>
      <c r="D176" s="511">
        <v>3.149708</v>
      </c>
      <c r="E176" s="511">
        <v>3.743798</v>
      </c>
      <c r="F176" s="511">
        <v>1.7988489999999999</v>
      </c>
      <c r="G176" s="267">
        <v>3.149708</v>
      </c>
      <c r="H176" s="267">
        <v>2.0781049999999999</v>
      </c>
      <c r="I176" s="267">
        <v>2.085826</v>
      </c>
    </row>
    <row r="177" spans="1:9">
      <c r="A177" s="498" t="s">
        <v>375</v>
      </c>
      <c r="B177" s="522" t="s">
        <v>85</v>
      </c>
      <c r="C177" s="522" t="s">
        <v>85</v>
      </c>
      <c r="D177" s="522">
        <v>5.8896189999999997</v>
      </c>
      <c r="E177" s="522">
        <v>14.982282</v>
      </c>
      <c r="F177" s="522">
        <v>2.7048329999999998</v>
      </c>
      <c r="G177" s="523">
        <v>5.8896189999999997</v>
      </c>
      <c r="H177" s="523">
        <v>4.4676330000000002</v>
      </c>
      <c r="I177" s="523">
        <v>4.4778779999999996</v>
      </c>
    </row>
    <row r="178" spans="1:9">
      <c r="A178" s="499" t="s">
        <v>419</v>
      </c>
      <c r="B178" s="511" t="s">
        <v>85</v>
      </c>
      <c r="C178" s="511" t="s">
        <v>85</v>
      </c>
      <c r="D178" s="511" t="s">
        <v>85</v>
      </c>
      <c r="E178" s="511">
        <v>0.13162199999999999</v>
      </c>
      <c r="F178" s="511">
        <v>1.521E-3</v>
      </c>
      <c r="G178" s="267" t="s">
        <v>85</v>
      </c>
      <c r="H178" s="267">
        <v>2.0201E-2</v>
      </c>
      <c r="I178" s="267">
        <v>2.0055E-2</v>
      </c>
    </row>
    <row r="179" spans="1:9">
      <c r="A179" s="500" t="s">
        <v>376</v>
      </c>
      <c r="B179" s="512" t="s">
        <v>85</v>
      </c>
      <c r="C179" s="512" t="s">
        <v>85</v>
      </c>
      <c r="D179" s="512">
        <v>5.7954369999999997</v>
      </c>
      <c r="E179" s="512">
        <v>14.268837</v>
      </c>
      <c r="F179" s="512">
        <v>2.6111680000000002</v>
      </c>
      <c r="G179" s="513">
        <v>5.7954369999999997</v>
      </c>
      <c r="H179" s="513">
        <v>4.28498</v>
      </c>
      <c r="I179" s="513">
        <v>4.2958619999999996</v>
      </c>
    </row>
    <row r="180" spans="1:9">
      <c r="A180" s="499" t="s">
        <v>377</v>
      </c>
      <c r="B180" s="511" t="s">
        <v>85</v>
      </c>
      <c r="C180" s="511" t="s">
        <v>85</v>
      </c>
      <c r="D180" s="511">
        <v>9.4182000000000002E-2</v>
      </c>
      <c r="E180" s="511">
        <v>0.58182400000000001</v>
      </c>
      <c r="F180" s="511">
        <v>9.2144000000000004E-2</v>
      </c>
      <c r="G180" s="267">
        <v>9.4182000000000002E-2</v>
      </c>
      <c r="H180" s="267">
        <v>0.16245299999999999</v>
      </c>
      <c r="I180" s="267">
        <v>0.16196099999999999</v>
      </c>
    </row>
    <row r="181" spans="1:9">
      <c r="A181" s="498" t="s">
        <v>378</v>
      </c>
      <c r="B181" s="522" t="s">
        <v>85</v>
      </c>
      <c r="C181" s="522" t="s">
        <v>85</v>
      </c>
      <c r="D181" s="522">
        <v>1.67174</v>
      </c>
      <c r="E181" s="522">
        <v>0.385044</v>
      </c>
      <c r="F181" s="522">
        <v>0.42779499999999998</v>
      </c>
      <c r="G181" s="523">
        <v>1.67174</v>
      </c>
      <c r="H181" s="523">
        <v>0.421657</v>
      </c>
      <c r="I181" s="523">
        <v>0.43066300000000002</v>
      </c>
    </row>
    <row r="182" spans="1:9">
      <c r="A182" s="502" t="s">
        <v>420</v>
      </c>
      <c r="B182" s="515" t="s">
        <v>85</v>
      </c>
      <c r="C182" s="515" t="s">
        <v>85</v>
      </c>
      <c r="D182" s="515">
        <v>1.129802</v>
      </c>
      <c r="E182" s="515">
        <v>7.7285000000000006E-2</v>
      </c>
      <c r="F182" s="515">
        <v>2.1134E-2</v>
      </c>
      <c r="G182" s="516">
        <v>1.129802</v>
      </c>
      <c r="H182" s="516">
        <v>2.9196E-2</v>
      </c>
      <c r="I182" s="516">
        <v>3.7125999999999999E-2</v>
      </c>
    </row>
    <row r="183" spans="1:9">
      <c r="A183" s="501" t="s">
        <v>379</v>
      </c>
      <c r="B183" s="512" t="s">
        <v>85</v>
      </c>
      <c r="C183" s="512" t="s">
        <v>85</v>
      </c>
      <c r="D183" s="512" t="s">
        <v>85</v>
      </c>
      <c r="E183" s="512">
        <v>3.2959999999999999E-3</v>
      </c>
      <c r="F183" s="512">
        <v>2.2161E-2</v>
      </c>
      <c r="G183" s="513" t="s">
        <v>85</v>
      </c>
      <c r="H183" s="513">
        <v>1.9453000000000002E-2</v>
      </c>
      <c r="I183" s="513">
        <v>1.9311999999999999E-2</v>
      </c>
    </row>
    <row r="184" spans="1:9">
      <c r="A184" s="502" t="s">
        <v>751</v>
      </c>
      <c r="B184" s="511" t="s">
        <v>85</v>
      </c>
      <c r="C184" s="511" t="s">
        <v>85</v>
      </c>
      <c r="D184" s="511">
        <v>0.44624599999999998</v>
      </c>
      <c r="E184" s="511">
        <v>4.8050000000000002E-3</v>
      </c>
      <c r="F184" s="511">
        <v>4.6211000000000002E-2</v>
      </c>
      <c r="G184" s="267">
        <v>0.44624599999999998</v>
      </c>
      <c r="H184" s="267">
        <v>4.0266000000000003E-2</v>
      </c>
      <c r="I184" s="267">
        <v>4.3191E-2</v>
      </c>
    </row>
    <row r="185" spans="1:9">
      <c r="A185" s="501" t="s">
        <v>381</v>
      </c>
      <c r="B185" s="517" t="s">
        <v>85</v>
      </c>
      <c r="C185" s="517" t="s">
        <v>85</v>
      </c>
      <c r="D185" s="517" t="s">
        <v>85</v>
      </c>
      <c r="E185" s="517">
        <v>1.2661E-2</v>
      </c>
      <c r="F185" s="517">
        <v>0</v>
      </c>
      <c r="G185" s="518" t="s">
        <v>85</v>
      </c>
      <c r="H185" s="518">
        <v>1.818E-3</v>
      </c>
      <c r="I185" s="518">
        <v>1.805E-3</v>
      </c>
    </row>
    <row r="186" spans="1:9">
      <c r="A186" s="502" t="s">
        <v>382</v>
      </c>
      <c r="B186" s="515" t="s">
        <v>85</v>
      </c>
      <c r="C186" s="515" t="s">
        <v>85</v>
      </c>
      <c r="D186" s="515" t="s">
        <v>85</v>
      </c>
      <c r="E186" s="515" t="s">
        <v>85</v>
      </c>
      <c r="F186" s="515">
        <v>8.6040000000000005E-3</v>
      </c>
      <c r="G186" s="516" t="s">
        <v>85</v>
      </c>
      <c r="H186" s="516">
        <v>7.3680000000000004E-3</v>
      </c>
      <c r="I186" s="516">
        <v>7.3150000000000003E-3</v>
      </c>
    </row>
    <row r="187" spans="1:9">
      <c r="A187" s="501" t="s">
        <v>383</v>
      </c>
      <c r="B187" s="517" t="s">
        <v>85</v>
      </c>
      <c r="C187" s="517" t="s">
        <v>85</v>
      </c>
      <c r="D187" s="517">
        <v>9.5693E-2</v>
      </c>
      <c r="E187" s="517">
        <v>0.28699599999999997</v>
      </c>
      <c r="F187" s="517">
        <v>0.323905</v>
      </c>
      <c r="G187" s="518">
        <v>9.5693E-2</v>
      </c>
      <c r="H187" s="518">
        <v>0.31860500000000003</v>
      </c>
      <c r="I187" s="518">
        <v>0.31699899999999998</v>
      </c>
    </row>
    <row r="188" spans="1:9">
      <c r="A188" s="502" t="s">
        <v>411</v>
      </c>
      <c r="B188" s="515" t="s">
        <v>85</v>
      </c>
      <c r="C188" s="515" t="s">
        <v>85</v>
      </c>
      <c r="D188" s="515" t="s">
        <v>85</v>
      </c>
      <c r="E188" s="515" t="s">
        <v>85</v>
      </c>
      <c r="F188" s="515" t="s">
        <v>85</v>
      </c>
      <c r="G188" s="516" t="s">
        <v>85</v>
      </c>
      <c r="H188" s="516" t="s">
        <v>85</v>
      </c>
      <c r="I188" s="516" t="s">
        <v>85</v>
      </c>
    </row>
    <row r="189" spans="1:9">
      <c r="A189" s="501" t="s">
        <v>412</v>
      </c>
      <c r="B189" s="517" t="s">
        <v>85</v>
      </c>
      <c r="C189" s="517" t="s">
        <v>85</v>
      </c>
      <c r="D189" s="517" t="s">
        <v>85</v>
      </c>
      <c r="E189" s="517" t="s">
        <v>85</v>
      </c>
      <c r="F189" s="517">
        <v>5.4060000000000002E-3</v>
      </c>
      <c r="G189" s="518" t="s">
        <v>85</v>
      </c>
      <c r="H189" s="518">
        <v>4.6299999999999996E-3</v>
      </c>
      <c r="I189" s="518">
        <v>4.5960000000000003E-3</v>
      </c>
    </row>
    <row r="190" spans="1:9" s="7" customFormat="1">
      <c r="A190" s="530" t="s">
        <v>438</v>
      </c>
      <c r="B190" s="531" t="s">
        <v>85</v>
      </c>
      <c r="C190" s="531" t="s">
        <v>85</v>
      </c>
      <c r="D190" s="531">
        <v>9.5301550000000006</v>
      </c>
      <c r="E190" s="531">
        <v>13.759064</v>
      </c>
      <c r="F190" s="531">
        <v>16.71217</v>
      </c>
      <c r="G190" s="532">
        <v>9.5301550000000006</v>
      </c>
      <c r="H190" s="532">
        <v>16.288162</v>
      </c>
      <c r="I190" s="532">
        <v>16.239471999999999</v>
      </c>
    </row>
    <row r="191" spans="1:9">
      <c r="A191" s="501" t="s">
        <v>421</v>
      </c>
      <c r="B191" s="517" t="s">
        <v>85</v>
      </c>
      <c r="C191" s="517" t="s">
        <v>85</v>
      </c>
      <c r="D191" s="517">
        <v>3.4533</v>
      </c>
      <c r="E191" s="517">
        <v>0.69614100000000001</v>
      </c>
      <c r="F191" s="517">
        <v>0.75237600000000004</v>
      </c>
      <c r="G191" s="518">
        <v>3.4533</v>
      </c>
      <c r="H191" s="518">
        <v>0.74430200000000002</v>
      </c>
      <c r="I191" s="518">
        <v>0.76382000000000005</v>
      </c>
    </row>
    <row r="192" spans="1:9" s="47" customFormat="1">
      <c r="A192" s="502" t="s">
        <v>501</v>
      </c>
      <c r="B192" s="515" t="s">
        <v>85</v>
      </c>
      <c r="C192" s="515" t="s">
        <v>85</v>
      </c>
      <c r="D192" s="515">
        <v>6.0768550000000001</v>
      </c>
      <c r="E192" s="515">
        <v>13.062922</v>
      </c>
      <c r="F192" s="515">
        <v>15.959794</v>
      </c>
      <c r="G192" s="516">
        <v>6.0768550000000001</v>
      </c>
      <c r="H192" s="516">
        <v>15.54386</v>
      </c>
      <c r="I192" s="516">
        <v>15.475652</v>
      </c>
    </row>
    <row r="193" spans="1:9" s="7" customFormat="1">
      <c r="A193" s="527" t="s">
        <v>384</v>
      </c>
      <c r="B193" s="528" t="s">
        <v>85</v>
      </c>
      <c r="C193" s="528" t="s">
        <v>85</v>
      </c>
      <c r="D193" s="528">
        <v>133.25068099999999</v>
      </c>
      <c r="E193" s="528">
        <v>54.845954999999996</v>
      </c>
      <c r="F193" s="528">
        <v>45.304068999999998</v>
      </c>
      <c r="G193" s="529">
        <v>133.25068099999999</v>
      </c>
      <c r="H193" s="529">
        <v>46.674095999999999</v>
      </c>
      <c r="I193" s="529">
        <v>47.297865000000002</v>
      </c>
    </row>
    <row r="194" spans="1:9">
      <c r="A194" s="499" t="s">
        <v>422</v>
      </c>
      <c r="B194" s="511" t="s">
        <v>85</v>
      </c>
      <c r="C194" s="511" t="s">
        <v>85</v>
      </c>
      <c r="D194" s="511">
        <v>4.4683840000000004</v>
      </c>
      <c r="E194" s="511">
        <v>5.0727710000000004</v>
      </c>
      <c r="F194" s="511">
        <v>3.8365819999999999</v>
      </c>
      <c r="G194" s="267">
        <v>4.4683840000000004</v>
      </c>
      <c r="H194" s="267">
        <v>4.0140739999999999</v>
      </c>
      <c r="I194" s="267">
        <v>4.0173480000000001</v>
      </c>
    </row>
    <row r="195" spans="1:9">
      <c r="A195" s="500" t="s">
        <v>385</v>
      </c>
      <c r="B195" s="512" t="s">
        <v>85</v>
      </c>
      <c r="C195" s="512" t="s">
        <v>85</v>
      </c>
      <c r="D195" s="512">
        <v>6.5361739999999999</v>
      </c>
      <c r="E195" s="512">
        <v>5.0220370000000001</v>
      </c>
      <c r="F195" s="512">
        <v>5.2621570000000002</v>
      </c>
      <c r="G195" s="513">
        <v>6.5361739999999999</v>
      </c>
      <c r="H195" s="513">
        <v>5.2276809999999996</v>
      </c>
      <c r="I195" s="513">
        <v>5.2371080000000001</v>
      </c>
    </row>
    <row r="196" spans="1:9">
      <c r="A196" s="499" t="s">
        <v>386</v>
      </c>
      <c r="B196" s="511" t="s">
        <v>85</v>
      </c>
      <c r="C196" s="511" t="s">
        <v>85</v>
      </c>
      <c r="D196" s="511">
        <v>17.570233999999999</v>
      </c>
      <c r="E196" s="511">
        <v>9.5581890000000005</v>
      </c>
      <c r="F196" s="511">
        <v>4.3327980000000004</v>
      </c>
      <c r="G196" s="267">
        <v>17.570233999999999</v>
      </c>
      <c r="H196" s="267">
        <v>5.0830609999999998</v>
      </c>
      <c r="I196" s="267">
        <v>5.1730289999999997</v>
      </c>
    </row>
    <row r="197" spans="1:9">
      <c r="A197" s="500" t="s">
        <v>387</v>
      </c>
      <c r="B197" s="512" t="s">
        <v>85</v>
      </c>
      <c r="C197" s="512" t="s">
        <v>85</v>
      </c>
      <c r="D197" s="512">
        <v>39.843566000000003</v>
      </c>
      <c r="E197" s="512">
        <v>5.6519170000000001</v>
      </c>
      <c r="F197" s="512">
        <v>2.7787630000000001</v>
      </c>
      <c r="G197" s="513">
        <v>39.843566000000003</v>
      </c>
      <c r="H197" s="513">
        <v>3.1912919999999998</v>
      </c>
      <c r="I197" s="513">
        <v>3.455365</v>
      </c>
    </row>
    <row r="198" spans="1:9" s="47" customFormat="1">
      <c r="A198" s="499" t="s">
        <v>388</v>
      </c>
      <c r="B198" s="511" t="s">
        <v>85</v>
      </c>
      <c r="C198" s="511" t="s">
        <v>85</v>
      </c>
      <c r="D198" s="511">
        <v>3.1948999999999998E-2</v>
      </c>
      <c r="E198" s="511">
        <v>1.886287</v>
      </c>
      <c r="F198" s="511">
        <v>0.73734900000000003</v>
      </c>
      <c r="G198" s="267">
        <v>3.1948999999999998E-2</v>
      </c>
      <c r="H198" s="267">
        <v>0.90231399999999995</v>
      </c>
      <c r="I198" s="267">
        <v>0.89604300000000003</v>
      </c>
    </row>
    <row r="199" spans="1:9">
      <c r="A199" s="500" t="s">
        <v>389</v>
      </c>
      <c r="B199" s="512" t="s">
        <v>85</v>
      </c>
      <c r="C199" s="512" t="s">
        <v>85</v>
      </c>
      <c r="D199" s="512">
        <v>64.800372999999993</v>
      </c>
      <c r="E199" s="512">
        <v>27.654754000000001</v>
      </c>
      <c r="F199" s="512">
        <v>28.35642</v>
      </c>
      <c r="G199" s="513">
        <v>64.800372999999993</v>
      </c>
      <c r="H199" s="513">
        <v>28.255675</v>
      </c>
      <c r="I199" s="513">
        <v>28.518972999999999</v>
      </c>
    </row>
    <row r="200" spans="1:9" s="7" customFormat="1">
      <c r="A200" s="524" t="s">
        <v>390</v>
      </c>
      <c r="B200" s="525" t="s">
        <v>85</v>
      </c>
      <c r="C200" s="525" t="s">
        <v>85</v>
      </c>
      <c r="D200" s="525">
        <v>16.799896</v>
      </c>
      <c r="E200" s="525">
        <v>68.449454000000003</v>
      </c>
      <c r="F200" s="525">
        <v>60.358418999999998</v>
      </c>
      <c r="G200" s="526">
        <v>16.799896</v>
      </c>
      <c r="H200" s="526">
        <v>61.520131999999997</v>
      </c>
      <c r="I200" s="526">
        <v>61.197929999999999</v>
      </c>
    </row>
    <row r="201" spans="1:9">
      <c r="A201" s="500" t="s">
        <v>423</v>
      </c>
      <c r="B201" s="512" t="s">
        <v>85</v>
      </c>
      <c r="C201" s="512" t="s">
        <v>85</v>
      </c>
      <c r="D201" s="512" t="s">
        <v>85</v>
      </c>
      <c r="E201" s="512">
        <v>0.29879699999999998</v>
      </c>
      <c r="F201" s="512">
        <v>0.11804099999999999</v>
      </c>
      <c r="G201" s="513" t="s">
        <v>85</v>
      </c>
      <c r="H201" s="513">
        <v>0.14399400000000001</v>
      </c>
      <c r="I201" s="513">
        <v>0.142957</v>
      </c>
    </row>
    <row r="202" spans="1:9">
      <c r="A202" s="499" t="s">
        <v>391</v>
      </c>
      <c r="B202" s="511" t="s">
        <v>85</v>
      </c>
      <c r="C202" s="511" t="s">
        <v>85</v>
      </c>
      <c r="D202" s="511">
        <v>0.181724</v>
      </c>
      <c r="E202" s="511" t="s">
        <v>85</v>
      </c>
      <c r="F202" s="511">
        <v>9.2599999999999996E-4</v>
      </c>
      <c r="G202" s="267">
        <v>0.181724</v>
      </c>
      <c r="H202" s="267">
        <v>7.9299999999999998E-4</v>
      </c>
      <c r="I202" s="267">
        <v>2.0969999999999999E-3</v>
      </c>
    </row>
    <row r="203" spans="1:9">
      <c r="A203" s="500" t="s">
        <v>392</v>
      </c>
      <c r="B203" s="512" t="s">
        <v>85</v>
      </c>
      <c r="C203" s="512" t="s">
        <v>85</v>
      </c>
      <c r="D203" s="512" t="s">
        <v>85</v>
      </c>
      <c r="E203" s="512">
        <v>0.48796800000000001</v>
      </c>
      <c r="F203" s="512">
        <v>5.1197650000000001</v>
      </c>
      <c r="G203" s="513" t="s">
        <v>85</v>
      </c>
      <c r="H203" s="513">
        <v>4.4547309999999998</v>
      </c>
      <c r="I203" s="513">
        <v>4.4226349999999996</v>
      </c>
    </row>
    <row r="204" spans="1:9">
      <c r="A204" s="499" t="s">
        <v>393</v>
      </c>
      <c r="B204" s="511" t="s">
        <v>85</v>
      </c>
      <c r="C204" s="511" t="s">
        <v>85</v>
      </c>
      <c r="D204" s="511">
        <v>16.618172000000001</v>
      </c>
      <c r="E204" s="511">
        <v>64.446601999999999</v>
      </c>
      <c r="F204" s="511">
        <v>49.224412000000001</v>
      </c>
      <c r="G204" s="267">
        <v>16.618172000000001</v>
      </c>
      <c r="H204" s="267">
        <v>51.410018000000001</v>
      </c>
      <c r="I204" s="267">
        <v>51.159348999999999</v>
      </c>
    </row>
    <row r="205" spans="1:9" s="47" customFormat="1">
      <c r="A205" s="501" t="s">
        <v>394</v>
      </c>
      <c r="B205" s="517" t="s">
        <v>85</v>
      </c>
      <c r="C205" s="517" t="s">
        <v>85</v>
      </c>
      <c r="D205" s="517" t="s">
        <v>85</v>
      </c>
      <c r="E205" s="517">
        <v>2.619942</v>
      </c>
      <c r="F205" s="517">
        <v>3.974596</v>
      </c>
      <c r="G205" s="518" t="s">
        <v>85</v>
      </c>
      <c r="H205" s="518">
        <v>3.7800940000000001</v>
      </c>
      <c r="I205" s="518">
        <v>3.7528600000000001</v>
      </c>
    </row>
    <row r="206" spans="1:9">
      <c r="A206" s="502" t="s">
        <v>413</v>
      </c>
      <c r="B206" s="515" t="s">
        <v>85</v>
      </c>
      <c r="C206" s="515" t="s">
        <v>85</v>
      </c>
      <c r="D206" s="515" t="s">
        <v>85</v>
      </c>
      <c r="E206" s="515">
        <v>0.59614400000000001</v>
      </c>
      <c r="F206" s="515">
        <v>1.9206780000000001</v>
      </c>
      <c r="G206" s="516" t="s">
        <v>85</v>
      </c>
      <c r="H206" s="516">
        <v>1.7305010000000001</v>
      </c>
      <c r="I206" s="516">
        <v>1.7180329999999999</v>
      </c>
    </row>
    <row r="207" spans="1:9" s="7" customFormat="1">
      <c r="A207" s="527" t="s">
        <v>395</v>
      </c>
      <c r="B207" s="528" t="s">
        <v>85</v>
      </c>
      <c r="C207" s="528" t="s">
        <v>85</v>
      </c>
      <c r="D207" s="528">
        <v>27.635987</v>
      </c>
      <c r="E207" s="528">
        <v>30.931929</v>
      </c>
      <c r="F207" s="528">
        <v>23.586155000000002</v>
      </c>
      <c r="G207" s="529">
        <v>27.635987</v>
      </c>
      <c r="H207" s="529">
        <v>24.640863</v>
      </c>
      <c r="I207" s="529">
        <v>24.662443</v>
      </c>
    </row>
    <row r="208" spans="1:9">
      <c r="A208" s="502" t="s">
        <v>502</v>
      </c>
      <c r="B208" s="515" t="s">
        <v>85</v>
      </c>
      <c r="C208" s="515" t="s">
        <v>85</v>
      </c>
      <c r="D208" s="515" t="s">
        <v>85</v>
      </c>
      <c r="E208" s="515">
        <v>3.791474</v>
      </c>
      <c r="F208" s="515">
        <v>1.1649259999999999</v>
      </c>
      <c r="G208" s="516" t="s">
        <v>85</v>
      </c>
      <c r="H208" s="516">
        <v>1.542046</v>
      </c>
      <c r="I208" s="516">
        <v>1.5309360000000001</v>
      </c>
    </row>
    <row r="209" spans="1:9">
      <c r="A209" s="500" t="s">
        <v>396</v>
      </c>
      <c r="B209" s="512" t="s">
        <v>85</v>
      </c>
      <c r="C209" s="512" t="s">
        <v>85</v>
      </c>
      <c r="D209" s="512">
        <v>19.552644000000001</v>
      </c>
      <c r="E209" s="512">
        <v>7.3716710000000001</v>
      </c>
      <c r="F209" s="512">
        <v>12.692812999999999</v>
      </c>
      <c r="G209" s="513">
        <v>19.552644000000001</v>
      </c>
      <c r="H209" s="513">
        <v>11.928801999999999</v>
      </c>
      <c r="I209" s="513">
        <v>11.98373</v>
      </c>
    </row>
    <row r="210" spans="1:9">
      <c r="A210" s="499" t="s">
        <v>397</v>
      </c>
      <c r="B210" s="511" t="s">
        <v>85</v>
      </c>
      <c r="C210" s="511" t="s">
        <v>85</v>
      </c>
      <c r="D210" s="511">
        <v>0.56652199999999997</v>
      </c>
      <c r="E210" s="511">
        <v>1.628817</v>
      </c>
      <c r="F210" s="511">
        <v>0.30323499999999998</v>
      </c>
      <c r="G210" s="267">
        <v>0.56652199999999997</v>
      </c>
      <c r="H210" s="267">
        <v>0.49356299999999997</v>
      </c>
      <c r="I210" s="267">
        <v>0.49408800000000003</v>
      </c>
    </row>
    <row r="211" spans="1:9">
      <c r="A211" s="501" t="s">
        <v>398</v>
      </c>
      <c r="B211" s="517" t="s">
        <v>85</v>
      </c>
      <c r="C211" s="517" t="s">
        <v>85</v>
      </c>
      <c r="D211" s="517">
        <v>7.5076850000000004</v>
      </c>
      <c r="E211" s="517">
        <v>1.786181</v>
      </c>
      <c r="F211" s="517">
        <v>1.514896</v>
      </c>
      <c r="G211" s="518">
        <v>7.5076850000000004</v>
      </c>
      <c r="H211" s="518">
        <v>1.553847</v>
      </c>
      <c r="I211" s="518">
        <v>1.596743</v>
      </c>
    </row>
    <row r="212" spans="1:9" s="47" customFormat="1">
      <c r="A212" s="502" t="s">
        <v>399</v>
      </c>
      <c r="B212" s="515" t="s">
        <v>85</v>
      </c>
      <c r="C212" s="515" t="s">
        <v>85</v>
      </c>
      <c r="D212" s="515">
        <v>9.1350000000000008E-3</v>
      </c>
      <c r="E212" s="515">
        <v>16.353785999999999</v>
      </c>
      <c r="F212" s="515">
        <v>7.910285</v>
      </c>
      <c r="G212" s="516">
        <v>9.1350000000000008E-3</v>
      </c>
      <c r="H212" s="516">
        <v>9.1226059999999993</v>
      </c>
      <c r="I212" s="516">
        <v>9.0569450000000007</v>
      </c>
    </row>
    <row r="213" spans="1:9" s="7" customFormat="1">
      <c r="A213" s="527" t="s">
        <v>400</v>
      </c>
      <c r="B213" s="528" t="s">
        <v>85</v>
      </c>
      <c r="C213" s="528" t="s">
        <v>85</v>
      </c>
      <c r="D213" s="528">
        <v>2.6230229999999999</v>
      </c>
      <c r="E213" s="528">
        <v>10.969006</v>
      </c>
      <c r="F213" s="528">
        <v>23.489397</v>
      </c>
      <c r="G213" s="529">
        <v>2.6230229999999999</v>
      </c>
      <c r="H213" s="529">
        <v>21.691716</v>
      </c>
      <c r="I213" s="529">
        <v>21.554328999999999</v>
      </c>
    </row>
    <row r="214" spans="1:9">
      <c r="A214" s="680" t="s">
        <v>402</v>
      </c>
      <c r="B214" s="681" t="s">
        <v>85</v>
      </c>
      <c r="C214" s="681" t="s">
        <v>85</v>
      </c>
      <c r="D214" s="681">
        <f>SUM(D155,D160,D166,D173,D177,D181,D190,D193,D200,D207,D213)</f>
        <v>218.63049299999997</v>
      </c>
      <c r="E214" s="681">
        <f t="shared" ref="E214:I214" si="38">SUM(E155,E160,E166,E173,E177,E181,E190,E193,E200,E207,E213)</f>
        <v>227.43990700000001</v>
      </c>
      <c r="F214" s="681">
        <f t="shared" si="38"/>
        <v>197.26412199999999</v>
      </c>
      <c r="G214" s="681">
        <f t="shared" si="38"/>
        <v>218.63049299999997</v>
      </c>
      <c r="H214" s="681">
        <f t="shared" si="38"/>
        <v>201.59676999999999</v>
      </c>
      <c r="I214" s="681">
        <f t="shared" si="38"/>
        <v>201.719493</v>
      </c>
    </row>
    <row r="215" spans="1:9">
      <c r="A215" s="536" t="s">
        <v>755</v>
      </c>
      <c r="B215" s="3"/>
      <c r="C215" s="212"/>
      <c r="D215" s="3"/>
      <c r="E215" s="3"/>
      <c r="F215" s="212"/>
      <c r="G215" s="3"/>
      <c r="H215" s="3"/>
      <c r="I215" s="3"/>
    </row>
    <row r="216" spans="1:9">
      <c r="A216" s="778" t="s">
        <v>756</v>
      </c>
      <c r="B216" s="3"/>
      <c r="C216" s="212"/>
      <c r="D216" s="3"/>
      <c r="E216" s="3"/>
      <c r="F216" s="212"/>
      <c r="G216" s="3"/>
      <c r="H216" s="3"/>
      <c r="I216" s="3"/>
    </row>
    <row r="217" spans="1:9">
      <c r="A217" s="38" t="s">
        <v>439</v>
      </c>
      <c r="B217" s="3"/>
      <c r="C217" s="212"/>
      <c r="D217" s="3"/>
      <c r="E217" s="3"/>
      <c r="F217" s="212"/>
      <c r="G217" s="3"/>
      <c r="H217" s="3"/>
      <c r="I217" s="3"/>
    </row>
    <row r="218" spans="1:9">
      <c r="A218" s="242" t="s">
        <v>643</v>
      </c>
      <c r="B218" s="3"/>
      <c r="C218" s="212"/>
      <c r="D218" s="3"/>
      <c r="E218" s="3"/>
      <c r="F218" s="212"/>
      <c r="G218" s="3"/>
      <c r="H218" s="3"/>
      <c r="I218" s="3"/>
    </row>
    <row r="220" spans="1:9" ht="87" customHeight="1">
      <c r="A220" s="801" t="s">
        <v>440</v>
      </c>
      <c r="B220" s="802"/>
      <c r="C220" s="802"/>
      <c r="D220" s="802"/>
      <c r="E220" s="802"/>
      <c r="F220" s="802"/>
      <c r="G220" s="802"/>
      <c r="H220" s="802"/>
      <c r="I220" s="803"/>
    </row>
  </sheetData>
  <mergeCells count="1">
    <mergeCell ref="A220:I220"/>
  </mergeCells>
  <printOptions horizontalCentered="1" verticalCentered="1"/>
  <pageMargins left="0.70866141732283472" right="0.70866141732283472" top="0.19685039370078741" bottom="0.19685039370078741" header="0" footer="0"/>
  <pageSetup paperSize="9" scale="50" firstPageNumber="64" orientation="landscape" useFirstPageNumber="1" r:id="rId1"/>
  <headerFooter>
    <oddHeader>&amp;RLes groupements à fiscalité prorpre en 2018</oddHeader>
    <oddFooter>&amp;LDirection Générale des Collectivités Locales / DESL&amp;C&amp;P&amp;RMise en ligne : juillet 2020</oddFooter>
    <firstHeader>&amp;RLes groupements à fiscalité prorpre en 2016</firstHeader>
    <firstFooter>&amp;LDirection Générale des Collectivités Locales / DESL&amp;C&amp;P&amp;RMise en ligne : mai 2018</firstFooter>
  </headerFooter>
  <rowBreaks count="2" manualBreakCount="2">
    <brk id="74" max="16383" man="1"/>
    <brk id="146" max="16383" man="1"/>
  </rowBreaks>
</worksheet>
</file>

<file path=xl/worksheets/sheet27.xml><?xml version="1.0" encoding="utf-8"?>
<worksheet xmlns="http://schemas.openxmlformats.org/spreadsheetml/2006/main" xmlns:r="http://schemas.openxmlformats.org/officeDocument/2006/relationships">
  <sheetPr>
    <tabColor rgb="FF00B050"/>
  </sheetPr>
  <dimension ref="A1:K217"/>
  <sheetViews>
    <sheetView zoomScaleNormal="100" workbookViewId="0"/>
  </sheetViews>
  <sheetFormatPr baseColWidth="10" defaultRowHeight="13.2"/>
  <cols>
    <col min="1" max="1" width="78.5546875" customWidth="1"/>
    <col min="2" max="9" width="17.33203125" customWidth="1"/>
    <col min="11" max="11" width="12" bestFit="1" customWidth="1"/>
  </cols>
  <sheetData>
    <row r="1" spans="1:9" ht="19.2">
      <c r="A1" s="9" t="s">
        <v>503</v>
      </c>
    </row>
    <row r="2" spans="1:9" ht="17.399999999999999">
      <c r="A2" s="9"/>
    </row>
    <row r="3" spans="1:9" ht="16.8">
      <c r="A3" s="88" t="s">
        <v>758</v>
      </c>
    </row>
    <row r="4" spans="1:9" ht="13.8" thickBot="1">
      <c r="A4" s="205"/>
      <c r="I4" s="417" t="s">
        <v>401</v>
      </c>
    </row>
    <row r="5" spans="1:9">
      <c r="A5" s="204" t="s">
        <v>430</v>
      </c>
      <c r="B5" s="503" t="s">
        <v>96</v>
      </c>
      <c r="C5" s="503" t="s">
        <v>614</v>
      </c>
      <c r="D5" s="503" t="s">
        <v>98</v>
      </c>
      <c r="E5" s="503" t="s">
        <v>299</v>
      </c>
      <c r="F5" s="504">
        <v>300000</v>
      </c>
      <c r="G5" s="505" t="s">
        <v>426</v>
      </c>
      <c r="H5" s="505" t="s">
        <v>426</v>
      </c>
      <c r="I5" s="505" t="s">
        <v>415</v>
      </c>
    </row>
    <row r="6" spans="1:9">
      <c r="A6" s="203"/>
      <c r="B6" s="506" t="s">
        <v>36</v>
      </c>
      <c r="C6" s="506" t="s">
        <v>36</v>
      </c>
      <c r="D6" s="506" t="s">
        <v>36</v>
      </c>
      <c r="E6" s="506" t="s">
        <v>36</v>
      </c>
      <c r="F6" s="506" t="s">
        <v>37</v>
      </c>
      <c r="G6" s="507" t="s">
        <v>414</v>
      </c>
      <c r="H6" s="507" t="s">
        <v>314</v>
      </c>
      <c r="I6" s="507" t="s">
        <v>112</v>
      </c>
    </row>
    <row r="7" spans="1:9" ht="13.8" thickBot="1">
      <c r="A7" s="206"/>
      <c r="B7" s="508" t="s">
        <v>613</v>
      </c>
      <c r="C7" s="508" t="s">
        <v>100</v>
      </c>
      <c r="D7" s="508" t="s">
        <v>101</v>
      </c>
      <c r="E7" s="508" t="s">
        <v>300</v>
      </c>
      <c r="F7" s="508" t="s">
        <v>102</v>
      </c>
      <c r="G7" s="509" t="s">
        <v>314</v>
      </c>
      <c r="H7" s="509" t="s">
        <v>102</v>
      </c>
      <c r="I7" s="509" t="s">
        <v>427</v>
      </c>
    </row>
    <row r="9" spans="1:9">
      <c r="A9" s="519" t="s">
        <v>356</v>
      </c>
      <c r="B9" s="520" t="s">
        <v>85</v>
      </c>
      <c r="C9" s="520" t="s">
        <v>85</v>
      </c>
      <c r="D9" s="520">
        <v>19.155733000000001</v>
      </c>
      <c r="E9" s="520">
        <v>553.016615</v>
      </c>
      <c r="F9" s="520">
        <v>2257.2044409999999</v>
      </c>
      <c r="G9" s="521">
        <v>19.155733000000001</v>
      </c>
      <c r="H9" s="521">
        <v>2810.2210559999999</v>
      </c>
      <c r="I9" s="521">
        <v>2829.3767889999999</v>
      </c>
    </row>
    <row r="10" spans="1:9">
      <c r="A10" s="499" t="s">
        <v>357</v>
      </c>
      <c r="B10" s="511" t="s">
        <v>85</v>
      </c>
      <c r="C10" s="511" t="s">
        <v>85</v>
      </c>
      <c r="D10" s="511">
        <v>18.584278999999999</v>
      </c>
      <c r="E10" s="511">
        <v>538.17175999999995</v>
      </c>
      <c r="F10" s="511">
        <v>2179.5743259999999</v>
      </c>
      <c r="G10" s="267">
        <v>18.584278999999999</v>
      </c>
      <c r="H10" s="267">
        <v>2717.7460860000001</v>
      </c>
      <c r="I10" s="267">
        <v>2736.3303649999998</v>
      </c>
    </row>
    <row r="11" spans="1:9">
      <c r="A11" s="500" t="s">
        <v>358</v>
      </c>
      <c r="B11" s="512" t="s">
        <v>85</v>
      </c>
      <c r="C11" s="512" t="s">
        <v>85</v>
      </c>
      <c r="D11" s="512">
        <v>0.56745400000000001</v>
      </c>
      <c r="E11" s="512">
        <v>14.058426000000001</v>
      </c>
      <c r="F11" s="512">
        <v>51.782445000000003</v>
      </c>
      <c r="G11" s="513">
        <v>0.56745400000000001</v>
      </c>
      <c r="H11" s="513">
        <v>65.840871000000007</v>
      </c>
      <c r="I11" s="513">
        <v>66.408325000000005</v>
      </c>
    </row>
    <row r="12" spans="1:9">
      <c r="A12" s="499" t="s">
        <v>359</v>
      </c>
      <c r="B12" s="511" t="s">
        <v>85</v>
      </c>
      <c r="C12" s="511" t="s">
        <v>85</v>
      </c>
      <c r="D12" s="511">
        <v>4.0000000000000001E-3</v>
      </c>
      <c r="E12" s="511">
        <v>0.78642900000000004</v>
      </c>
      <c r="F12" s="511">
        <v>15.173940999999999</v>
      </c>
      <c r="G12" s="267">
        <v>4.0000000000000001E-3</v>
      </c>
      <c r="H12" s="267">
        <v>15.960369999999999</v>
      </c>
      <c r="I12" s="267">
        <v>15.964370000000001</v>
      </c>
    </row>
    <row r="13" spans="1:9">
      <c r="A13" s="500" t="s">
        <v>410</v>
      </c>
      <c r="B13" s="512" t="s">
        <v>85</v>
      </c>
      <c r="C13" s="512" t="s">
        <v>85</v>
      </c>
      <c r="D13" s="512" t="s">
        <v>85</v>
      </c>
      <c r="E13" s="512" t="s">
        <v>85</v>
      </c>
      <c r="F13" s="512">
        <v>10.666729</v>
      </c>
      <c r="G13" s="513" t="s">
        <v>85</v>
      </c>
      <c r="H13" s="513">
        <v>10.666729</v>
      </c>
      <c r="I13" s="513">
        <v>10.666729</v>
      </c>
    </row>
    <row r="14" spans="1:9">
      <c r="A14" s="524" t="s">
        <v>360</v>
      </c>
      <c r="B14" s="525" t="s">
        <v>85</v>
      </c>
      <c r="C14" s="525" t="s">
        <v>85</v>
      </c>
      <c r="D14" s="525">
        <v>5.1026009999999999</v>
      </c>
      <c r="E14" s="525">
        <v>122.946262</v>
      </c>
      <c r="F14" s="525">
        <v>471.961299</v>
      </c>
      <c r="G14" s="526">
        <v>5.1026009999999999</v>
      </c>
      <c r="H14" s="526">
        <v>594.90756099999999</v>
      </c>
      <c r="I14" s="526">
        <v>600.01016200000004</v>
      </c>
    </row>
    <row r="15" spans="1:9">
      <c r="A15" s="500" t="s">
        <v>366</v>
      </c>
      <c r="B15" s="512" t="s">
        <v>85</v>
      </c>
      <c r="C15" s="512" t="s">
        <v>85</v>
      </c>
      <c r="D15" s="512" t="s">
        <v>85</v>
      </c>
      <c r="E15" s="512">
        <v>3.814791</v>
      </c>
      <c r="F15" s="512">
        <v>8.8771170000000001</v>
      </c>
      <c r="G15" s="513" t="s">
        <v>85</v>
      </c>
      <c r="H15" s="513">
        <v>12.691907</v>
      </c>
      <c r="I15" s="513">
        <v>12.691907</v>
      </c>
    </row>
    <row r="16" spans="1:9">
      <c r="A16" s="499" t="s">
        <v>361</v>
      </c>
      <c r="B16" s="511" t="s">
        <v>85</v>
      </c>
      <c r="C16" s="511" t="s">
        <v>85</v>
      </c>
      <c r="D16" s="511">
        <v>6.6569999999999997E-3</v>
      </c>
      <c r="E16" s="511">
        <v>3.763287</v>
      </c>
      <c r="F16" s="511">
        <v>7.4201899999999998</v>
      </c>
      <c r="G16" s="267">
        <v>6.6569999999999997E-3</v>
      </c>
      <c r="H16" s="267">
        <v>11.183476000000001</v>
      </c>
      <c r="I16" s="267">
        <v>11.190134</v>
      </c>
    </row>
    <row r="17" spans="1:9">
      <c r="A17" s="514" t="s">
        <v>362</v>
      </c>
      <c r="B17" s="512" t="s">
        <v>85</v>
      </c>
      <c r="C17" s="512" t="s">
        <v>85</v>
      </c>
      <c r="D17" s="512">
        <v>5.0949900000000001</v>
      </c>
      <c r="E17" s="512">
        <v>104.027051</v>
      </c>
      <c r="F17" s="512">
        <v>450.11684700000001</v>
      </c>
      <c r="G17" s="513">
        <v>5.0949900000000001</v>
      </c>
      <c r="H17" s="513">
        <v>554.14389900000003</v>
      </c>
      <c r="I17" s="513">
        <v>559.23888899999997</v>
      </c>
    </row>
    <row r="18" spans="1:9">
      <c r="A18" s="499" t="s">
        <v>363</v>
      </c>
      <c r="B18" s="511" t="s">
        <v>85</v>
      </c>
      <c r="C18" s="511" t="s">
        <v>85</v>
      </c>
      <c r="D18" s="511">
        <v>9.5299999999999996E-4</v>
      </c>
      <c r="E18" s="511">
        <v>1.0050220000000001</v>
      </c>
      <c r="F18" s="511">
        <v>3.7779669999999999</v>
      </c>
      <c r="G18" s="267">
        <v>9.5299999999999996E-4</v>
      </c>
      <c r="H18" s="267">
        <v>4.7829889999999997</v>
      </c>
      <c r="I18" s="267">
        <v>4.7839419999999997</v>
      </c>
    </row>
    <row r="19" spans="1:9">
      <c r="A19" s="500" t="s">
        <v>364</v>
      </c>
      <c r="B19" s="512" t="s">
        <v>85</v>
      </c>
      <c r="C19" s="512" t="s">
        <v>85</v>
      </c>
      <c r="D19" s="512" t="s">
        <v>85</v>
      </c>
      <c r="E19" s="512">
        <v>10.336111000000001</v>
      </c>
      <c r="F19" s="512">
        <v>1.7691790000000001</v>
      </c>
      <c r="G19" s="513" t="s">
        <v>85</v>
      </c>
      <c r="H19" s="513">
        <v>12.10529</v>
      </c>
      <c r="I19" s="513">
        <v>12.10529</v>
      </c>
    </row>
    <row r="20" spans="1:9">
      <c r="A20" s="524" t="s">
        <v>365</v>
      </c>
      <c r="B20" s="525" t="s">
        <v>85</v>
      </c>
      <c r="C20" s="525" t="s">
        <v>85</v>
      </c>
      <c r="D20" s="525">
        <v>5.0609859999999998</v>
      </c>
      <c r="E20" s="525">
        <v>35.814664999999998</v>
      </c>
      <c r="F20" s="525">
        <v>194.58385000000001</v>
      </c>
      <c r="G20" s="526">
        <v>5.0609859999999998</v>
      </c>
      <c r="H20" s="526">
        <v>230.398515</v>
      </c>
      <c r="I20" s="526">
        <v>235.45950099999999</v>
      </c>
    </row>
    <row r="21" spans="1:9">
      <c r="A21" s="514" t="s">
        <v>417</v>
      </c>
      <c r="B21" s="512" t="s">
        <v>85</v>
      </c>
      <c r="C21" s="512" t="s">
        <v>85</v>
      </c>
      <c r="D21" s="512">
        <v>3.0058029999999998</v>
      </c>
      <c r="E21" s="512">
        <v>0.21924199999999999</v>
      </c>
      <c r="F21" s="512">
        <v>1.688488</v>
      </c>
      <c r="G21" s="513">
        <v>3.0058029999999998</v>
      </c>
      <c r="H21" s="513">
        <v>1.9077299999999999</v>
      </c>
      <c r="I21" s="513">
        <v>4.9135340000000003</v>
      </c>
    </row>
    <row r="22" spans="1:9">
      <c r="A22" s="499" t="s">
        <v>367</v>
      </c>
      <c r="B22" s="511" t="s">
        <v>85</v>
      </c>
      <c r="C22" s="511" t="s">
        <v>85</v>
      </c>
      <c r="D22" s="511" t="s">
        <v>85</v>
      </c>
      <c r="E22" s="511">
        <v>2.3748079999999998</v>
      </c>
      <c r="F22" s="511">
        <v>23.654972000000001</v>
      </c>
      <c r="G22" s="267" t="s">
        <v>85</v>
      </c>
      <c r="H22" s="267">
        <v>26.029779999999999</v>
      </c>
      <c r="I22" s="267">
        <v>26.029779999999999</v>
      </c>
    </row>
    <row r="23" spans="1:9">
      <c r="A23" s="500" t="s">
        <v>368</v>
      </c>
      <c r="B23" s="512" t="s">
        <v>85</v>
      </c>
      <c r="C23" s="512" t="s">
        <v>85</v>
      </c>
      <c r="D23" s="512">
        <v>1.3055000000000001E-2</v>
      </c>
      <c r="E23" s="512">
        <v>2.000902</v>
      </c>
      <c r="F23" s="512">
        <v>69.356656999999998</v>
      </c>
      <c r="G23" s="513">
        <v>1.3055000000000001E-2</v>
      </c>
      <c r="H23" s="513">
        <v>71.357558999999995</v>
      </c>
      <c r="I23" s="513">
        <v>71.370614000000003</v>
      </c>
    </row>
    <row r="24" spans="1:9">
      <c r="A24" s="499" t="s">
        <v>369</v>
      </c>
      <c r="B24" s="511" t="s">
        <v>85</v>
      </c>
      <c r="C24" s="511" t="s">
        <v>85</v>
      </c>
      <c r="D24" s="511">
        <v>0.58964799999999995</v>
      </c>
      <c r="E24" s="511">
        <v>27.794388000000001</v>
      </c>
      <c r="F24" s="511">
        <v>87.020538000000002</v>
      </c>
      <c r="G24" s="267">
        <v>0.58964799999999995</v>
      </c>
      <c r="H24" s="267">
        <v>114.814926</v>
      </c>
      <c r="I24" s="267">
        <v>115.404574</v>
      </c>
    </row>
    <row r="25" spans="1:9">
      <c r="A25" s="500" t="s">
        <v>370</v>
      </c>
      <c r="B25" s="512" t="s">
        <v>85</v>
      </c>
      <c r="C25" s="512" t="s">
        <v>85</v>
      </c>
      <c r="D25" s="512">
        <v>1.4524790000000001</v>
      </c>
      <c r="E25" s="512">
        <v>0.32231500000000002</v>
      </c>
      <c r="F25" s="512">
        <v>12.552785</v>
      </c>
      <c r="G25" s="513">
        <v>1.4524790000000001</v>
      </c>
      <c r="H25" s="513">
        <v>12.8751</v>
      </c>
      <c r="I25" s="513">
        <v>14.327579999999999</v>
      </c>
    </row>
    <row r="26" spans="1:9" s="47" customFormat="1">
      <c r="A26" s="502" t="s">
        <v>371</v>
      </c>
      <c r="B26" s="515" t="s">
        <v>85</v>
      </c>
      <c r="C26" s="515" t="s">
        <v>85</v>
      </c>
      <c r="D26" s="515" t="s">
        <v>85</v>
      </c>
      <c r="E26" s="515">
        <v>3.1030099999999998</v>
      </c>
      <c r="F26" s="515">
        <v>0.31040899999999999</v>
      </c>
      <c r="G26" s="516" t="s">
        <v>85</v>
      </c>
      <c r="H26" s="516">
        <v>3.4134190000000002</v>
      </c>
      <c r="I26" s="516">
        <v>3.4134190000000002</v>
      </c>
    </row>
    <row r="27" spans="1:9" s="7" customFormat="1">
      <c r="A27" s="498" t="s">
        <v>372</v>
      </c>
      <c r="B27" s="522" t="s">
        <v>85</v>
      </c>
      <c r="C27" s="522" t="s">
        <v>85</v>
      </c>
      <c r="D27" s="522">
        <v>6.4226929999999998</v>
      </c>
      <c r="E27" s="522">
        <v>154.82748900000001</v>
      </c>
      <c r="F27" s="522">
        <v>540.29900199999997</v>
      </c>
      <c r="G27" s="523">
        <v>6.4226929999999998</v>
      </c>
      <c r="H27" s="523">
        <v>695.12649199999998</v>
      </c>
      <c r="I27" s="523">
        <v>701.54918499999997</v>
      </c>
    </row>
    <row r="28" spans="1:9">
      <c r="A28" s="502" t="s">
        <v>418</v>
      </c>
      <c r="B28" s="515" t="s">
        <v>85</v>
      </c>
      <c r="C28" s="515" t="s">
        <v>85</v>
      </c>
      <c r="D28" s="515" t="s">
        <v>85</v>
      </c>
      <c r="E28" s="515">
        <v>7.5871459999999997</v>
      </c>
      <c r="F28" s="515">
        <v>76.472644000000003</v>
      </c>
      <c r="G28" s="516" t="s">
        <v>85</v>
      </c>
      <c r="H28" s="516">
        <v>84.059790000000007</v>
      </c>
      <c r="I28" s="516">
        <v>84.059790000000007</v>
      </c>
    </row>
    <row r="29" spans="1:9" s="47" customFormat="1">
      <c r="A29" s="500" t="s">
        <v>373</v>
      </c>
      <c r="B29" s="512" t="s">
        <v>85</v>
      </c>
      <c r="C29" s="512" t="s">
        <v>85</v>
      </c>
      <c r="D29" s="512">
        <v>2.9268550000000002</v>
      </c>
      <c r="E29" s="512">
        <v>89.965772000000001</v>
      </c>
      <c r="F29" s="512">
        <v>286.71167600000001</v>
      </c>
      <c r="G29" s="513">
        <v>2.9268550000000002</v>
      </c>
      <c r="H29" s="513">
        <v>376.67744800000003</v>
      </c>
      <c r="I29" s="513">
        <v>379.60430300000002</v>
      </c>
    </row>
    <row r="30" spans="1:9">
      <c r="A30" s="499" t="s">
        <v>374</v>
      </c>
      <c r="B30" s="511" t="s">
        <v>85</v>
      </c>
      <c r="C30" s="511" t="s">
        <v>85</v>
      </c>
      <c r="D30" s="511">
        <v>3.495838</v>
      </c>
      <c r="E30" s="511">
        <v>57.274571999999999</v>
      </c>
      <c r="F30" s="511">
        <v>177.11468199999999</v>
      </c>
      <c r="G30" s="267">
        <v>3.495838</v>
      </c>
      <c r="H30" s="267">
        <v>234.38925399999999</v>
      </c>
      <c r="I30" s="267">
        <v>237.88509099999999</v>
      </c>
    </row>
    <row r="31" spans="1:9" s="7" customFormat="1">
      <c r="A31" s="498" t="s">
        <v>375</v>
      </c>
      <c r="B31" s="522" t="s">
        <v>85</v>
      </c>
      <c r="C31" s="522" t="s">
        <v>85</v>
      </c>
      <c r="D31" s="522">
        <v>3.5459749999999999</v>
      </c>
      <c r="E31" s="522">
        <v>123.65694999999999</v>
      </c>
      <c r="F31" s="522">
        <v>199.45879099999999</v>
      </c>
      <c r="G31" s="523">
        <v>3.5459749999999999</v>
      </c>
      <c r="H31" s="523">
        <v>323.11574100000001</v>
      </c>
      <c r="I31" s="523">
        <v>326.66171600000001</v>
      </c>
    </row>
    <row r="32" spans="1:9" s="47" customFormat="1">
      <c r="A32" s="499" t="s">
        <v>419</v>
      </c>
      <c r="B32" s="511" t="s">
        <v>85</v>
      </c>
      <c r="C32" s="511" t="s">
        <v>85</v>
      </c>
      <c r="D32" s="511">
        <v>0.26325399999999999</v>
      </c>
      <c r="E32" s="511">
        <v>12.787034</v>
      </c>
      <c r="F32" s="511">
        <v>4.9859270000000002</v>
      </c>
      <c r="G32" s="267">
        <v>0.26325399999999999</v>
      </c>
      <c r="H32" s="267">
        <v>17.772960999999999</v>
      </c>
      <c r="I32" s="267">
        <v>18.036214999999999</v>
      </c>
    </row>
    <row r="33" spans="1:9">
      <c r="A33" s="500" t="s">
        <v>376</v>
      </c>
      <c r="B33" s="512" t="s">
        <v>85</v>
      </c>
      <c r="C33" s="512" t="s">
        <v>85</v>
      </c>
      <c r="D33" s="512">
        <v>2.2563170000000001</v>
      </c>
      <c r="E33" s="512">
        <v>105.098394</v>
      </c>
      <c r="F33" s="512">
        <v>189.565991</v>
      </c>
      <c r="G33" s="513">
        <v>2.2563170000000001</v>
      </c>
      <c r="H33" s="513">
        <v>294.66438499999998</v>
      </c>
      <c r="I33" s="513">
        <v>296.92070100000001</v>
      </c>
    </row>
    <row r="34" spans="1:9">
      <c r="A34" s="499" t="s">
        <v>377</v>
      </c>
      <c r="B34" s="511" t="s">
        <v>85</v>
      </c>
      <c r="C34" s="511" t="s">
        <v>85</v>
      </c>
      <c r="D34" s="511">
        <v>1.0264040000000001</v>
      </c>
      <c r="E34" s="511">
        <v>5.7715230000000002</v>
      </c>
      <c r="F34" s="511">
        <v>4.906873</v>
      </c>
      <c r="G34" s="267">
        <v>1.0264040000000001</v>
      </c>
      <c r="H34" s="267">
        <v>10.678395999999999</v>
      </c>
      <c r="I34" s="267">
        <v>11.704800000000001</v>
      </c>
    </row>
    <row r="35" spans="1:9" s="7" customFormat="1">
      <c r="A35" s="498" t="s">
        <v>378</v>
      </c>
      <c r="B35" s="522" t="s">
        <v>85</v>
      </c>
      <c r="C35" s="522" t="s">
        <v>85</v>
      </c>
      <c r="D35" s="522">
        <v>6.4007579999999997</v>
      </c>
      <c r="E35" s="522">
        <v>12.294256000000001</v>
      </c>
      <c r="F35" s="522">
        <v>925.92339300000003</v>
      </c>
      <c r="G35" s="523">
        <v>6.4007579999999997</v>
      </c>
      <c r="H35" s="523">
        <v>938.21764900000005</v>
      </c>
      <c r="I35" s="523">
        <v>944.61840800000004</v>
      </c>
    </row>
    <row r="36" spans="1:9">
      <c r="A36" s="502" t="s">
        <v>420</v>
      </c>
      <c r="B36" s="515" t="s">
        <v>85</v>
      </c>
      <c r="C36" s="515" t="s">
        <v>85</v>
      </c>
      <c r="D36" s="515">
        <v>1.976348</v>
      </c>
      <c r="E36" s="515">
        <v>3.224532</v>
      </c>
      <c r="F36" s="515">
        <v>75.241223000000005</v>
      </c>
      <c r="G36" s="516">
        <v>1.976348</v>
      </c>
      <c r="H36" s="516">
        <v>78.465755000000001</v>
      </c>
      <c r="I36" s="516">
        <v>80.442103000000003</v>
      </c>
    </row>
    <row r="37" spans="1:9">
      <c r="A37" s="501" t="s">
        <v>379</v>
      </c>
      <c r="B37" s="512" t="s">
        <v>85</v>
      </c>
      <c r="C37" s="512" t="s">
        <v>85</v>
      </c>
      <c r="D37" s="512" t="s">
        <v>85</v>
      </c>
      <c r="E37" s="512">
        <v>1.3053079999999999</v>
      </c>
      <c r="F37" s="512">
        <v>6.6768330000000002</v>
      </c>
      <c r="G37" s="513" t="s">
        <v>85</v>
      </c>
      <c r="H37" s="513">
        <v>7.9821410000000004</v>
      </c>
      <c r="I37" s="513">
        <v>7.9821410000000004</v>
      </c>
    </row>
    <row r="38" spans="1:9">
      <c r="A38" s="502" t="s">
        <v>751</v>
      </c>
      <c r="B38" s="511" t="s">
        <v>85</v>
      </c>
      <c r="C38" s="511" t="s">
        <v>85</v>
      </c>
      <c r="D38" s="511">
        <v>2.9971429999999999</v>
      </c>
      <c r="E38" s="511">
        <v>0.74443300000000001</v>
      </c>
      <c r="F38" s="511">
        <v>1.2780849999999999</v>
      </c>
      <c r="G38" s="267">
        <v>2.9971429999999999</v>
      </c>
      <c r="H38" s="267">
        <v>2.0225170000000001</v>
      </c>
      <c r="I38" s="267">
        <v>5.01966</v>
      </c>
    </row>
    <row r="39" spans="1:9">
      <c r="A39" s="501" t="s">
        <v>381</v>
      </c>
      <c r="B39" s="517" t="s">
        <v>85</v>
      </c>
      <c r="C39" s="517" t="s">
        <v>85</v>
      </c>
      <c r="D39" s="517" t="s">
        <v>85</v>
      </c>
      <c r="E39" s="517">
        <v>8.2738000000000006E-2</v>
      </c>
      <c r="F39" s="517">
        <v>0</v>
      </c>
      <c r="G39" s="518" t="s">
        <v>85</v>
      </c>
      <c r="H39" s="518">
        <v>8.2738000000000006E-2</v>
      </c>
      <c r="I39" s="518">
        <v>8.2738000000000006E-2</v>
      </c>
    </row>
    <row r="40" spans="1:9">
      <c r="A40" s="502" t="s">
        <v>382</v>
      </c>
      <c r="B40" s="515" t="s">
        <v>85</v>
      </c>
      <c r="C40" s="515" t="s">
        <v>85</v>
      </c>
      <c r="D40" s="515">
        <v>0.30980200000000002</v>
      </c>
      <c r="E40" s="515" t="s">
        <v>85</v>
      </c>
      <c r="F40" s="515">
        <v>44.110207000000003</v>
      </c>
      <c r="G40" s="516">
        <v>0.30980200000000002</v>
      </c>
      <c r="H40" s="516">
        <v>44.110207000000003</v>
      </c>
      <c r="I40" s="516">
        <v>44.420009</v>
      </c>
    </row>
    <row r="41" spans="1:9">
      <c r="A41" s="501" t="s">
        <v>383</v>
      </c>
      <c r="B41" s="517" t="s">
        <v>85</v>
      </c>
      <c r="C41" s="517" t="s">
        <v>85</v>
      </c>
      <c r="D41" s="517">
        <v>1.1174660000000001</v>
      </c>
      <c r="E41" s="517">
        <v>6.859299</v>
      </c>
      <c r="F41" s="517">
        <v>441.85208699999998</v>
      </c>
      <c r="G41" s="518">
        <v>1.1174660000000001</v>
      </c>
      <c r="H41" s="518">
        <v>448.711386</v>
      </c>
      <c r="I41" s="518">
        <v>449.82885199999998</v>
      </c>
    </row>
    <row r="42" spans="1:9">
      <c r="A42" s="502" t="s">
        <v>411</v>
      </c>
      <c r="B42" s="515" t="s">
        <v>85</v>
      </c>
      <c r="C42" s="515" t="s">
        <v>85</v>
      </c>
      <c r="D42" s="515" t="s">
        <v>85</v>
      </c>
      <c r="E42" s="515" t="s">
        <v>85</v>
      </c>
      <c r="F42" s="515">
        <v>102.59702299999999</v>
      </c>
      <c r="G42" s="516" t="s">
        <v>85</v>
      </c>
      <c r="H42" s="516">
        <v>102.59702299999999</v>
      </c>
      <c r="I42" s="516">
        <v>102.59702299999999</v>
      </c>
    </row>
    <row r="43" spans="1:9" s="47" customFormat="1">
      <c r="A43" s="501" t="s">
        <v>412</v>
      </c>
      <c r="B43" s="517" t="s">
        <v>85</v>
      </c>
      <c r="C43" s="517" t="s">
        <v>85</v>
      </c>
      <c r="D43" s="517" t="s">
        <v>85</v>
      </c>
      <c r="E43" s="517" t="s">
        <v>85</v>
      </c>
      <c r="F43" s="517">
        <v>254.16100399999999</v>
      </c>
      <c r="G43" s="518" t="s">
        <v>85</v>
      </c>
      <c r="H43" s="518">
        <v>254.16100399999999</v>
      </c>
      <c r="I43" s="518">
        <v>254.16100399999999</v>
      </c>
    </row>
    <row r="44" spans="1:9" s="7" customFormat="1">
      <c r="A44" s="530" t="s">
        <v>438</v>
      </c>
      <c r="B44" s="531" t="s">
        <v>85</v>
      </c>
      <c r="C44" s="531" t="s">
        <v>85</v>
      </c>
      <c r="D44" s="531">
        <v>1.8903920000000001</v>
      </c>
      <c r="E44" s="531">
        <v>55.580140999999998</v>
      </c>
      <c r="F44" s="531">
        <v>388.47847000000002</v>
      </c>
      <c r="G44" s="532">
        <v>1.8903920000000001</v>
      </c>
      <c r="H44" s="532">
        <v>444.05861199999998</v>
      </c>
      <c r="I44" s="532">
        <v>445.949003</v>
      </c>
    </row>
    <row r="45" spans="1:9">
      <c r="A45" s="501" t="s">
        <v>421</v>
      </c>
      <c r="B45" s="517" t="s">
        <v>85</v>
      </c>
      <c r="C45" s="517" t="s">
        <v>85</v>
      </c>
      <c r="D45" s="517">
        <v>0.59874000000000005</v>
      </c>
      <c r="E45" s="517">
        <v>3.2311909999999999</v>
      </c>
      <c r="F45" s="517">
        <v>22.067990000000002</v>
      </c>
      <c r="G45" s="518">
        <v>0.59874000000000005</v>
      </c>
      <c r="H45" s="518">
        <v>25.299181000000001</v>
      </c>
      <c r="I45" s="518">
        <v>25.897921</v>
      </c>
    </row>
    <row r="46" spans="1:9" s="47" customFormat="1">
      <c r="A46" s="502" t="s">
        <v>501</v>
      </c>
      <c r="B46" s="515" t="s">
        <v>85</v>
      </c>
      <c r="C46" s="515" t="s">
        <v>85</v>
      </c>
      <c r="D46" s="515">
        <v>1.2916510000000001</v>
      </c>
      <c r="E46" s="515">
        <v>52.348951</v>
      </c>
      <c r="F46" s="515">
        <v>366.41048000000001</v>
      </c>
      <c r="G46" s="516">
        <v>1.2916510000000001</v>
      </c>
      <c r="H46" s="516">
        <v>418.75943100000001</v>
      </c>
      <c r="I46" s="516">
        <v>420.05108200000001</v>
      </c>
    </row>
    <row r="47" spans="1:9" s="7" customFormat="1">
      <c r="A47" s="527" t="s">
        <v>384</v>
      </c>
      <c r="B47" s="528" t="s">
        <v>85</v>
      </c>
      <c r="C47" s="528" t="s">
        <v>85</v>
      </c>
      <c r="D47" s="528">
        <v>48.853853999999998</v>
      </c>
      <c r="E47" s="528">
        <v>595.955375</v>
      </c>
      <c r="F47" s="528">
        <v>2939.6640189999998</v>
      </c>
      <c r="G47" s="529">
        <v>48.853853999999998</v>
      </c>
      <c r="H47" s="529">
        <v>3535.6193939999998</v>
      </c>
      <c r="I47" s="529">
        <v>3584.4732469999999</v>
      </c>
    </row>
    <row r="48" spans="1:9" s="47" customFormat="1">
      <c r="A48" s="499" t="s">
        <v>422</v>
      </c>
      <c r="B48" s="511" t="s">
        <v>85</v>
      </c>
      <c r="C48" s="511" t="s">
        <v>85</v>
      </c>
      <c r="D48" s="511">
        <v>3.1831079999999998</v>
      </c>
      <c r="E48" s="511">
        <v>49.911054</v>
      </c>
      <c r="F48" s="511">
        <v>318.20831099999998</v>
      </c>
      <c r="G48" s="267">
        <v>3.1831079999999998</v>
      </c>
      <c r="H48" s="267">
        <v>368.11936400000002</v>
      </c>
      <c r="I48" s="267">
        <v>371.30247200000002</v>
      </c>
    </row>
    <row r="49" spans="1:9">
      <c r="A49" s="500" t="s">
        <v>385</v>
      </c>
      <c r="B49" s="512" t="s">
        <v>85</v>
      </c>
      <c r="C49" s="512" t="s">
        <v>85</v>
      </c>
      <c r="D49" s="512">
        <v>3.1024180000000001</v>
      </c>
      <c r="E49" s="512">
        <v>46.848818999999999</v>
      </c>
      <c r="F49" s="512">
        <v>241.73863399999999</v>
      </c>
      <c r="G49" s="513">
        <v>3.1024180000000001</v>
      </c>
      <c r="H49" s="513">
        <v>288.58745299999998</v>
      </c>
      <c r="I49" s="513">
        <v>291.68987099999998</v>
      </c>
    </row>
    <row r="50" spans="1:9">
      <c r="A50" s="499" t="s">
        <v>386</v>
      </c>
      <c r="B50" s="511" t="s">
        <v>85</v>
      </c>
      <c r="C50" s="511" t="s">
        <v>85</v>
      </c>
      <c r="D50" s="511">
        <v>21.083949</v>
      </c>
      <c r="E50" s="511">
        <v>261.98351100000002</v>
      </c>
      <c r="F50" s="511">
        <v>1450.062199</v>
      </c>
      <c r="G50" s="267">
        <v>21.083949</v>
      </c>
      <c r="H50" s="267">
        <v>1712.045709</v>
      </c>
      <c r="I50" s="267">
        <v>1733.1296580000001</v>
      </c>
    </row>
    <row r="51" spans="1:9">
      <c r="A51" s="500" t="s">
        <v>387</v>
      </c>
      <c r="B51" s="512" t="s">
        <v>85</v>
      </c>
      <c r="C51" s="512" t="s">
        <v>85</v>
      </c>
      <c r="D51" s="512">
        <v>7.3988550000000002</v>
      </c>
      <c r="E51" s="512">
        <v>52.971766000000002</v>
      </c>
      <c r="F51" s="512">
        <v>124.588266</v>
      </c>
      <c r="G51" s="513">
        <v>7.3988550000000002</v>
      </c>
      <c r="H51" s="513">
        <v>177.56003200000001</v>
      </c>
      <c r="I51" s="513">
        <v>184.958887</v>
      </c>
    </row>
    <row r="52" spans="1:9" s="47" customFormat="1">
      <c r="A52" s="499" t="s">
        <v>388</v>
      </c>
      <c r="B52" s="511" t="s">
        <v>85</v>
      </c>
      <c r="C52" s="511" t="s">
        <v>85</v>
      </c>
      <c r="D52" s="511">
        <v>2.7700450000000001</v>
      </c>
      <c r="E52" s="511">
        <v>61.923245999999999</v>
      </c>
      <c r="F52" s="511">
        <v>80.243649000000005</v>
      </c>
      <c r="G52" s="267">
        <v>2.7700450000000001</v>
      </c>
      <c r="H52" s="267">
        <v>142.16689500000001</v>
      </c>
      <c r="I52" s="267">
        <v>144.93693999999999</v>
      </c>
    </row>
    <row r="53" spans="1:9">
      <c r="A53" s="500" t="s">
        <v>389</v>
      </c>
      <c r="B53" s="512" t="s">
        <v>85</v>
      </c>
      <c r="C53" s="512" t="s">
        <v>85</v>
      </c>
      <c r="D53" s="512">
        <v>11.315478000000001</v>
      </c>
      <c r="E53" s="512">
        <v>122.31698</v>
      </c>
      <c r="F53" s="512">
        <v>724.82296099999996</v>
      </c>
      <c r="G53" s="513">
        <v>11.315478000000001</v>
      </c>
      <c r="H53" s="513">
        <v>847.13994000000002</v>
      </c>
      <c r="I53" s="513">
        <v>858.45541800000001</v>
      </c>
    </row>
    <row r="54" spans="1:9" s="7" customFormat="1">
      <c r="A54" s="524" t="s">
        <v>390</v>
      </c>
      <c r="B54" s="525" t="s">
        <v>85</v>
      </c>
      <c r="C54" s="525" t="s">
        <v>85</v>
      </c>
      <c r="D54" s="525">
        <v>15.851941</v>
      </c>
      <c r="E54" s="525">
        <v>463.084113</v>
      </c>
      <c r="F54" s="525">
        <v>2420.9498490000001</v>
      </c>
      <c r="G54" s="526">
        <v>15.851941</v>
      </c>
      <c r="H54" s="526">
        <v>2884.0339629999999</v>
      </c>
      <c r="I54" s="526">
        <v>2899.8859040000002</v>
      </c>
    </row>
    <row r="55" spans="1:9">
      <c r="A55" s="500" t="s">
        <v>423</v>
      </c>
      <c r="B55" s="512" t="s">
        <v>85</v>
      </c>
      <c r="C55" s="512" t="s">
        <v>85</v>
      </c>
      <c r="D55" s="512" t="s">
        <v>85</v>
      </c>
      <c r="E55" s="512">
        <v>16.808737000000001</v>
      </c>
      <c r="F55" s="512">
        <v>84.931398000000002</v>
      </c>
      <c r="G55" s="513" t="s">
        <v>85</v>
      </c>
      <c r="H55" s="513">
        <v>101.740135</v>
      </c>
      <c r="I55" s="513">
        <v>101.740135</v>
      </c>
    </row>
    <row r="56" spans="1:9">
      <c r="A56" s="499" t="s">
        <v>391</v>
      </c>
      <c r="B56" s="511" t="s">
        <v>85</v>
      </c>
      <c r="C56" s="511" t="s">
        <v>85</v>
      </c>
      <c r="D56" s="511">
        <v>3.923578</v>
      </c>
      <c r="E56" s="511" t="s">
        <v>85</v>
      </c>
      <c r="F56" s="511">
        <v>31.030118999999999</v>
      </c>
      <c r="G56" s="267">
        <v>3.923578</v>
      </c>
      <c r="H56" s="267">
        <v>31.030118999999999</v>
      </c>
      <c r="I56" s="267">
        <v>34.953696999999998</v>
      </c>
    </row>
    <row r="57" spans="1:9">
      <c r="A57" s="500" t="s">
        <v>392</v>
      </c>
      <c r="B57" s="512" t="s">
        <v>85</v>
      </c>
      <c r="C57" s="512" t="s">
        <v>85</v>
      </c>
      <c r="D57" s="512">
        <v>0.32247199999999998</v>
      </c>
      <c r="E57" s="512">
        <v>79.725874000000005</v>
      </c>
      <c r="F57" s="512">
        <v>884.67807000000005</v>
      </c>
      <c r="G57" s="513">
        <v>0.32247199999999998</v>
      </c>
      <c r="H57" s="513">
        <v>964.40394400000002</v>
      </c>
      <c r="I57" s="513">
        <v>964.72641599999997</v>
      </c>
    </row>
    <row r="58" spans="1:9">
      <c r="A58" s="499" t="s">
        <v>393</v>
      </c>
      <c r="B58" s="511" t="s">
        <v>85</v>
      </c>
      <c r="C58" s="511" t="s">
        <v>85</v>
      </c>
      <c r="D58" s="511">
        <v>11.009354999999999</v>
      </c>
      <c r="E58" s="511">
        <v>341.08461599999998</v>
      </c>
      <c r="F58" s="511">
        <v>1250.0280009999999</v>
      </c>
      <c r="G58" s="267">
        <v>11.009354999999999</v>
      </c>
      <c r="H58" s="267">
        <v>1591.1126180000001</v>
      </c>
      <c r="I58" s="267">
        <v>1602.121973</v>
      </c>
    </row>
    <row r="59" spans="1:9" s="47" customFormat="1">
      <c r="A59" s="501" t="s">
        <v>394</v>
      </c>
      <c r="B59" s="517" t="s">
        <v>85</v>
      </c>
      <c r="C59" s="517" t="s">
        <v>85</v>
      </c>
      <c r="D59" s="517">
        <v>0.59653599999999996</v>
      </c>
      <c r="E59" s="517">
        <v>21.553004999999999</v>
      </c>
      <c r="F59" s="517">
        <v>119.272271</v>
      </c>
      <c r="G59" s="518">
        <v>0.59653599999999996</v>
      </c>
      <c r="H59" s="518">
        <v>140.825275</v>
      </c>
      <c r="I59" s="518">
        <v>141.42181099999999</v>
      </c>
    </row>
    <row r="60" spans="1:9" s="47" customFormat="1">
      <c r="A60" s="502" t="s">
        <v>413</v>
      </c>
      <c r="B60" s="515" t="s">
        <v>85</v>
      </c>
      <c r="C60" s="515" t="s">
        <v>85</v>
      </c>
      <c r="D60" s="515" t="s">
        <v>85</v>
      </c>
      <c r="E60" s="515">
        <v>3.9118819999999999</v>
      </c>
      <c r="F60" s="515">
        <v>51.009990000000002</v>
      </c>
      <c r="G60" s="516" t="s">
        <v>85</v>
      </c>
      <c r="H60" s="516">
        <v>54.921872</v>
      </c>
      <c r="I60" s="516">
        <v>54.921872</v>
      </c>
    </row>
    <row r="61" spans="1:9" s="7" customFormat="1">
      <c r="A61" s="527" t="s">
        <v>395</v>
      </c>
      <c r="B61" s="528" t="s">
        <v>85</v>
      </c>
      <c r="C61" s="528" t="s">
        <v>85</v>
      </c>
      <c r="D61" s="528">
        <v>7.4063330000000001</v>
      </c>
      <c r="E61" s="528">
        <v>185.857946</v>
      </c>
      <c r="F61" s="528">
        <v>748.06777199999999</v>
      </c>
      <c r="G61" s="529">
        <v>7.4063330000000001</v>
      </c>
      <c r="H61" s="529">
        <v>933.92571899999996</v>
      </c>
      <c r="I61" s="529">
        <v>941.33205199999998</v>
      </c>
    </row>
    <row r="62" spans="1:9">
      <c r="A62" s="502" t="s">
        <v>502</v>
      </c>
      <c r="B62" s="515" t="s">
        <v>85</v>
      </c>
      <c r="C62" s="515" t="s">
        <v>85</v>
      </c>
      <c r="D62" s="515" t="s">
        <v>85</v>
      </c>
      <c r="E62" s="515">
        <v>18.632815999999998</v>
      </c>
      <c r="F62" s="515">
        <v>49.176305999999997</v>
      </c>
      <c r="G62" s="516" t="s">
        <v>85</v>
      </c>
      <c r="H62" s="516">
        <v>67.809122000000002</v>
      </c>
      <c r="I62" s="516">
        <v>67.809122000000002</v>
      </c>
    </row>
    <row r="63" spans="1:9">
      <c r="A63" s="500" t="s">
        <v>396</v>
      </c>
      <c r="B63" s="512" t="s">
        <v>85</v>
      </c>
      <c r="C63" s="512" t="s">
        <v>85</v>
      </c>
      <c r="D63" s="512">
        <v>5.1352500000000001</v>
      </c>
      <c r="E63" s="512">
        <v>50.097352000000001</v>
      </c>
      <c r="F63" s="512">
        <v>360.50979599999999</v>
      </c>
      <c r="G63" s="513">
        <v>5.1352500000000001</v>
      </c>
      <c r="H63" s="513">
        <v>410.607148</v>
      </c>
      <c r="I63" s="513">
        <v>415.74239799999998</v>
      </c>
    </row>
    <row r="64" spans="1:9">
      <c r="A64" s="499" t="s">
        <v>397</v>
      </c>
      <c r="B64" s="511" t="s">
        <v>85</v>
      </c>
      <c r="C64" s="511" t="s">
        <v>85</v>
      </c>
      <c r="D64" s="511">
        <v>0.52708200000000005</v>
      </c>
      <c r="E64" s="511">
        <v>14.334724</v>
      </c>
      <c r="F64" s="511">
        <v>18.271889000000002</v>
      </c>
      <c r="G64" s="267">
        <v>0.52708200000000005</v>
      </c>
      <c r="H64" s="267">
        <v>32.606614</v>
      </c>
      <c r="I64" s="267">
        <v>33.133696</v>
      </c>
    </row>
    <row r="65" spans="1:11">
      <c r="A65" s="501" t="s">
        <v>398</v>
      </c>
      <c r="B65" s="517" t="s">
        <v>85</v>
      </c>
      <c r="C65" s="517" t="s">
        <v>85</v>
      </c>
      <c r="D65" s="517">
        <v>1.724569</v>
      </c>
      <c r="E65" s="517">
        <v>23.342863000000001</v>
      </c>
      <c r="F65" s="517">
        <v>81.201792999999995</v>
      </c>
      <c r="G65" s="518">
        <v>1.724569</v>
      </c>
      <c r="H65" s="518">
        <v>104.544657</v>
      </c>
      <c r="I65" s="518">
        <v>106.269226</v>
      </c>
    </row>
    <row r="66" spans="1:11" s="47" customFormat="1">
      <c r="A66" s="502" t="s">
        <v>399</v>
      </c>
      <c r="B66" s="515" t="s">
        <v>85</v>
      </c>
      <c r="C66" s="515" t="s">
        <v>85</v>
      </c>
      <c r="D66" s="515">
        <v>1.9432000000000001E-2</v>
      </c>
      <c r="E66" s="515">
        <v>79.450191000000004</v>
      </c>
      <c r="F66" s="515">
        <v>238.90798799999999</v>
      </c>
      <c r="G66" s="516">
        <v>1.9432000000000001E-2</v>
      </c>
      <c r="H66" s="516">
        <v>318.35817900000001</v>
      </c>
      <c r="I66" s="516">
        <v>318.377611</v>
      </c>
    </row>
    <row r="67" spans="1:11" s="7" customFormat="1">
      <c r="A67" s="527" t="s">
        <v>400</v>
      </c>
      <c r="B67" s="528" t="s">
        <v>85</v>
      </c>
      <c r="C67" s="528" t="s">
        <v>85</v>
      </c>
      <c r="D67" s="528">
        <v>4.2502459999999997</v>
      </c>
      <c r="E67" s="528">
        <v>101.932221</v>
      </c>
      <c r="F67" s="528">
        <v>999.418677</v>
      </c>
      <c r="G67" s="529">
        <v>4.2502459999999997</v>
      </c>
      <c r="H67" s="529">
        <v>1101.3508979999999</v>
      </c>
      <c r="I67" s="529">
        <v>1105.601144</v>
      </c>
    </row>
    <row r="68" spans="1:11">
      <c r="A68" s="680" t="s">
        <v>402</v>
      </c>
      <c r="B68" s="681" t="s">
        <v>85</v>
      </c>
      <c r="C68" s="681" t="s">
        <v>85</v>
      </c>
      <c r="D68" s="681">
        <f>SUM(D9,D14,D20,D27,D31,D35,D44,D47,D54,D61,D67)</f>
        <v>123.94151199999999</v>
      </c>
      <c r="E68" s="681">
        <f t="shared" ref="E68:I68" si="0">SUM(E9,E14,E20,E27,E31,E35,E44,E47,E54,E61,E67)</f>
        <v>2404.9660330000002</v>
      </c>
      <c r="F68" s="681">
        <f t="shared" si="0"/>
        <v>12086.009563</v>
      </c>
      <c r="G68" s="681">
        <f t="shared" si="0"/>
        <v>123.94151199999999</v>
      </c>
      <c r="H68" s="681">
        <f t="shared" si="0"/>
        <v>14490.9756</v>
      </c>
      <c r="I68" s="681">
        <f t="shared" si="0"/>
        <v>14614.917110999999</v>
      </c>
      <c r="K68" s="558"/>
    </row>
    <row r="69" spans="1:11">
      <c r="A69" s="217" t="s">
        <v>548</v>
      </c>
      <c r="B69" s="556"/>
      <c r="C69" s="556"/>
      <c r="D69" s="556"/>
      <c r="E69" s="556"/>
      <c r="F69" s="556"/>
      <c r="G69" s="556"/>
      <c r="H69" s="556"/>
      <c r="I69" s="556"/>
    </row>
    <row r="70" spans="1:11">
      <c r="A70" s="217" t="s">
        <v>416</v>
      </c>
      <c r="B70" s="556"/>
      <c r="C70" s="556"/>
      <c r="D70" s="556"/>
      <c r="E70" s="556"/>
      <c r="F70" s="556"/>
      <c r="G70" s="556"/>
      <c r="H70" s="556"/>
      <c r="I70" s="556"/>
    </row>
    <row r="71" spans="1:11">
      <c r="A71" s="536" t="s">
        <v>432</v>
      </c>
      <c r="B71" s="3"/>
      <c r="C71" s="212"/>
      <c r="D71" s="3"/>
      <c r="E71" s="3"/>
      <c r="F71" s="212"/>
      <c r="G71" s="3"/>
      <c r="H71" s="3"/>
      <c r="I71" s="3"/>
    </row>
    <row r="72" spans="1:11">
      <c r="A72" s="38" t="s">
        <v>439</v>
      </c>
      <c r="B72" s="3"/>
      <c r="C72" s="212"/>
      <c r="D72" s="3"/>
      <c r="E72" s="3"/>
      <c r="F72" s="212"/>
      <c r="G72" s="3"/>
      <c r="H72" s="3"/>
      <c r="I72" s="3"/>
    </row>
    <row r="73" spans="1:11">
      <c r="A73" s="242" t="s">
        <v>643</v>
      </c>
      <c r="B73" s="3"/>
      <c r="C73" s="212"/>
      <c r="D73" s="3"/>
      <c r="E73" s="3"/>
      <c r="F73" s="212"/>
      <c r="G73" s="3"/>
      <c r="H73" s="3"/>
      <c r="I73" s="3"/>
    </row>
    <row r="76" spans="1:11" ht="16.8">
      <c r="A76" s="88" t="s">
        <v>759</v>
      </c>
    </row>
    <row r="77" spans="1:11" ht="13.8" thickBot="1">
      <c r="A77" s="205"/>
      <c r="I77" s="417" t="s">
        <v>25</v>
      </c>
    </row>
    <row r="78" spans="1:11">
      <c r="A78" s="204" t="s">
        <v>430</v>
      </c>
      <c r="B78" s="503" t="s">
        <v>96</v>
      </c>
      <c r="C78" s="503" t="s">
        <v>614</v>
      </c>
      <c r="D78" s="503" t="s">
        <v>98</v>
      </c>
      <c r="E78" s="503" t="s">
        <v>299</v>
      </c>
      <c r="F78" s="504">
        <v>300000</v>
      </c>
      <c r="G78" s="505" t="s">
        <v>426</v>
      </c>
      <c r="H78" s="505" t="s">
        <v>426</v>
      </c>
      <c r="I78" s="505" t="s">
        <v>415</v>
      </c>
    </row>
    <row r="79" spans="1:11">
      <c r="A79" s="203"/>
      <c r="B79" s="506" t="s">
        <v>36</v>
      </c>
      <c r="C79" s="506" t="s">
        <v>36</v>
      </c>
      <c r="D79" s="506" t="s">
        <v>36</v>
      </c>
      <c r="E79" s="506" t="s">
        <v>36</v>
      </c>
      <c r="F79" s="506" t="s">
        <v>37</v>
      </c>
      <c r="G79" s="507" t="s">
        <v>414</v>
      </c>
      <c r="H79" s="507" t="s">
        <v>314</v>
      </c>
      <c r="I79" s="507" t="s">
        <v>112</v>
      </c>
    </row>
    <row r="80" spans="1:11" ht="13.8" thickBot="1">
      <c r="A80" s="206"/>
      <c r="B80" s="508" t="s">
        <v>613</v>
      </c>
      <c r="C80" s="508" t="s">
        <v>100</v>
      </c>
      <c r="D80" s="508" t="s">
        <v>101</v>
      </c>
      <c r="E80" s="508" t="s">
        <v>300</v>
      </c>
      <c r="F80" s="508" t="s">
        <v>102</v>
      </c>
      <c r="G80" s="509" t="s">
        <v>314</v>
      </c>
      <c r="H80" s="509" t="s">
        <v>102</v>
      </c>
      <c r="I80" s="509" t="s">
        <v>427</v>
      </c>
    </row>
    <row r="82" spans="1:9">
      <c r="A82" s="519" t="s">
        <v>356</v>
      </c>
      <c r="B82" s="520" t="s">
        <v>85</v>
      </c>
      <c r="C82" s="520" t="s">
        <v>85</v>
      </c>
      <c r="D82" s="537">
        <f t="shared" ref="D82:I91" si="1">IF(D9="-","-",D9/D$68)</f>
        <v>0.15455461766514517</v>
      </c>
      <c r="E82" s="537">
        <f t="shared" si="1"/>
        <v>0.22994778612742262</v>
      </c>
      <c r="F82" s="537">
        <f t="shared" si="1"/>
        <v>0.18676176195575628</v>
      </c>
      <c r="G82" s="538">
        <f t="shared" si="1"/>
        <v>0.15455461766514517</v>
      </c>
      <c r="H82" s="538">
        <f t="shared" si="1"/>
        <v>0.19392904477735784</v>
      </c>
      <c r="I82" s="538">
        <f t="shared" si="1"/>
        <v>0.19359513074969503</v>
      </c>
    </row>
    <row r="83" spans="1:9">
      <c r="A83" s="499" t="s">
        <v>357</v>
      </c>
      <c r="B83" s="511" t="s">
        <v>85</v>
      </c>
      <c r="C83" s="511" t="s">
        <v>85</v>
      </c>
      <c r="D83" s="539">
        <f t="shared" si="1"/>
        <v>0.14994394291397703</v>
      </c>
      <c r="E83" s="539">
        <f t="shared" si="1"/>
        <v>0.22377520206747964</v>
      </c>
      <c r="F83" s="539">
        <f t="shared" si="1"/>
        <v>0.18033862331803285</v>
      </c>
      <c r="G83" s="540">
        <f t="shared" si="1"/>
        <v>0.14994394291397703</v>
      </c>
      <c r="H83" s="540">
        <f t="shared" si="1"/>
        <v>0.18754748893511353</v>
      </c>
      <c r="I83" s="540">
        <f t="shared" si="1"/>
        <v>0.18722859282865761</v>
      </c>
    </row>
    <row r="84" spans="1:9">
      <c r="A84" s="500" t="s">
        <v>358</v>
      </c>
      <c r="B84" s="512" t="s">
        <v>85</v>
      </c>
      <c r="C84" s="512" t="s">
        <v>85</v>
      </c>
      <c r="D84" s="541">
        <f t="shared" si="1"/>
        <v>4.5784014640712148E-3</v>
      </c>
      <c r="E84" s="541">
        <f t="shared" si="1"/>
        <v>5.8455819363333189E-3</v>
      </c>
      <c r="F84" s="541">
        <f t="shared" si="1"/>
        <v>4.2844947896224003E-3</v>
      </c>
      <c r="G84" s="542">
        <f t="shared" si="1"/>
        <v>4.5784014640712148E-3</v>
      </c>
      <c r="H84" s="542">
        <f t="shared" si="1"/>
        <v>4.543577521447211E-3</v>
      </c>
      <c r="I84" s="542">
        <f t="shared" si="1"/>
        <v>4.5438728455064184E-3</v>
      </c>
    </row>
    <row r="85" spans="1:9">
      <c r="A85" s="499" t="s">
        <v>359</v>
      </c>
      <c r="B85" s="511" t="s">
        <v>85</v>
      </c>
      <c r="C85" s="511" t="s">
        <v>85</v>
      </c>
      <c r="D85" s="539">
        <f t="shared" si="1"/>
        <v>3.2273287096901002E-5</v>
      </c>
      <c r="E85" s="539">
        <f t="shared" si="1"/>
        <v>3.2700212360961854E-4</v>
      </c>
      <c r="F85" s="539">
        <f t="shared" si="1"/>
        <v>1.2554963589018963E-3</v>
      </c>
      <c r="G85" s="540">
        <f t="shared" si="1"/>
        <v>3.2273287096901002E-5</v>
      </c>
      <c r="H85" s="540">
        <f t="shared" si="1"/>
        <v>1.1014006537972503E-3</v>
      </c>
      <c r="I85" s="540">
        <f t="shared" si="1"/>
        <v>1.0923339406409859E-3</v>
      </c>
    </row>
    <row r="86" spans="1:9">
      <c r="A86" s="500" t="s">
        <v>410</v>
      </c>
      <c r="B86" s="512" t="s">
        <v>85</v>
      </c>
      <c r="C86" s="512" t="s">
        <v>85</v>
      </c>
      <c r="D86" s="541" t="str">
        <f t="shared" si="1"/>
        <v>-</v>
      </c>
      <c r="E86" s="541" t="str">
        <f t="shared" si="1"/>
        <v>-</v>
      </c>
      <c r="F86" s="541">
        <f t="shared" si="1"/>
        <v>8.8256830713215946E-4</v>
      </c>
      <c r="G86" s="542" t="str">
        <f t="shared" si="1"/>
        <v>-</v>
      </c>
      <c r="H86" s="542">
        <f t="shared" si="1"/>
        <v>7.3609460773641769E-4</v>
      </c>
      <c r="I86" s="542">
        <f t="shared" si="1"/>
        <v>7.2985217220093756E-4</v>
      </c>
    </row>
    <row r="87" spans="1:9">
      <c r="A87" s="524" t="s">
        <v>360</v>
      </c>
      <c r="B87" s="525" t="s">
        <v>85</v>
      </c>
      <c r="C87" s="525" t="s">
        <v>85</v>
      </c>
      <c r="D87" s="545">
        <f t="shared" si="1"/>
        <v>4.1169426753483535E-2</v>
      </c>
      <c r="E87" s="545">
        <f t="shared" si="1"/>
        <v>5.1121828879485048E-2</v>
      </c>
      <c r="F87" s="545">
        <f t="shared" si="1"/>
        <v>3.9050217240010968E-2</v>
      </c>
      <c r="G87" s="546">
        <f t="shared" si="1"/>
        <v>4.1169426753483535E-2</v>
      </c>
      <c r="H87" s="546">
        <f t="shared" si="1"/>
        <v>4.1053658319595815E-2</v>
      </c>
      <c r="I87" s="546">
        <f t="shared" si="1"/>
        <v>4.1054640094290995E-2</v>
      </c>
    </row>
    <row r="88" spans="1:9">
      <c r="A88" s="500" t="s">
        <v>366</v>
      </c>
      <c r="B88" s="512" t="s">
        <v>85</v>
      </c>
      <c r="C88" s="512" t="s">
        <v>85</v>
      </c>
      <c r="D88" s="541" t="str">
        <f t="shared" si="1"/>
        <v>-</v>
      </c>
      <c r="E88" s="541">
        <f t="shared" si="1"/>
        <v>1.5862140868747978E-3</v>
      </c>
      <c r="F88" s="541">
        <f t="shared" si="1"/>
        <v>7.3449528181545763E-4</v>
      </c>
      <c r="G88" s="542" t="str">
        <f t="shared" si="1"/>
        <v>-</v>
      </c>
      <c r="H88" s="542">
        <f t="shared" si="1"/>
        <v>8.7584903531270875E-4</v>
      </c>
      <c r="I88" s="542">
        <f t="shared" si="1"/>
        <v>8.6842141516131936E-4</v>
      </c>
    </row>
    <row r="89" spans="1:9">
      <c r="A89" s="499" t="s">
        <v>361</v>
      </c>
      <c r="B89" s="511" t="s">
        <v>85</v>
      </c>
      <c r="C89" s="511" t="s">
        <v>85</v>
      </c>
      <c r="D89" s="539">
        <f t="shared" si="1"/>
        <v>5.3710818051017489E-5</v>
      </c>
      <c r="E89" s="539">
        <f t="shared" si="1"/>
        <v>1.5647983997951124E-3</v>
      </c>
      <c r="F89" s="539">
        <f t="shared" si="1"/>
        <v>6.1394871163399556E-4</v>
      </c>
      <c r="G89" s="540">
        <f t="shared" si="1"/>
        <v>5.3710818051017489E-5</v>
      </c>
      <c r="H89" s="540">
        <f t="shared" si="1"/>
        <v>7.7175452562351979E-4</v>
      </c>
      <c r="I89" s="540">
        <f t="shared" si="1"/>
        <v>7.6566523881122005E-4</v>
      </c>
    </row>
    <row r="90" spans="1:9">
      <c r="A90" s="514" t="s">
        <v>362</v>
      </c>
      <c r="B90" s="512" t="s">
        <v>85</v>
      </c>
      <c r="C90" s="512" t="s">
        <v>85</v>
      </c>
      <c r="D90" s="541">
        <f t="shared" si="1"/>
        <v>4.1108018756459905E-2</v>
      </c>
      <c r="E90" s="541">
        <f t="shared" si="1"/>
        <v>4.3255101973409031E-2</v>
      </c>
      <c r="F90" s="541">
        <f t="shared" si="1"/>
        <v>3.724280083130032E-2</v>
      </c>
      <c r="G90" s="542">
        <f t="shared" si="1"/>
        <v>4.1108018756459905E-2</v>
      </c>
      <c r="H90" s="542">
        <f t="shared" si="1"/>
        <v>3.8240620527992611E-2</v>
      </c>
      <c r="I90" s="542">
        <f t="shared" si="1"/>
        <v>3.8264937443886406E-2</v>
      </c>
    </row>
    <row r="91" spans="1:9">
      <c r="A91" s="499" t="s">
        <v>363</v>
      </c>
      <c r="B91" s="511" t="s">
        <v>85</v>
      </c>
      <c r="C91" s="511" t="s">
        <v>85</v>
      </c>
      <c r="D91" s="539">
        <f t="shared" si="1"/>
        <v>7.689110650836662E-6</v>
      </c>
      <c r="E91" s="539">
        <f t="shared" si="1"/>
        <v>4.1789446761803808E-4</v>
      </c>
      <c r="F91" s="539">
        <f t="shared" si="1"/>
        <v>3.1259010513824464E-4</v>
      </c>
      <c r="G91" s="540">
        <f t="shared" si="1"/>
        <v>7.689110650836662E-6</v>
      </c>
      <c r="H91" s="540">
        <f t="shared" si="1"/>
        <v>3.3006673477526245E-4</v>
      </c>
      <c r="I91" s="540">
        <f t="shared" si="1"/>
        <v>3.2733281780978008E-4</v>
      </c>
    </row>
    <row r="92" spans="1:9">
      <c r="A92" s="500" t="s">
        <v>364</v>
      </c>
      <c r="B92" s="512" t="s">
        <v>85</v>
      </c>
      <c r="C92" s="512" t="s">
        <v>85</v>
      </c>
      <c r="D92" s="541" t="str">
        <f t="shared" ref="D92:I101" si="2">IF(D19="-","-",D19/D$68)</f>
        <v>-</v>
      </c>
      <c r="E92" s="541">
        <f t="shared" si="2"/>
        <v>4.2978199517880672E-3</v>
      </c>
      <c r="F92" s="541">
        <f t="shared" si="2"/>
        <v>1.4638239286324483E-4</v>
      </c>
      <c r="G92" s="542" t="str">
        <f t="shared" si="2"/>
        <v>-</v>
      </c>
      <c r="H92" s="542">
        <f t="shared" si="2"/>
        <v>8.3536749589171902E-4</v>
      </c>
      <c r="I92" s="542">
        <f t="shared" si="2"/>
        <v>8.2828317862226441E-4</v>
      </c>
    </row>
    <row r="93" spans="1:9">
      <c r="A93" s="524" t="s">
        <v>365</v>
      </c>
      <c r="B93" s="525" t="s">
        <v>85</v>
      </c>
      <c r="C93" s="525" t="s">
        <v>85</v>
      </c>
      <c r="D93" s="545">
        <f t="shared" si="2"/>
        <v>4.0833663542849147E-2</v>
      </c>
      <c r="E93" s="545">
        <f t="shared" si="2"/>
        <v>1.4891962925282611E-2</v>
      </c>
      <c r="F93" s="545">
        <f t="shared" si="2"/>
        <v>1.6099925205726898E-2</v>
      </c>
      <c r="G93" s="546">
        <f t="shared" si="2"/>
        <v>4.0833663542849147E-2</v>
      </c>
      <c r="H93" s="546">
        <f t="shared" si="2"/>
        <v>1.5899448136535405E-2</v>
      </c>
      <c r="I93" s="546">
        <f t="shared" si="2"/>
        <v>1.6110902252246102E-2</v>
      </c>
    </row>
    <row r="94" spans="1:9">
      <c r="A94" s="514" t="s">
        <v>417</v>
      </c>
      <c r="B94" s="512" t="s">
        <v>85</v>
      </c>
      <c r="C94" s="512" t="s">
        <v>85</v>
      </c>
      <c r="D94" s="541">
        <f t="shared" si="2"/>
        <v>2.4251785793931578E-2</v>
      </c>
      <c r="E94" s="541">
        <f t="shared" si="2"/>
        <v>9.1162202289615444E-5</v>
      </c>
      <c r="F94" s="541">
        <f t="shared" si="2"/>
        <v>1.3970599569680317E-4</v>
      </c>
      <c r="G94" s="542">
        <f t="shared" si="2"/>
        <v>2.4251785793931578E-2</v>
      </c>
      <c r="H94" s="542">
        <f t="shared" si="2"/>
        <v>1.3164952123720367E-4</v>
      </c>
      <c r="I94" s="542">
        <f t="shared" si="2"/>
        <v>3.361999224957493E-4</v>
      </c>
    </row>
    <row r="95" spans="1:9">
      <c r="A95" s="499" t="s">
        <v>367</v>
      </c>
      <c r="B95" s="511" t="s">
        <v>85</v>
      </c>
      <c r="C95" s="511" t="s">
        <v>85</v>
      </c>
      <c r="D95" s="539" t="str">
        <f t="shared" si="2"/>
        <v>-</v>
      </c>
      <c r="E95" s="539">
        <f t="shared" si="2"/>
        <v>9.8746010023169416E-4</v>
      </c>
      <c r="F95" s="539">
        <f t="shared" si="2"/>
        <v>1.9572193681210645E-3</v>
      </c>
      <c r="G95" s="540" t="str">
        <f t="shared" si="2"/>
        <v>-</v>
      </c>
      <c r="H95" s="540">
        <f t="shared" si="2"/>
        <v>1.7962751935073301E-3</v>
      </c>
      <c r="I95" s="540">
        <f t="shared" si="2"/>
        <v>1.7810419178093415E-3</v>
      </c>
    </row>
    <row r="96" spans="1:9">
      <c r="A96" s="500" t="s">
        <v>368</v>
      </c>
      <c r="B96" s="512" t="s">
        <v>85</v>
      </c>
      <c r="C96" s="512" t="s">
        <v>85</v>
      </c>
      <c r="D96" s="541">
        <f t="shared" si="2"/>
        <v>1.0533194076251064E-4</v>
      </c>
      <c r="E96" s="541">
        <f t="shared" si="2"/>
        <v>8.3198763414718037E-4</v>
      </c>
      <c r="F96" s="541">
        <f t="shared" si="2"/>
        <v>5.7385902798164122E-3</v>
      </c>
      <c r="G96" s="542">
        <f t="shared" si="2"/>
        <v>1.0533194076251064E-4</v>
      </c>
      <c r="H96" s="542">
        <f t="shared" si="2"/>
        <v>4.9242756988701298E-3</v>
      </c>
      <c r="I96" s="542">
        <f t="shared" si="2"/>
        <v>4.8834087431315308E-3</v>
      </c>
    </row>
    <row r="97" spans="1:9">
      <c r="A97" s="499" t="s">
        <v>369</v>
      </c>
      <c r="B97" s="511" t="s">
        <v>85</v>
      </c>
      <c r="C97" s="511" t="s">
        <v>85</v>
      </c>
      <c r="D97" s="539">
        <f t="shared" si="2"/>
        <v>4.75746979752837E-3</v>
      </c>
      <c r="E97" s="539">
        <f t="shared" si="2"/>
        <v>1.1557081313671926E-2</v>
      </c>
      <c r="F97" s="539">
        <f t="shared" si="2"/>
        <v>7.2001050095478903E-3</v>
      </c>
      <c r="G97" s="540">
        <f t="shared" si="2"/>
        <v>4.75746979752837E-3</v>
      </c>
      <c r="H97" s="540">
        <f t="shared" si="2"/>
        <v>7.9232019409376415E-3</v>
      </c>
      <c r="I97" s="540">
        <f t="shared" si="2"/>
        <v>7.8963550134088754E-3</v>
      </c>
    </row>
    <row r="98" spans="1:9">
      <c r="A98" s="500" t="s">
        <v>370</v>
      </c>
      <c r="B98" s="512" t="s">
        <v>85</v>
      </c>
      <c r="C98" s="512" t="s">
        <v>85</v>
      </c>
      <c r="D98" s="541">
        <f t="shared" si="2"/>
        <v>1.1719067942304918E-2</v>
      </c>
      <c r="E98" s="541">
        <f t="shared" si="2"/>
        <v>1.340206038577344E-4</v>
      </c>
      <c r="F98" s="541">
        <f t="shared" si="2"/>
        <v>1.0386211374868494E-3</v>
      </c>
      <c r="G98" s="542">
        <f t="shared" si="2"/>
        <v>1.1719067942304918E-2</v>
      </c>
      <c r="H98" s="542">
        <f t="shared" si="2"/>
        <v>8.8849090326257945E-4</v>
      </c>
      <c r="I98" s="542">
        <f t="shared" si="2"/>
        <v>9.8033946352088898E-4</v>
      </c>
    </row>
    <row r="99" spans="1:9">
      <c r="A99" s="502" t="s">
        <v>371</v>
      </c>
      <c r="B99" s="515" t="s">
        <v>85</v>
      </c>
      <c r="C99" s="515" t="s">
        <v>85</v>
      </c>
      <c r="D99" s="547" t="str">
        <f t="shared" si="2"/>
        <v>-</v>
      </c>
      <c r="E99" s="547">
        <f t="shared" si="2"/>
        <v>1.290251071084462E-3</v>
      </c>
      <c r="F99" s="547">
        <f t="shared" si="2"/>
        <v>2.5683332317581752E-5</v>
      </c>
      <c r="G99" s="548" t="str">
        <f t="shared" si="2"/>
        <v>-</v>
      </c>
      <c r="H99" s="548">
        <f t="shared" si="2"/>
        <v>2.3555480971205282E-4</v>
      </c>
      <c r="I99" s="548">
        <f t="shared" si="2"/>
        <v>2.3355719187971797E-4</v>
      </c>
    </row>
    <row r="100" spans="1:9">
      <c r="A100" s="498" t="s">
        <v>372</v>
      </c>
      <c r="B100" s="522" t="s">
        <v>85</v>
      </c>
      <c r="C100" s="522" t="s">
        <v>85</v>
      </c>
      <c r="D100" s="543">
        <f t="shared" si="2"/>
        <v>5.1820353781064088E-2</v>
      </c>
      <c r="E100" s="543">
        <f t="shared" si="2"/>
        <v>6.4378243549188627E-2</v>
      </c>
      <c r="F100" s="543">
        <f t="shared" si="2"/>
        <v>4.4704498964990597E-2</v>
      </c>
      <c r="G100" s="544">
        <f t="shared" si="2"/>
        <v>5.1820353781064088E-2</v>
      </c>
      <c r="H100" s="544">
        <f t="shared" si="2"/>
        <v>4.7969613032817472E-2</v>
      </c>
      <c r="I100" s="544">
        <f t="shared" si="2"/>
        <v>4.8002269165931505E-2</v>
      </c>
    </row>
    <row r="101" spans="1:9">
      <c r="A101" s="502" t="s">
        <v>418</v>
      </c>
      <c r="B101" s="515" t="s">
        <v>85</v>
      </c>
      <c r="C101" s="515" t="s">
        <v>85</v>
      </c>
      <c r="D101" s="547" t="str">
        <f t="shared" si="2"/>
        <v>-</v>
      </c>
      <c r="E101" s="547">
        <f t="shared" si="2"/>
        <v>3.1547830180934616E-3</v>
      </c>
      <c r="F101" s="547">
        <f t="shared" si="2"/>
        <v>6.3273691454053338E-3</v>
      </c>
      <c r="G101" s="548" t="str">
        <f t="shared" si="2"/>
        <v>-</v>
      </c>
      <c r="H101" s="548">
        <f t="shared" si="2"/>
        <v>5.8008371775879605E-3</v>
      </c>
      <c r="I101" s="548">
        <f t="shared" si="2"/>
        <v>5.7516432944208721E-3</v>
      </c>
    </row>
    <row r="102" spans="1:9">
      <c r="A102" s="500" t="s">
        <v>373</v>
      </c>
      <c r="B102" s="512" t="s">
        <v>85</v>
      </c>
      <c r="C102" s="512" t="s">
        <v>85</v>
      </c>
      <c r="D102" s="541">
        <f t="shared" ref="D102:I111" si="3">IF(D29="-","-",D29/D$68)</f>
        <v>2.3614807926500045E-2</v>
      </c>
      <c r="E102" s="541">
        <f t="shared" si="3"/>
        <v>3.7408333741734801E-2</v>
      </c>
      <c r="F102" s="541">
        <f t="shared" si="3"/>
        <v>2.372260873247499E-2</v>
      </c>
      <c r="G102" s="542">
        <f t="shared" si="3"/>
        <v>2.3614807926500045E-2</v>
      </c>
      <c r="H102" s="542">
        <f t="shared" si="3"/>
        <v>2.5993932941271395E-2</v>
      </c>
      <c r="I102" s="542">
        <f t="shared" si="3"/>
        <v>2.5973756820987286E-2</v>
      </c>
    </row>
    <row r="103" spans="1:9">
      <c r="A103" s="499" t="s">
        <v>374</v>
      </c>
      <c r="B103" s="511" t="s">
        <v>85</v>
      </c>
      <c r="C103" s="511" t="s">
        <v>85</v>
      </c>
      <c r="D103" s="539">
        <f t="shared" si="3"/>
        <v>2.820554585456405E-2</v>
      </c>
      <c r="E103" s="539">
        <f t="shared" si="3"/>
        <v>2.3815127205166643E-2</v>
      </c>
      <c r="F103" s="539">
        <f t="shared" si="3"/>
        <v>1.4654521087110279E-2</v>
      </c>
      <c r="G103" s="540">
        <f t="shared" si="3"/>
        <v>2.820554585456405E-2</v>
      </c>
      <c r="H103" s="540">
        <f t="shared" si="3"/>
        <v>1.6174842913958119E-2</v>
      </c>
      <c r="I103" s="540">
        <f t="shared" si="3"/>
        <v>1.6276868982100106E-2</v>
      </c>
    </row>
    <row r="104" spans="1:9">
      <c r="A104" s="498" t="s">
        <v>375</v>
      </c>
      <c r="B104" s="522" t="s">
        <v>85</v>
      </c>
      <c r="C104" s="522" t="s">
        <v>85</v>
      </c>
      <c r="D104" s="543">
        <f t="shared" si="3"/>
        <v>2.861006730335838E-2</v>
      </c>
      <c r="E104" s="543">
        <f t="shared" si="3"/>
        <v>5.1417337419002118E-2</v>
      </c>
      <c r="F104" s="543">
        <f t="shared" si="3"/>
        <v>1.6503279263539665E-2</v>
      </c>
      <c r="G104" s="544">
        <f t="shared" si="3"/>
        <v>2.861006730335838E-2</v>
      </c>
      <c r="H104" s="544">
        <f t="shared" si="3"/>
        <v>2.2297721693769191E-2</v>
      </c>
      <c r="I104" s="544">
        <f t="shared" si="3"/>
        <v>2.2351253415877143E-2</v>
      </c>
    </row>
    <row r="105" spans="1:9">
      <c r="A105" s="499" t="s">
        <v>419</v>
      </c>
      <c r="B105" s="511" t="s">
        <v>85</v>
      </c>
      <c r="C105" s="511" t="s">
        <v>85</v>
      </c>
      <c r="D105" s="539">
        <f t="shared" si="3"/>
        <v>2.124017980351894E-3</v>
      </c>
      <c r="E105" s="539">
        <f t="shared" si="3"/>
        <v>5.3169291476641818E-3</v>
      </c>
      <c r="F105" s="539">
        <f t="shared" si="3"/>
        <v>4.1253707222472103E-4</v>
      </c>
      <c r="G105" s="540">
        <f t="shared" si="3"/>
        <v>2.124017980351894E-3</v>
      </c>
      <c r="H105" s="540">
        <f t="shared" si="3"/>
        <v>1.22648477856798E-3</v>
      </c>
      <c r="I105" s="540">
        <f t="shared" si="3"/>
        <v>1.2340962910029056E-3</v>
      </c>
    </row>
    <row r="106" spans="1:9">
      <c r="A106" s="500" t="s">
        <v>376</v>
      </c>
      <c r="B106" s="512" t="s">
        <v>85</v>
      </c>
      <c r="C106" s="512" t="s">
        <v>85</v>
      </c>
      <c r="D106" s="541">
        <f t="shared" si="3"/>
        <v>1.8204691580654592E-2</v>
      </c>
      <c r="E106" s="541">
        <f t="shared" si="3"/>
        <v>4.3700573129882535E-2</v>
      </c>
      <c r="F106" s="541">
        <f t="shared" si="3"/>
        <v>1.5684746070393291E-2</v>
      </c>
      <c r="G106" s="542">
        <f t="shared" si="3"/>
        <v>1.8204691580654592E-2</v>
      </c>
      <c r="H106" s="542">
        <f t="shared" si="3"/>
        <v>2.0334337254698021E-2</v>
      </c>
      <c r="I106" s="542">
        <f t="shared" si="3"/>
        <v>2.0316276770158414E-2</v>
      </c>
    </row>
    <row r="107" spans="1:9">
      <c r="A107" s="499" t="s">
        <v>377</v>
      </c>
      <c r="B107" s="511" t="s">
        <v>85</v>
      </c>
      <c r="C107" s="511" t="s">
        <v>85</v>
      </c>
      <c r="D107" s="539">
        <f t="shared" si="3"/>
        <v>8.2813577423518948E-3</v>
      </c>
      <c r="E107" s="539">
        <f t="shared" si="3"/>
        <v>2.3998355572616937E-3</v>
      </c>
      <c r="F107" s="539">
        <f t="shared" si="3"/>
        <v>4.0599612092165278E-4</v>
      </c>
      <c r="G107" s="540">
        <f t="shared" si="3"/>
        <v>8.2813577423518948E-3</v>
      </c>
      <c r="H107" s="540">
        <f t="shared" si="3"/>
        <v>7.3689972951165546E-4</v>
      </c>
      <c r="I107" s="540">
        <f t="shared" si="3"/>
        <v>8.0088035471582097E-4</v>
      </c>
    </row>
    <row r="108" spans="1:9">
      <c r="A108" s="498" t="s">
        <v>378</v>
      </c>
      <c r="B108" s="522" t="s">
        <v>85</v>
      </c>
      <c r="C108" s="522" t="s">
        <v>85</v>
      </c>
      <c r="D108" s="543">
        <f t="shared" si="3"/>
        <v>5.1643375142946459E-2</v>
      </c>
      <c r="E108" s="543">
        <f t="shared" si="3"/>
        <v>5.1120289564605256E-3</v>
      </c>
      <c r="F108" s="543">
        <f t="shared" si="3"/>
        <v>7.6611174943515978E-2</v>
      </c>
      <c r="G108" s="544">
        <f t="shared" si="3"/>
        <v>5.1643375142946459E-2</v>
      </c>
      <c r="H108" s="544">
        <f t="shared" si="3"/>
        <v>6.4744960925888245E-2</v>
      </c>
      <c r="I108" s="544">
        <f t="shared" si="3"/>
        <v>6.4633853262775445E-2</v>
      </c>
    </row>
    <row r="109" spans="1:9">
      <c r="A109" s="502" t="s">
        <v>420</v>
      </c>
      <c r="B109" s="515" t="s">
        <v>85</v>
      </c>
      <c r="C109" s="515" t="s">
        <v>85</v>
      </c>
      <c r="D109" s="547">
        <f t="shared" si="3"/>
        <v>1.5945811601846525E-2</v>
      </c>
      <c r="E109" s="547">
        <f t="shared" si="3"/>
        <v>1.3407806828679646E-3</v>
      </c>
      <c r="F109" s="547">
        <f t="shared" si="3"/>
        <v>6.2254810082512926E-3</v>
      </c>
      <c r="G109" s="548">
        <f t="shared" si="3"/>
        <v>1.5945811601846525E-2</v>
      </c>
      <c r="H109" s="548">
        <f t="shared" si="3"/>
        <v>5.414801402329323E-3</v>
      </c>
      <c r="I109" s="548">
        <f t="shared" si="3"/>
        <v>5.5041094238881998E-3</v>
      </c>
    </row>
    <row r="110" spans="1:9">
      <c r="A110" s="501" t="s">
        <v>379</v>
      </c>
      <c r="B110" s="512" t="s">
        <v>85</v>
      </c>
      <c r="C110" s="512" t="s">
        <v>85</v>
      </c>
      <c r="D110" s="541" t="str">
        <f t="shared" si="3"/>
        <v>-</v>
      </c>
      <c r="E110" s="541">
        <f t="shared" si="3"/>
        <v>5.4275527474778259E-4</v>
      </c>
      <c r="F110" s="541">
        <f t="shared" si="3"/>
        <v>5.5244313395551141E-4</v>
      </c>
      <c r="G110" s="542" t="str">
        <f t="shared" si="3"/>
        <v>-</v>
      </c>
      <c r="H110" s="542">
        <f t="shared" si="3"/>
        <v>5.5083530745852615E-4</v>
      </c>
      <c r="I110" s="542">
        <f t="shared" si="3"/>
        <v>5.4616395969787586E-4</v>
      </c>
    </row>
    <row r="111" spans="1:9">
      <c r="A111" s="502" t="s">
        <v>751</v>
      </c>
      <c r="B111" s="511" t="s">
        <v>85</v>
      </c>
      <c r="C111" s="511" t="s">
        <v>85</v>
      </c>
      <c r="D111" s="539">
        <f t="shared" si="3"/>
        <v>2.4181914127366786E-2</v>
      </c>
      <c r="E111" s="539">
        <f t="shared" si="3"/>
        <v>3.0953992272039711E-4</v>
      </c>
      <c r="F111" s="539">
        <f t="shared" si="3"/>
        <v>1.0574913029298916E-4</v>
      </c>
      <c r="G111" s="540">
        <f t="shared" si="3"/>
        <v>2.4181914127366786E-2</v>
      </c>
      <c r="H111" s="540">
        <f t="shared" si="3"/>
        <v>1.3957079604771401E-4</v>
      </c>
      <c r="I111" s="540">
        <f t="shared" si="3"/>
        <v>3.4346140740147783E-4</v>
      </c>
    </row>
    <row r="112" spans="1:9">
      <c r="A112" s="501" t="s">
        <v>381</v>
      </c>
      <c r="B112" s="517" t="s">
        <v>85</v>
      </c>
      <c r="C112" s="517" t="s">
        <v>85</v>
      </c>
      <c r="D112" s="551" t="str">
        <f t="shared" ref="D112:I121" si="4">IF(D39="-","-",D39/D$68)</f>
        <v>-</v>
      </c>
      <c r="E112" s="551">
        <f t="shared" si="4"/>
        <v>3.4402980692742285E-5</v>
      </c>
      <c r="F112" s="551">
        <f t="shared" si="4"/>
        <v>0</v>
      </c>
      <c r="G112" s="552" t="str">
        <f t="shared" si="4"/>
        <v>-</v>
      </c>
      <c r="H112" s="552">
        <f t="shared" si="4"/>
        <v>5.7096224770401244E-6</v>
      </c>
      <c r="I112" s="552">
        <f t="shared" si="4"/>
        <v>5.6612021383088647E-6</v>
      </c>
    </row>
    <row r="113" spans="1:11">
      <c r="A113" s="502" t="s">
        <v>382</v>
      </c>
      <c r="B113" s="515" t="s">
        <v>85</v>
      </c>
      <c r="C113" s="515" t="s">
        <v>85</v>
      </c>
      <c r="D113" s="547">
        <f t="shared" si="4"/>
        <v>2.4995822222985309E-3</v>
      </c>
      <c r="E113" s="547" t="str">
        <f t="shared" si="4"/>
        <v>-</v>
      </c>
      <c r="F113" s="547">
        <f t="shared" si="4"/>
        <v>3.6496915520436613E-3</v>
      </c>
      <c r="G113" s="548">
        <f t="shared" si="4"/>
        <v>2.4995822222985309E-3</v>
      </c>
      <c r="H113" s="548">
        <f t="shared" si="4"/>
        <v>3.0439777291461317E-3</v>
      </c>
      <c r="I113" s="548">
        <f t="shared" si="4"/>
        <v>3.03936099415624E-3</v>
      </c>
    </row>
    <row r="114" spans="1:11">
      <c r="A114" s="501" t="s">
        <v>383</v>
      </c>
      <c r="B114" s="517" t="s">
        <v>85</v>
      </c>
      <c r="C114" s="517" t="s">
        <v>85</v>
      </c>
      <c r="D114" s="551">
        <f t="shared" si="4"/>
        <v>9.0160752597563936E-3</v>
      </c>
      <c r="E114" s="551">
        <f t="shared" si="4"/>
        <v>2.8521396584730891E-3</v>
      </c>
      <c r="F114" s="551">
        <f t="shared" si="4"/>
        <v>3.655897214848166E-2</v>
      </c>
      <c r="G114" s="552">
        <f t="shared" si="4"/>
        <v>9.0160752597563936E-3</v>
      </c>
      <c r="H114" s="552">
        <f t="shared" si="4"/>
        <v>3.0964884517506192E-2</v>
      </c>
      <c r="I114" s="552">
        <f t="shared" si="4"/>
        <v>3.0778748082083463E-2</v>
      </c>
    </row>
    <row r="115" spans="1:11">
      <c r="A115" s="502" t="s">
        <v>411</v>
      </c>
      <c r="B115" s="515" t="s">
        <v>85</v>
      </c>
      <c r="C115" s="515" t="s">
        <v>85</v>
      </c>
      <c r="D115" s="547" t="str">
        <f t="shared" si="4"/>
        <v>-</v>
      </c>
      <c r="E115" s="547" t="str">
        <f t="shared" si="4"/>
        <v>-</v>
      </c>
      <c r="F115" s="547">
        <f t="shared" si="4"/>
        <v>8.488907977872993E-3</v>
      </c>
      <c r="G115" s="548" t="str">
        <f t="shared" si="4"/>
        <v>-</v>
      </c>
      <c r="H115" s="548">
        <f t="shared" si="4"/>
        <v>7.0800631946409459E-3</v>
      </c>
      <c r="I115" s="548">
        <f t="shared" si="4"/>
        <v>7.0200208609311763E-3</v>
      </c>
    </row>
    <row r="116" spans="1:11">
      <c r="A116" s="501" t="s">
        <v>412</v>
      </c>
      <c r="B116" s="517" t="s">
        <v>85</v>
      </c>
      <c r="C116" s="517" t="s">
        <v>85</v>
      </c>
      <c r="D116" s="551" t="str">
        <f t="shared" si="4"/>
        <v>-</v>
      </c>
      <c r="E116" s="551" t="str">
        <f t="shared" si="4"/>
        <v>-</v>
      </c>
      <c r="F116" s="551">
        <f t="shared" si="4"/>
        <v>2.1029356519631275E-2</v>
      </c>
      <c r="G116" s="552" t="str">
        <f t="shared" si="4"/>
        <v>-</v>
      </c>
      <c r="H116" s="552">
        <f t="shared" si="4"/>
        <v>1.7539261055687653E-2</v>
      </c>
      <c r="I116" s="552">
        <f t="shared" si="4"/>
        <v>1.7390519704604025E-2</v>
      </c>
    </row>
    <row r="117" spans="1:11" s="7" customFormat="1">
      <c r="A117" s="530" t="s">
        <v>438</v>
      </c>
      <c r="B117" s="531" t="s">
        <v>85</v>
      </c>
      <c r="C117" s="531" t="s">
        <v>85</v>
      </c>
      <c r="D117" s="549">
        <f t="shared" si="4"/>
        <v>1.525229093542122E-2</v>
      </c>
      <c r="E117" s="549">
        <f t="shared" si="4"/>
        <v>2.3110572140043192E-2</v>
      </c>
      <c r="F117" s="549">
        <f t="shared" si="4"/>
        <v>3.2142823317737934E-2</v>
      </c>
      <c r="G117" s="550">
        <f t="shared" si="4"/>
        <v>1.525229093542122E-2</v>
      </c>
      <c r="H117" s="550">
        <f t="shared" si="4"/>
        <v>3.0643803720158083E-2</v>
      </c>
      <c r="I117" s="550">
        <f t="shared" si="4"/>
        <v>3.0513276237766274E-2</v>
      </c>
    </row>
    <row r="118" spans="1:11">
      <c r="A118" s="501" t="s">
        <v>421</v>
      </c>
      <c r="B118" s="517" t="s">
        <v>85</v>
      </c>
      <c r="C118" s="517" t="s">
        <v>85</v>
      </c>
      <c r="D118" s="551">
        <f t="shared" si="4"/>
        <v>4.8308269790996268E-3</v>
      </c>
      <c r="E118" s="551">
        <f t="shared" si="4"/>
        <v>1.3435495369426699E-3</v>
      </c>
      <c r="F118" s="551">
        <f t="shared" si="4"/>
        <v>1.8259120088369571E-3</v>
      </c>
      <c r="G118" s="552">
        <f t="shared" si="4"/>
        <v>4.8308269790996268E-3</v>
      </c>
      <c r="H118" s="552">
        <f t="shared" si="4"/>
        <v>1.7458576771049149E-3</v>
      </c>
      <c r="I118" s="552">
        <f t="shared" si="4"/>
        <v>1.7720196976353554E-3</v>
      </c>
    </row>
    <row r="119" spans="1:11">
      <c r="A119" s="502" t="s">
        <v>501</v>
      </c>
      <c r="B119" s="515" t="s">
        <v>85</v>
      </c>
      <c r="C119" s="515" t="s">
        <v>85</v>
      </c>
      <c r="D119" s="547">
        <f t="shared" si="4"/>
        <v>1.0421455887999819E-2</v>
      </c>
      <c r="E119" s="547">
        <f t="shared" si="4"/>
        <v>2.176702301890681E-2</v>
      </c>
      <c r="F119" s="547">
        <f t="shared" si="4"/>
        <v>3.0316911308900973E-2</v>
      </c>
      <c r="G119" s="548">
        <f t="shared" si="4"/>
        <v>1.0421455887999819E-2</v>
      </c>
      <c r="H119" s="548">
        <f t="shared" si="4"/>
        <v>2.8897946043053169E-2</v>
      </c>
      <c r="I119" s="548">
        <f t="shared" si="4"/>
        <v>2.8741256540130919E-2</v>
      </c>
    </row>
    <row r="120" spans="1:11" s="7" customFormat="1">
      <c r="A120" s="527" t="s">
        <v>384</v>
      </c>
      <c r="B120" s="528" t="s">
        <v>85</v>
      </c>
      <c r="C120" s="528" t="s">
        <v>85</v>
      </c>
      <c r="D120" s="553">
        <f t="shared" si="4"/>
        <v>0.39416861398302128</v>
      </c>
      <c r="E120" s="553">
        <f t="shared" si="4"/>
        <v>0.2478019925531314</v>
      </c>
      <c r="F120" s="553">
        <f t="shared" si="4"/>
        <v>0.24322866895616735</v>
      </c>
      <c r="G120" s="554">
        <f t="shared" si="4"/>
        <v>0.39416861398302128</v>
      </c>
      <c r="H120" s="554">
        <f t="shared" si="4"/>
        <v>0.24398767147189179</v>
      </c>
      <c r="I120" s="554">
        <f t="shared" si="4"/>
        <v>0.2452612778968227</v>
      </c>
    </row>
    <row r="121" spans="1:11">
      <c r="A121" s="499" t="s">
        <v>422</v>
      </c>
      <c r="B121" s="511" t="s">
        <v>85</v>
      </c>
      <c r="C121" s="511" t="s">
        <v>85</v>
      </c>
      <c r="D121" s="539">
        <f t="shared" si="4"/>
        <v>2.5682339586110586E-2</v>
      </c>
      <c r="E121" s="539">
        <f t="shared" si="4"/>
        <v>2.0753330115743884E-2</v>
      </c>
      <c r="F121" s="539">
        <f t="shared" si="4"/>
        <v>2.632864961270261E-2</v>
      </c>
      <c r="G121" s="540">
        <f t="shared" si="4"/>
        <v>2.5682339586110586E-2</v>
      </c>
      <c r="H121" s="540">
        <f t="shared" si="4"/>
        <v>2.5403352690760175E-2</v>
      </c>
      <c r="I121" s="540">
        <f t="shared" si="4"/>
        <v>2.5405718635279646E-2</v>
      </c>
      <c r="K121" s="267"/>
    </row>
    <row r="122" spans="1:11">
      <c r="A122" s="500" t="s">
        <v>385</v>
      </c>
      <c r="B122" s="512" t="s">
        <v>85</v>
      </c>
      <c r="C122" s="512" t="s">
        <v>85</v>
      </c>
      <c r="D122" s="541">
        <f t="shared" ref="D122:I131" si="5">IF(D49="-","-",D49/D$68)</f>
        <v>2.5031306702148353E-2</v>
      </c>
      <c r="E122" s="541">
        <f t="shared" si="5"/>
        <v>1.948003354607046E-2</v>
      </c>
      <c r="F122" s="541">
        <f t="shared" si="5"/>
        <v>2.0001525957753372E-2</v>
      </c>
      <c r="G122" s="542">
        <f t="shared" si="5"/>
        <v>2.5031306702148353E-2</v>
      </c>
      <c r="H122" s="542">
        <f t="shared" si="5"/>
        <v>1.9914977498133389E-2</v>
      </c>
      <c r="I122" s="542">
        <f t="shared" si="5"/>
        <v>1.9958366426892561E-2</v>
      </c>
    </row>
    <row r="123" spans="1:11">
      <c r="A123" s="499" t="s">
        <v>386</v>
      </c>
      <c r="B123" s="511" t="s">
        <v>85</v>
      </c>
      <c r="C123" s="511" t="s">
        <v>85</v>
      </c>
      <c r="D123" s="539">
        <f t="shared" si="5"/>
        <v>0.17011208480335469</v>
      </c>
      <c r="E123" s="539">
        <f t="shared" si="5"/>
        <v>0.10893439134073625</v>
      </c>
      <c r="F123" s="539">
        <f t="shared" si="5"/>
        <v>0.11997857451968326</v>
      </c>
      <c r="G123" s="540">
        <f t="shared" si="5"/>
        <v>0.17011208480335469</v>
      </c>
      <c r="H123" s="540">
        <f t="shared" si="5"/>
        <v>0.11814564845447673</v>
      </c>
      <c r="I123" s="540">
        <f t="shared" si="5"/>
        <v>0.11858634878575879</v>
      </c>
    </row>
    <row r="124" spans="1:11">
      <c r="A124" s="500" t="s">
        <v>387</v>
      </c>
      <c r="B124" s="512" t="s">
        <v>85</v>
      </c>
      <c r="C124" s="512" t="s">
        <v>85</v>
      </c>
      <c r="D124" s="541">
        <f t="shared" si="5"/>
        <v>5.9696342900835364E-2</v>
      </c>
      <c r="E124" s="541">
        <f t="shared" si="5"/>
        <v>2.2025993412440017E-2</v>
      </c>
      <c r="F124" s="541">
        <f t="shared" si="5"/>
        <v>1.0308469917268094E-2</v>
      </c>
      <c r="G124" s="542">
        <f t="shared" si="5"/>
        <v>5.9696342900835364E-2</v>
      </c>
      <c r="H124" s="542">
        <f t="shared" si="5"/>
        <v>1.2253145467997339E-2</v>
      </c>
      <c r="I124" s="542">
        <f t="shared" si="5"/>
        <v>1.2655486554952109E-2</v>
      </c>
    </row>
    <row r="125" spans="1:11">
      <c r="A125" s="499" t="s">
        <v>388</v>
      </c>
      <c r="B125" s="511" t="s">
        <v>85</v>
      </c>
      <c r="C125" s="511" t="s">
        <v>85</v>
      </c>
      <c r="D125" s="539">
        <f t="shared" si="5"/>
        <v>2.2349614389083783E-2</v>
      </c>
      <c r="E125" s="539">
        <f t="shared" si="5"/>
        <v>2.5748075087262571E-2</v>
      </c>
      <c r="F125" s="539">
        <f t="shared" si="5"/>
        <v>6.6393832126078389E-3</v>
      </c>
      <c r="G125" s="540">
        <f t="shared" si="5"/>
        <v>2.2349614389083783E-2</v>
      </c>
      <c r="H125" s="540">
        <f t="shared" si="5"/>
        <v>9.8107193693708246E-3</v>
      </c>
      <c r="I125" s="540">
        <f t="shared" si="5"/>
        <v>9.9170552182545318E-3</v>
      </c>
    </row>
    <row r="126" spans="1:11">
      <c r="A126" s="500" t="s">
        <v>389</v>
      </c>
      <c r="B126" s="512" t="s">
        <v>85</v>
      </c>
      <c r="C126" s="512" t="s">
        <v>85</v>
      </c>
      <c r="D126" s="541">
        <f t="shared" si="5"/>
        <v>9.129691753316678E-2</v>
      </c>
      <c r="E126" s="541">
        <f t="shared" si="5"/>
        <v>5.0860169466684521E-2</v>
      </c>
      <c r="F126" s="541">
        <f t="shared" si="5"/>
        <v>5.9972065818892487E-2</v>
      </c>
      <c r="G126" s="542">
        <f t="shared" si="5"/>
        <v>9.129691753316678E-2</v>
      </c>
      <c r="H126" s="542">
        <f t="shared" si="5"/>
        <v>5.8459827922144873E-2</v>
      </c>
      <c r="I126" s="542">
        <f t="shared" si="5"/>
        <v>5.8738302207261839E-2</v>
      </c>
    </row>
    <row r="127" spans="1:11" s="7" customFormat="1">
      <c r="A127" s="524" t="s">
        <v>390</v>
      </c>
      <c r="B127" s="525" t="s">
        <v>85</v>
      </c>
      <c r="C127" s="525" t="s">
        <v>85</v>
      </c>
      <c r="D127" s="545">
        <f t="shared" si="5"/>
        <v>0.12789856073403399</v>
      </c>
      <c r="E127" s="545">
        <f t="shared" si="5"/>
        <v>0.19255328626090412</v>
      </c>
      <c r="F127" s="545">
        <f t="shared" si="5"/>
        <v>0.20031010536442681</v>
      </c>
      <c r="G127" s="546">
        <f t="shared" si="5"/>
        <v>0.12789856073403399</v>
      </c>
      <c r="H127" s="546">
        <f t="shared" si="5"/>
        <v>0.19902276027571256</v>
      </c>
      <c r="I127" s="546">
        <f t="shared" si="5"/>
        <v>0.19841959293887373</v>
      </c>
    </row>
    <row r="128" spans="1:11">
      <c r="A128" s="500" t="s">
        <v>423</v>
      </c>
      <c r="B128" s="512" t="s">
        <v>85</v>
      </c>
      <c r="C128" s="512" t="s">
        <v>85</v>
      </c>
      <c r="D128" s="541" t="str">
        <f t="shared" si="5"/>
        <v>-</v>
      </c>
      <c r="E128" s="541">
        <f t="shared" si="5"/>
        <v>6.9891785452921608E-3</v>
      </c>
      <c r="F128" s="541">
        <f t="shared" si="5"/>
        <v>7.0272489490665483E-3</v>
      </c>
      <c r="G128" s="542" t="str">
        <f t="shared" si="5"/>
        <v>-</v>
      </c>
      <c r="H128" s="542">
        <f t="shared" si="5"/>
        <v>7.0209306680497066E-3</v>
      </c>
      <c r="I128" s="542">
        <f t="shared" si="5"/>
        <v>6.9613898065439394E-3</v>
      </c>
    </row>
    <row r="129" spans="1:9">
      <c r="A129" s="499" t="s">
        <v>391</v>
      </c>
      <c r="B129" s="511" t="s">
        <v>85</v>
      </c>
      <c r="C129" s="511" t="s">
        <v>85</v>
      </c>
      <c r="D129" s="539">
        <f t="shared" si="5"/>
        <v>3.1656689810271157E-2</v>
      </c>
      <c r="E129" s="539" t="str">
        <f t="shared" si="5"/>
        <v>-</v>
      </c>
      <c r="F129" s="539">
        <f t="shared" si="5"/>
        <v>2.5674412086347611E-3</v>
      </c>
      <c r="G129" s="540">
        <f t="shared" si="5"/>
        <v>3.1656689810271157E-2</v>
      </c>
      <c r="H129" s="540">
        <f t="shared" si="5"/>
        <v>2.1413409184126981E-3</v>
      </c>
      <c r="I129" s="540">
        <f t="shared" si="5"/>
        <v>2.3916452440015485E-3</v>
      </c>
    </row>
    <row r="130" spans="1:9">
      <c r="A130" s="500" t="s">
        <v>392</v>
      </c>
      <c r="B130" s="512" t="s">
        <v>85</v>
      </c>
      <c r="C130" s="512" t="s">
        <v>85</v>
      </c>
      <c r="D130" s="541">
        <f t="shared" si="5"/>
        <v>2.6018078591779647E-3</v>
      </c>
      <c r="E130" s="541">
        <f t="shared" si="5"/>
        <v>3.3150519760376175E-2</v>
      </c>
      <c r="F130" s="541">
        <f t="shared" si="5"/>
        <v>7.3198524739575374E-2</v>
      </c>
      <c r="G130" s="542">
        <f t="shared" si="5"/>
        <v>2.6018078591779647E-3</v>
      </c>
      <c r="H130" s="542">
        <f t="shared" si="5"/>
        <v>6.6552036979483975E-2</v>
      </c>
      <c r="I130" s="542">
        <f t="shared" si="5"/>
        <v>6.6009708346131721E-2</v>
      </c>
    </row>
    <row r="131" spans="1:9">
      <c r="A131" s="499" t="s">
        <v>393</v>
      </c>
      <c r="B131" s="511" t="s">
        <v>85</v>
      </c>
      <c r="C131" s="511" t="s">
        <v>85</v>
      </c>
      <c r="D131" s="539">
        <f t="shared" si="5"/>
        <v>8.8827018666675625E-2</v>
      </c>
      <c r="E131" s="539">
        <f t="shared" si="5"/>
        <v>0.14182512822209159</v>
      </c>
      <c r="F131" s="539">
        <f t="shared" si="5"/>
        <v>0.10342768591105739</v>
      </c>
      <c r="G131" s="540">
        <f t="shared" si="5"/>
        <v>8.8827018666675625E-2</v>
      </c>
      <c r="H131" s="540">
        <f t="shared" si="5"/>
        <v>0.10980024133088735</v>
      </c>
      <c r="I131" s="540">
        <f t="shared" si="5"/>
        <v>0.10962237834343611</v>
      </c>
    </row>
    <row r="132" spans="1:9">
      <c r="A132" s="501" t="s">
        <v>394</v>
      </c>
      <c r="B132" s="517" t="s">
        <v>85</v>
      </c>
      <c r="C132" s="517" t="s">
        <v>85</v>
      </c>
      <c r="D132" s="551">
        <f t="shared" ref="D132:I141" si="6">IF(D59="-","-",D59/D$68)</f>
        <v>4.8130443979092332E-3</v>
      </c>
      <c r="E132" s="551">
        <f t="shared" si="6"/>
        <v>8.961875013724984E-3</v>
      </c>
      <c r="F132" s="551">
        <f t="shared" si="6"/>
        <v>9.8686229212608806E-3</v>
      </c>
      <c r="G132" s="552">
        <f t="shared" si="6"/>
        <v>4.8130443979092332E-3</v>
      </c>
      <c r="H132" s="552">
        <f t="shared" si="6"/>
        <v>9.7181362309381025E-3</v>
      </c>
      <c r="I132" s="552">
        <f t="shared" si="6"/>
        <v>9.6765386985026465E-3</v>
      </c>
    </row>
    <row r="133" spans="1:9">
      <c r="A133" s="502" t="s">
        <v>413</v>
      </c>
      <c r="B133" s="515" t="s">
        <v>85</v>
      </c>
      <c r="C133" s="515" t="s">
        <v>85</v>
      </c>
      <c r="D133" s="547" t="str">
        <f t="shared" si="6"/>
        <v>-</v>
      </c>
      <c r="E133" s="547">
        <f t="shared" si="6"/>
        <v>1.6265851352254834E-3</v>
      </c>
      <c r="F133" s="547">
        <f t="shared" si="6"/>
        <v>4.2205816348318574E-3</v>
      </c>
      <c r="G133" s="548" t="str">
        <f t="shared" si="6"/>
        <v>-</v>
      </c>
      <c r="H133" s="548">
        <f t="shared" si="6"/>
        <v>3.7900741479407365E-3</v>
      </c>
      <c r="I133" s="548">
        <f t="shared" si="6"/>
        <v>3.75793250025775E-3</v>
      </c>
    </row>
    <row r="134" spans="1:9" s="7" customFormat="1">
      <c r="A134" s="527" t="s">
        <v>395</v>
      </c>
      <c r="B134" s="528" t="s">
        <v>85</v>
      </c>
      <c r="C134" s="528" t="s">
        <v>85</v>
      </c>
      <c r="D134" s="553">
        <f t="shared" si="6"/>
        <v>5.9756677811063016E-2</v>
      </c>
      <c r="E134" s="553">
        <f t="shared" si="6"/>
        <v>7.7280902702878213E-2</v>
      </c>
      <c r="F134" s="553">
        <f t="shared" si="6"/>
        <v>6.1895348344761195E-2</v>
      </c>
      <c r="G134" s="554">
        <f t="shared" si="6"/>
        <v>5.9756677811063016E-2</v>
      </c>
      <c r="H134" s="554">
        <f t="shared" si="6"/>
        <v>6.4448781419520151E-2</v>
      </c>
      <c r="I134" s="554">
        <f t="shared" si="6"/>
        <v>6.4408990133204461E-2</v>
      </c>
    </row>
    <row r="135" spans="1:9">
      <c r="A135" s="502" t="s">
        <v>502</v>
      </c>
      <c r="B135" s="515" t="s">
        <v>85</v>
      </c>
      <c r="C135" s="515" t="s">
        <v>85</v>
      </c>
      <c r="D135" s="547" t="str">
        <f t="shared" si="6"/>
        <v>-</v>
      </c>
      <c r="E135" s="547">
        <f t="shared" si="6"/>
        <v>7.7476420640989561E-3</v>
      </c>
      <c r="F135" s="547">
        <f t="shared" si="6"/>
        <v>4.0688620792215732E-3</v>
      </c>
      <c r="G135" s="548" t="str">
        <f t="shared" si="6"/>
        <v>-</v>
      </c>
      <c r="H135" s="548">
        <f t="shared" si="6"/>
        <v>4.6794035040677315E-3</v>
      </c>
      <c r="I135" s="548">
        <f t="shared" si="6"/>
        <v>4.6397199166434604E-3</v>
      </c>
    </row>
    <row r="136" spans="1:9">
      <c r="A136" s="500" t="s">
        <v>396</v>
      </c>
      <c r="B136" s="512" t="s">
        <v>85</v>
      </c>
      <c r="C136" s="512" t="s">
        <v>85</v>
      </c>
      <c r="D136" s="541">
        <f t="shared" si="6"/>
        <v>4.1432849391090217E-2</v>
      </c>
      <c r="E136" s="541">
        <f t="shared" si="6"/>
        <v>2.0830793995667212E-2</v>
      </c>
      <c r="F136" s="541">
        <f t="shared" si="6"/>
        <v>2.9828686972386768E-2</v>
      </c>
      <c r="G136" s="542">
        <f t="shared" si="6"/>
        <v>4.1432849391090217E-2</v>
      </c>
      <c r="H136" s="542">
        <f t="shared" si="6"/>
        <v>2.833536949713724E-2</v>
      </c>
      <c r="I136" s="542">
        <f t="shared" si="6"/>
        <v>2.8446442415132764E-2</v>
      </c>
    </row>
    <row r="137" spans="1:9">
      <c r="A137" s="499" t="s">
        <v>397</v>
      </c>
      <c r="B137" s="511" t="s">
        <v>85</v>
      </c>
      <c r="C137" s="511" t="s">
        <v>85</v>
      </c>
      <c r="D137" s="539">
        <f t="shared" si="6"/>
        <v>4.2526671774021935E-3</v>
      </c>
      <c r="E137" s="539">
        <f t="shared" si="6"/>
        <v>5.9604683822160236E-3</v>
      </c>
      <c r="F137" s="539">
        <f t="shared" si="6"/>
        <v>1.511821491184104E-3</v>
      </c>
      <c r="G137" s="540">
        <f t="shared" si="6"/>
        <v>4.2526671774021935E-3</v>
      </c>
      <c r="H137" s="540">
        <f t="shared" si="6"/>
        <v>2.2501324203458048E-3</v>
      </c>
      <c r="I137" s="540">
        <f t="shared" si="6"/>
        <v>2.2671148764204581E-3</v>
      </c>
    </row>
    <row r="138" spans="1:9">
      <c r="A138" s="501" t="s">
        <v>398</v>
      </c>
      <c r="B138" s="517" t="s">
        <v>85</v>
      </c>
      <c r="C138" s="517" t="s">
        <v>85</v>
      </c>
      <c r="D138" s="551">
        <f t="shared" si="6"/>
        <v>1.3914377613853866E-2</v>
      </c>
      <c r="E138" s="551">
        <f t="shared" si="6"/>
        <v>9.706109225535161E-3</v>
      </c>
      <c r="F138" s="551">
        <f t="shared" si="6"/>
        <v>6.7186603300886365E-3</v>
      </c>
      <c r="G138" s="552">
        <f t="shared" si="6"/>
        <v>1.3914377613853866E-2</v>
      </c>
      <c r="H138" s="552">
        <f t="shared" si="6"/>
        <v>7.2144664297136762E-3</v>
      </c>
      <c r="I138" s="552">
        <f t="shared" si="6"/>
        <v>7.2712848928863155E-3</v>
      </c>
    </row>
    <row r="139" spans="1:9">
      <c r="A139" s="502" t="s">
        <v>399</v>
      </c>
      <c r="B139" s="531" t="s">
        <v>85</v>
      </c>
      <c r="C139" s="531" t="s">
        <v>85</v>
      </c>
      <c r="D139" s="547">
        <f t="shared" si="6"/>
        <v>1.5678362871674505E-4</v>
      </c>
      <c r="E139" s="547">
        <f t="shared" si="6"/>
        <v>3.3035889035360859E-2</v>
      </c>
      <c r="F139" s="547">
        <f t="shared" si="6"/>
        <v>1.9767317471880111E-2</v>
      </c>
      <c r="G139" s="548">
        <f t="shared" si="6"/>
        <v>1.5678362871674505E-4</v>
      </c>
      <c r="H139" s="548">
        <f t="shared" si="6"/>
        <v>2.1969409637264174E-2</v>
      </c>
      <c r="I139" s="548">
        <f t="shared" si="6"/>
        <v>2.1784428100544703E-2</v>
      </c>
    </row>
    <row r="140" spans="1:9" s="7" customFormat="1">
      <c r="A140" s="527" t="s">
        <v>400</v>
      </c>
      <c r="B140" s="528" t="s">
        <v>85</v>
      </c>
      <c r="C140" s="528" t="s">
        <v>85</v>
      </c>
      <c r="D140" s="553">
        <f t="shared" si="6"/>
        <v>3.4292352347613769E-2</v>
      </c>
      <c r="E140" s="553">
        <f t="shared" si="6"/>
        <v>4.2384058486201491E-2</v>
      </c>
      <c r="F140" s="553">
        <f t="shared" si="6"/>
        <v>8.2692196443366325E-2</v>
      </c>
      <c r="G140" s="554">
        <f t="shared" si="6"/>
        <v>3.4292352347613769E-2</v>
      </c>
      <c r="H140" s="554">
        <f t="shared" si="6"/>
        <v>7.6002536226753417E-2</v>
      </c>
      <c r="I140" s="554">
        <f t="shared" si="6"/>
        <v>7.5648813852516691E-2</v>
      </c>
    </row>
    <row r="141" spans="1:9">
      <c r="A141" s="680" t="s">
        <v>402</v>
      </c>
      <c r="B141" s="681" t="s">
        <v>85</v>
      </c>
      <c r="C141" s="681" t="s">
        <v>85</v>
      </c>
      <c r="D141" s="686">
        <f t="shared" si="6"/>
        <v>1</v>
      </c>
      <c r="E141" s="686">
        <f t="shared" si="6"/>
        <v>1</v>
      </c>
      <c r="F141" s="686">
        <f t="shared" si="6"/>
        <v>1</v>
      </c>
      <c r="G141" s="686">
        <f t="shared" si="6"/>
        <v>1</v>
      </c>
      <c r="H141" s="686">
        <f t="shared" si="6"/>
        <v>1</v>
      </c>
      <c r="I141" s="686">
        <f t="shared" si="6"/>
        <v>1</v>
      </c>
    </row>
    <row r="142" spans="1:9">
      <c r="A142" s="536" t="s">
        <v>432</v>
      </c>
      <c r="B142" s="3"/>
      <c r="C142" s="212"/>
      <c r="D142" s="3"/>
      <c r="E142" s="3"/>
      <c r="F142" s="212"/>
      <c r="G142" s="3"/>
      <c r="H142" s="3"/>
      <c r="I142" s="3"/>
    </row>
    <row r="143" spans="1:9">
      <c r="A143" s="38" t="s">
        <v>439</v>
      </c>
      <c r="B143" s="3"/>
      <c r="C143" s="212"/>
      <c r="D143" s="3"/>
      <c r="E143" s="3"/>
      <c r="F143" s="212"/>
      <c r="G143" s="3"/>
      <c r="H143" s="3"/>
      <c r="I143" s="3"/>
    </row>
    <row r="144" spans="1:9">
      <c r="A144" s="242" t="s">
        <v>643</v>
      </c>
      <c r="B144" s="3"/>
      <c r="C144" s="212"/>
      <c r="D144" s="3"/>
      <c r="E144" s="3"/>
      <c r="F144" s="212"/>
      <c r="G144" s="3"/>
      <c r="H144" s="3"/>
      <c r="I144" s="3"/>
    </row>
    <row r="147" spans="1:9" ht="16.8">
      <c r="A147" s="88" t="s">
        <v>760</v>
      </c>
    </row>
    <row r="148" spans="1:9" ht="13.8" thickBot="1">
      <c r="A148" s="205"/>
      <c r="I148" s="417" t="s">
        <v>409</v>
      </c>
    </row>
    <row r="149" spans="1:9">
      <c r="A149" s="204" t="s">
        <v>430</v>
      </c>
      <c r="B149" s="503" t="s">
        <v>96</v>
      </c>
      <c r="C149" s="503" t="s">
        <v>614</v>
      </c>
      <c r="D149" s="503" t="s">
        <v>98</v>
      </c>
      <c r="E149" s="503" t="s">
        <v>299</v>
      </c>
      <c r="F149" s="504">
        <v>300000</v>
      </c>
      <c r="G149" s="505" t="s">
        <v>426</v>
      </c>
      <c r="H149" s="505" t="s">
        <v>426</v>
      </c>
      <c r="I149" s="505" t="s">
        <v>415</v>
      </c>
    </row>
    <row r="150" spans="1:9">
      <c r="A150" s="203"/>
      <c r="B150" s="506" t="s">
        <v>36</v>
      </c>
      <c r="C150" s="506" t="s">
        <v>36</v>
      </c>
      <c r="D150" s="506" t="s">
        <v>36</v>
      </c>
      <c r="E150" s="506" t="s">
        <v>36</v>
      </c>
      <c r="F150" s="506" t="s">
        <v>37</v>
      </c>
      <c r="G150" s="507" t="s">
        <v>414</v>
      </c>
      <c r="H150" s="507" t="s">
        <v>314</v>
      </c>
      <c r="I150" s="507" t="s">
        <v>112</v>
      </c>
    </row>
    <row r="151" spans="1:9" ht="13.8" thickBot="1">
      <c r="A151" s="206"/>
      <c r="B151" s="508" t="s">
        <v>613</v>
      </c>
      <c r="C151" s="508" t="s">
        <v>100</v>
      </c>
      <c r="D151" s="508" t="s">
        <v>101</v>
      </c>
      <c r="E151" s="508" t="s">
        <v>300</v>
      </c>
      <c r="F151" s="508" t="s">
        <v>102</v>
      </c>
      <c r="G151" s="509" t="s">
        <v>314</v>
      </c>
      <c r="H151" s="509" t="s">
        <v>102</v>
      </c>
      <c r="I151" s="509" t="s">
        <v>427</v>
      </c>
    </row>
    <row r="153" spans="1:9">
      <c r="A153" s="519" t="s">
        <v>356</v>
      </c>
      <c r="B153" s="520" t="s">
        <v>85</v>
      </c>
      <c r="C153" s="520" t="s">
        <v>85</v>
      </c>
      <c r="D153" s="520">
        <v>122.20407299999999</v>
      </c>
      <c r="E153" s="520">
        <v>178.31756300000001</v>
      </c>
      <c r="F153" s="520">
        <v>122.021123</v>
      </c>
      <c r="G153" s="521">
        <v>122.20407299999999</v>
      </c>
      <c r="H153" s="521">
        <v>130.10418200000001</v>
      </c>
      <c r="I153" s="521">
        <v>130.04726299999999</v>
      </c>
    </row>
    <row r="154" spans="1:9">
      <c r="A154" s="499" t="s">
        <v>357</v>
      </c>
      <c r="B154" s="511" t="s">
        <v>85</v>
      </c>
      <c r="C154" s="511" t="s">
        <v>85</v>
      </c>
      <c r="D154" s="511">
        <v>118.55848</v>
      </c>
      <c r="E154" s="511">
        <v>173.530911</v>
      </c>
      <c r="F154" s="511">
        <v>117.82455400000001</v>
      </c>
      <c r="G154" s="267">
        <v>118.55848</v>
      </c>
      <c r="H154" s="267">
        <v>125.822889</v>
      </c>
      <c r="I154" s="267">
        <v>125.77055</v>
      </c>
    </row>
    <row r="155" spans="1:9">
      <c r="A155" s="500" t="s">
        <v>358</v>
      </c>
      <c r="B155" s="512" t="s">
        <v>85</v>
      </c>
      <c r="C155" s="512" t="s">
        <v>85</v>
      </c>
      <c r="D155" s="512">
        <v>3.6200749999999999</v>
      </c>
      <c r="E155" s="512">
        <v>4.5330719999999998</v>
      </c>
      <c r="F155" s="512">
        <v>2.7992819999999998</v>
      </c>
      <c r="G155" s="513">
        <v>3.6200749999999999</v>
      </c>
      <c r="H155" s="513">
        <v>3.0482200000000002</v>
      </c>
      <c r="I155" s="513">
        <v>3.0523400000000001</v>
      </c>
    </row>
    <row r="156" spans="1:9">
      <c r="A156" s="499" t="s">
        <v>359</v>
      </c>
      <c r="B156" s="511" t="s">
        <v>85</v>
      </c>
      <c r="C156" s="511" t="s">
        <v>85</v>
      </c>
      <c r="D156" s="511">
        <v>2.5517999999999999E-2</v>
      </c>
      <c r="E156" s="511">
        <v>0.25358000000000003</v>
      </c>
      <c r="F156" s="511">
        <v>0.82028100000000004</v>
      </c>
      <c r="G156" s="267">
        <v>2.5517999999999999E-2</v>
      </c>
      <c r="H156" s="267">
        <v>0.73891399999999996</v>
      </c>
      <c r="I156" s="267">
        <v>0.73377400000000004</v>
      </c>
    </row>
    <row r="157" spans="1:9">
      <c r="A157" s="500" t="s">
        <v>410</v>
      </c>
      <c r="B157" s="512" t="s">
        <v>85</v>
      </c>
      <c r="C157" s="512" t="s">
        <v>85</v>
      </c>
      <c r="D157" s="512" t="s">
        <v>85</v>
      </c>
      <c r="E157" s="512" t="s">
        <v>85</v>
      </c>
      <c r="F157" s="512">
        <v>0.57662800000000003</v>
      </c>
      <c r="G157" s="513" t="s">
        <v>85</v>
      </c>
      <c r="H157" s="513">
        <v>0.49383500000000002</v>
      </c>
      <c r="I157" s="513">
        <v>0.49027700000000002</v>
      </c>
    </row>
    <row r="158" spans="1:9">
      <c r="A158" s="524" t="s">
        <v>360</v>
      </c>
      <c r="B158" s="525" t="s">
        <v>85</v>
      </c>
      <c r="C158" s="525" t="s">
        <v>85</v>
      </c>
      <c r="D158" s="525">
        <v>32.552061000000002</v>
      </c>
      <c r="E158" s="525">
        <v>39.643433999999999</v>
      </c>
      <c r="F158" s="525">
        <v>25.513527</v>
      </c>
      <c r="G158" s="526">
        <v>32.552061000000002</v>
      </c>
      <c r="H158" s="526">
        <v>27.542304000000001</v>
      </c>
      <c r="I158" s="526">
        <v>27.578398</v>
      </c>
    </row>
    <row r="159" spans="1:9">
      <c r="A159" s="500" t="s">
        <v>366</v>
      </c>
      <c r="B159" s="512" t="s">
        <v>85</v>
      </c>
      <c r="C159" s="512" t="s">
        <v>85</v>
      </c>
      <c r="D159" s="512" t="s">
        <v>85</v>
      </c>
      <c r="E159" s="512">
        <v>1.2300610000000001</v>
      </c>
      <c r="F159" s="512">
        <v>0.47988399999999998</v>
      </c>
      <c r="G159" s="513" t="s">
        <v>85</v>
      </c>
      <c r="H159" s="513">
        <v>0.58759399999999995</v>
      </c>
      <c r="I159" s="513">
        <v>0.58336100000000002</v>
      </c>
    </row>
    <row r="160" spans="1:9">
      <c r="A160" s="499" t="s">
        <v>361</v>
      </c>
      <c r="B160" s="511" t="s">
        <v>85</v>
      </c>
      <c r="C160" s="511" t="s">
        <v>85</v>
      </c>
      <c r="D160" s="511">
        <v>4.2470000000000001E-2</v>
      </c>
      <c r="E160" s="511">
        <v>1.213454</v>
      </c>
      <c r="F160" s="511">
        <v>0.40112399999999998</v>
      </c>
      <c r="G160" s="267">
        <v>4.2470000000000001E-2</v>
      </c>
      <c r="H160" s="267">
        <v>0.51775899999999997</v>
      </c>
      <c r="I160" s="267">
        <v>0.51433499999999999</v>
      </c>
    </row>
    <row r="161" spans="1:9">
      <c r="A161" s="514" t="s">
        <v>362</v>
      </c>
      <c r="B161" s="512" t="s">
        <v>85</v>
      </c>
      <c r="C161" s="512" t="s">
        <v>85</v>
      </c>
      <c r="D161" s="512">
        <v>32.503509999999999</v>
      </c>
      <c r="E161" s="512">
        <v>33.543025</v>
      </c>
      <c r="F161" s="512">
        <v>24.332649</v>
      </c>
      <c r="G161" s="513">
        <v>32.503509999999999</v>
      </c>
      <c r="H161" s="513">
        <v>25.655076999999999</v>
      </c>
      <c r="I161" s="513">
        <v>25.704419000000001</v>
      </c>
    </row>
    <row r="162" spans="1:9">
      <c r="A162" s="499" t="s">
        <v>363</v>
      </c>
      <c r="B162" s="511" t="s">
        <v>85</v>
      </c>
      <c r="C162" s="511" t="s">
        <v>85</v>
      </c>
      <c r="D162" s="511">
        <v>6.0800000000000003E-3</v>
      </c>
      <c r="E162" s="511">
        <v>0.32406400000000002</v>
      </c>
      <c r="F162" s="511">
        <v>0.204231</v>
      </c>
      <c r="G162" s="267">
        <v>6.0800000000000003E-3</v>
      </c>
      <c r="H162" s="267">
        <v>0.22143699999999999</v>
      </c>
      <c r="I162" s="267">
        <v>0.219885</v>
      </c>
    </row>
    <row r="163" spans="1:9">
      <c r="A163" s="500" t="s">
        <v>364</v>
      </c>
      <c r="B163" s="512" t="s">
        <v>85</v>
      </c>
      <c r="C163" s="512" t="s">
        <v>85</v>
      </c>
      <c r="D163" s="512" t="s">
        <v>85</v>
      </c>
      <c r="E163" s="512">
        <v>3.33283</v>
      </c>
      <c r="F163" s="512">
        <v>9.5639000000000002E-2</v>
      </c>
      <c r="G163" s="513" t="s">
        <v>85</v>
      </c>
      <c r="H163" s="513">
        <v>0.56043600000000005</v>
      </c>
      <c r="I163" s="513">
        <v>0.55639799999999995</v>
      </c>
    </row>
    <row r="164" spans="1:9">
      <c r="A164" s="524" t="s">
        <v>365</v>
      </c>
      <c r="B164" s="525" t="s">
        <v>85</v>
      </c>
      <c r="C164" s="525" t="s">
        <v>85</v>
      </c>
      <c r="D164" s="525">
        <v>32.286580999999998</v>
      </c>
      <c r="E164" s="525">
        <v>11.548266999999999</v>
      </c>
      <c r="F164" s="525">
        <v>10.518914000000001</v>
      </c>
      <c r="G164" s="526">
        <v>32.286580999999998</v>
      </c>
      <c r="H164" s="526">
        <v>10.666709000000001</v>
      </c>
      <c r="I164" s="526">
        <v>10.822476</v>
      </c>
    </row>
    <row r="165" spans="1:9">
      <c r="A165" s="514" t="s">
        <v>417</v>
      </c>
      <c r="B165" s="512" t="s">
        <v>85</v>
      </c>
      <c r="C165" s="512" t="s">
        <v>85</v>
      </c>
      <c r="D165" s="512">
        <v>19.175535</v>
      </c>
      <c r="E165" s="512">
        <v>7.0694000000000007E-2</v>
      </c>
      <c r="F165" s="512">
        <v>9.1276999999999997E-2</v>
      </c>
      <c r="G165" s="513">
        <v>19.175535</v>
      </c>
      <c r="H165" s="513">
        <v>8.8321999999999998E-2</v>
      </c>
      <c r="I165" s="513">
        <v>0.22584199999999999</v>
      </c>
    </row>
    <row r="166" spans="1:9">
      <c r="A166" s="499" t="s">
        <v>367</v>
      </c>
      <c r="B166" s="511" t="s">
        <v>85</v>
      </c>
      <c r="C166" s="511" t="s">
        <v>85</v>
      </c>
      <c r="D166" s="511" t="s">
        <v>85</v>
      </c>
      <c r="E166" s="511">
        <v>0.76574600000000004</v>
      </c>
      <c r="F166" s="511">
        <v>1.278753</v>
      </c>
      <c r="G166" s="267" t="s">
        <v>85</v>
      </c>
      <c r="H166" s="267">
        <v>1.205095</v>
      </c>
      <c r="I166" s="267">
        <v>1.196412</v>
      </c>
    </row>
    <row r="167" spans="1:9">
      <c r="A167" s="500" t="s">
        <v>368</v>
      </c>
      <c r="B167" s="512" t="s">
        <v>85</v>
      </c>
      <c r="C167" s="512" t="s">
        <v>85</v>
      </c>
      <c r="D167" s="512">
        <v>8.3283999999999997E-2</v>
      </c>
      <c r="E167" s="512">
        <v>0.645181</v>
      </c>
      <c r="F167" s="512">
        <v>3.7493180000000002</v>
      </c>
      <c r="G167" s="513">
        <v>8.3283999999999997E-2</v>
      </c>
      <c r="H167" s="513">
        <v>3.3036249999999998</v>
      </c>
      <c r="I167" s="513">
        <v>3.2804229999999999</v>
      </c>
    </row>
    <row r="168" spans="1:9">
      <c r="A168" s="499" t="s">
        <v>369</v>
      </c>
      <c r="B168" s="511" t="s">
        <v>85</v>
      </c>
      <c r="C168" s="511" t="s">
        <v>85</v>
      </c>
      <c r="D168" s="511">
        <v>3.761663</v>
      </c>
      <c r="E168" s="511">
        <v>8.9621670000000009</v>
      </c>
      <c r="F168" s="511">
        <v>4.7042010000000003</v>
      </c>
      <c r="G168" s="267">
        <v>3.761663</v>
      </c>
      <c r="H168" s="267">
        <v>5.3155609999999998</v>
      </c>
      <c r="I168" s="267">
        <v>5.3043659999999999</v>
      </c>
    </row>
    <row r="169" spans="1:9">
      <c r="A169" s="500" t="s">
        <v>370</v>
      </c>
      <c r="B169" s="512" t="s">
        <v>85</v>
      </c>
      <c r="C169" s="512" t="s">
        <v>85</v>
      </c>
      <c r="D169" s="512">
        <v>9.2660990000000005</v>
      </c>
      <c r="E169" s="512">
        <v>0.10392899999999999</v>
      </c>
      <c r="F169" s="512">
        <v>0.67858499999999999</v>
      </c>
      <c r="G169" s="513">
        <v>9.2660990000000005</v>
      </c>
      <c r="H169" s="513">
        <v>0.59607600000000005</v>
      </c>
      <c r="I169" s="513">
        <v>0.65854199999999996</v>
      </c>
    </row>
    <row r="170" spans="1:9">
      <c r="A170" s="502" t="s">
        <v>371</v>
      </c>
      <c r="B170" s="515" t="s">
        <v>85</v>
      </c>
      <c r="C170" s="515" t="s">
        <v>85</v>
      </c>
      <c r="D170" s="515" t="s">
        <v>85</v>
      </c>
      <c r="E170" s="515">
        <v>1.000551</v>
      </c>
      <c r="F170" s="515">
        <v>1.678E-2</v>
      </c>
      <c r="G170" s="516" t="s">
        <v>85</v>
      </c>
      <c r="H170" s="516">
        <v>0.15803</v>
      </c>
      <c r="I170" s="516">
        <v>0.156892</v>
      </c>
    </row>
    <row r="171" spans="1:9">
      <c r="A171" s="498" t="s">
        <v>372</v>
      </c>
      <c r="B171" s="522" t="s">
        <v>85</v>
      </c>
      <c r="C171" s="522" t="s">
        <v>85</v>
      </c>
      <c r="D171" s="522">
        <v>40.973595000000003</v>
      </c>
      <c r="E171" s="522">
        <v>49.923383999999999</v>
      </c>
      <c r="F171" s="522">
        <v>29.207761999999999</v>
      </c>
      <c r="G171" s="523">
        <v>40.973595000000003</v>
      </c>
      <c r="H171" s="523">
        <v>32.182116999999998</v>
      </c>
      <c r="I171" s="523">
        <v>32.245457999999999</v>
      </c>
    </row>
    <row r="172" spans="1:9">
      <c r="A172" s="502" t="s">
        <v>418</v>
      </c>
      <c r="B172" s="515" t="s">
        <v>85</v>
      </c>
      <c r="C172" s="515" t="s">
        <v>85</v>
      </c>
      <c r="D172" s="515" t="s">
        <v>85</v>
      </c>
      <c r="E172" s="515">
        <v>2.4464389999999998</v>
      </c>
      <c r="F172" s="515">
        <v>4.1339980000000001</v>
      </c>
      <c r="G172" s="516" t="s">
        <v>85</v>
      </c>
      <c r="H172" s="516">
        <v>3.8916970000000002</v>
      </c>
      <c r="I172" s="516">
        <v>3.863658</v>
      </c>
    </row>
    <row r="173" spans="1:9">
      <c r="A173" s="500" t="s">
        <v>373</v>
      </c>
      <c r="B173" s="512" t="s">
        <v>85</v>
      </c>
      <c r="C173" s="512" t="s">
        <v>85</v>
      </c>
      <c r="D173" s="512">
        <v>18.671885</v>
      </c>
      <c r="E173" s="512">
        <v>29.009032999999999</v>
      </c>
      <c r="F173" s="512">
        <v>15.499207999999999</v>
      </c>
      <c r="G173" s="513">
        <v>18.671885</v>
      </c>
      <c r="H173" s="513">
        <v>17.438952</v>
      </c>
      <c r="I173" s="513">
        <v>17.447835000000001</v>
      </c>
    </row>
    <row r="174" spans="1:9">
      <c r="A174" s="499" t="s">
        <v>374</v>
      </c>
      <c r="B174" s="511" t="s">
        <v>85</v>
      </c>
      <c r="C174" s="511" t="s">
        <v>85</v>
      </c>
      <c r="D174" s="511">
        <v>22.30171</v>
      </c>
      <c r="E174" s="511">
        <v>18.467911999999998</v>
      </c>
      <c r="F174" s="511">
        <v>9.5745570000000004</v>
      </c>
      <c r="G174" s="267">
        <v>22.30171</v>
      </c>
      <c r="H174" s="267">
        <v>10.851467</v>
      </c>
      <c r="I174" s="267">
        <v>10.933964</v>
      </c>
    </row>
    <row r="175" spans="1:9">
      <c r="A175" s="498" t="s">
        <v>375</v>
      </c>
      <c r="B175" s="522" t="s">
        <v>85</v>
      </c>
      <c r="C175" s="522" t="s">
        <v>85</v>
      </c>
      <c r="D175" s="522">
        <v>22.621562999999998</v>
      </c>
      <c r="E175" s="522">
        <v>39.872591999999997</v>
      </c>
      <c r="F175" s="522">
        <v>10.782446</v>
      </c>
      <c r="G175" s="523">
        <v>22.621562999999998</v>
      </c>
      <c r="H175" s="523">
        <v>14.959218</v>
      </c>
      <c r="I175" s="523">
        <v>15.014424</v>
      </c>
    </row>
    <row r="176" spans="1:9">
      <c r="A176" s="499" t="s">
        <v>419</v>
      </c>
      <c r="B176" s="511" t="s">
        <v>85</v>
      </c>
      <c r="C176" s="511" t="s">
        <v>85</v>
      </c>
      <c r="D176" s="511">
        <v>1.679433</v>
      </c>
      <c r="E176" s="511">
        <v>4.1231179999999998</v>
      </c>
      <c r="F176" s="511">
        <v>0.26953199999999999</v>
      </c>
      <c r="G176" s="267">
        <v>1.679433</v>
      </c>
      <c r="H176" s="267">
        <v>0.82283099999999998</v>
      </c>
      <c r="I176" s="267">
        <v>0.82900200000000002</v>
      </c>
    </row>
    <row r="177" spans="1:9">
      <c r="A177" s="500" t="s">
        <v>376</v>
      </c>
      <c r="B177" s="512" t="s">
        <v>85</v>
      </c>
      <c r="C177" s="512" t="s">
        <v>85</v>
      </c>
      <c r="D177" s="512">
        <v>14.394181</v>
      </c>
      <c r="E177" s="512">
        <v>33.888474000000002</v>
      </c>
      <c r="F177" s="512">
        <v>10.247655999999999</v>
      </c>
      <c r="G177" s="513">
        <v>14.394181</v>
      </c>
      <c r="H177" s="513">
        <v>13.642011999999999</v>
      </c>
      <c r="I177" s="513">
        <v>13.647430999999999</v>
      </c>
    </row>
    <row r="178" spans="1:9">
      <c r="A178" s="499" t="s">
        <v>377</v>
      </c>
      <c r="B178" s="511" t="s">
        <v>85</v>
      </c>
      <c r="C178" s="511" t="s">
        <v>85</v>
      </c>
      <c r="D178" s="511">
        <v>6.5479500000000002</v>
      </c>
      <c r="E178" s="511">
        <v>1.861</v>
      </c>
      <c r="F178" s="511">
        <v>0.26525799999999999</v>
      </c>
      <c r="G178" s="267">
        <v>6.5479500000000002</v>
      </c>
      <c r="H178" s="267">
        <v>0.49437500000000001</v>
      </c>
      <c r="I178" s="267">
        <v>0.53798999999999997</v>
      </c>
    </row>
    <row r="179" spans="1:9">
      <c r="A179" s="498" t="s">
        <v>378</v>
      </c>
      <c r="B179" s="522" t="s">
        <v>85</v>
      </c>
      <c r="C179" s="522" t="s">
        <v>85</v>
      </c>
      <c r="D179" s="522">
        <v>40.833663000000001</v>
      </c>
      <c r="E179" s="522">
        <v>3.9642240000000002</v>
      </c>
      <c r="F179" s="522">
        <v>50.054045000000002</v>
      </c>
      <c r="G179" s="523">
        <v>40.833663000000001</v>
      </c>
      <c r="H179" s="523">
        <v>43.436455000000002</v>
      </c>
      <c r="I179" s="523">
        <v>43.417701999999998</v>
      </c>
    </row>
    <row r="180" spans="1:9">
      <c r="A180" s="502" t="s">
        <v>420</v>
      </c>
      <c r="B180" s="515" t="s">
        <v>85</v>
      </c>
      <c r="C180" s="515" t="s">
        <v>85</v>
      </c>
      <c r="D180" s="515">
        <v>12.608121000000001</v>
      </c>
      <c r="E180" s="515">
        <v>1.0397350000000001</v>
      </c>
      <c r="F180" s="515">
        <v>4.0674289999999997</v>
      </c>
      <c r="G180" s="516">
        <v>12.608121000000001</v>
      </c>
      <c r="H180" s="516">
        <v>3.6327120000000002</v>
      </c>
      <c r="I180" s="516">
        <v>3.6973780000000001</v>
      </c>
    </row>
    <row r="181" spans="1:9">
      <c r="A181" s="501" t="s">
        <v>379</v>
      </c>
      <c r="B181" s="512" t="s">
        <v>85</v>
      </c>
      <c r="C181" s="512" t="s">
        <v>85</v>
      </c>
      <c r="D181" s="512" t="s">
        <v>85</v>
      </c>
      <c r="E181" s="512">
        <v>0.42088999999999999</v>
      </c>
      <c r="F181" s="512">
        <v>0.36093999999999998</v>
      </c>
      <c r="G181" s="513" t="s">
        <v>85</v>
      </c>
      <c r="H181" s="513">
        <v>0.36954700000000001</v>
      </c>
      <c r="I181" s="513">
        <v>0.36688500000000002</v>
      </c>
    </row>
    <row r="182" spans="1:9">
      <c r="A182" s="502" t="s">
        <v>751</v>
      </c>
      <c r="B182" s="511" t="s">
        <v>85</v>
      </c>
      <c r="C182" s="511" t="s">
        <v>85</v>
      </c>
      <c r="D182" s="511">
        <v>19.120283000000001</v>
      </c>
      <c r="E182" s="511">
        <v>0.240039</v>
      </c>
      <c r="F182" s="511">
        <v>6.9091E-2</v>
      </c>
      <c r="G182" s="267">
        <v>19.120283000000001</v>
      </c>
      <c r="H182" s="267">
        <v>9.3635999999999997E-2</v>
      </c>
      <c r="I182" s="267">
        <v>0.23072000000000001</v>
      </c>
    </row>
    <row r="183" spans="1:9">
      <c r="A183" s="501" t="s">
        <v>381</v>
      </c>
      <c r="B183" s="517" t="s">
        <v>85</v>
      </c>
      <c r="C183" s="517" t="s">
        <v>85</v>
      </c>
      <c r="D183" s="517" t="s">
        <v>85</v>
      </c>
      <c r="E183" s="517">
        <v>2.6678E-2</v>
      </c>
      <c r="F183" s="517">
        <v>0</v>
      </c>
      <c r="G183" s="518" t="s">
        <v>85</v>
      </c>
      <c r="H183" s="518">
        <v>3.8300000000000001E-3</v>
      </c>
      <c r="I183" s="518">
        <v>3.803E-3</v>
      </c>
    </row>
    <row r="184" spans="1:9">
      <c r="A184" s="502" t="s">
        <v>382</v>
      </c>
      <c r="B184" s="515" t="s">
        <v>85</v>
      </c>
      <c r="C184" s="515" t="s">
        <v>85</v>
      </c>
      <c r="D184" s="515">
        <v>1.9763820000000001</v>
      </c>
      <c r="E184" s="515" t="s">
        <v>85</v>
      </c>
      <c r="F184" s="515">
        <v>2.3845320000000001</v>
      </c>
      <c r="G184" s="516">
        <v>1.9763820000000001</v>
      </c>
      <c r="H184" s="516">
        <v>2.04216</v>
      </c>
      <c r="I184" s="516">
        <v>2.041687</v>
      </c>
    </row>
    <row r="185" spans="1:9">
      <c r="A185" s="501" t="s">
        <v>383</v>
      </c>
      <c r="B185" s="517" t="s">
        <v>85</v>
      </c>
      <c r="C185" s="517" t="s">
        <v>85</v>
      </c>
      <c r="D185" s="517">
        <v>7.1288770000000001</v>
      </c>
      <c r="E185" s="517">
        <v>2.211748</v>
      </c>
      <c r="F185" s="517">
        <v>23.885867999999999</v>
      </c>
      <c r="G185" s="518">
        <v>7.1288770000000001</v>
      </c>
      <c r="H185" s="518">
        <v>20.773892</v>
      </c>
      <c r="I185" s="518">
        <v>20.675581999999999</v>
      </c>
    </row>
    <row r="186" spans="1:9">
      <c r="A186" s="502" t="s">
        <v>411</v>
      </c>
      <c r="B186" s="515" t="s">
        <v>85</v>
      </c>
      <c r="C186" s="515" t="s">
        <v>85</v>
      </c>
      <c r="D186" s="515" t="s">
        <v>85</v>
      </c>
      <c r="E186" s="515" t="s">
        <v>85</v>
      </c>
      <c r="F186" s="515">
        <v>5.5462429999999996</v>
      </c>
      <c r="G186" s="516" t="s">
        <v>85</v>
      </c>
      <c r="H186" s="516">
        <v>4.7499120000000001</v>
      </c>
      <c r="I186" s="516">
        <v>4.7156890000000002</v>
      </c>
    </row>
    <row r="187" spans="1:9">
      <c r="A187" s="501" t="s">
        <v>412</v>
      </c>
      <c r="B187" s="517" t="s">
        <v>85</v>
      </c>
      <c r="C187" s="517" t="s">
        <v>85</v>
      </c>
      <c r="D187" s="517" t="s">
        <v>85</v>
      </c>
      <c r="E187" s="517" t="s">
        <v>85</v>
      </c>
      <c r="F187" s="517">
        <v>13.739566999999999</v>
      </c>
      <c r="G187" s="518" t="s">
        <v>85</v>
      </c>
      <c r="H187" s="518">
        <v>11.766836</v>
      </c>
      <c r="I187" s="518">
        <v>11.682058</v>
      </c>
    </row>
    <row r="188" spans="1:9" s="7" customFormat="1">
      <c r="A188" s="530" t="s">
        <v>438</v>
      </c>
      <c r="B188" s="531" t="s">
        <v>85</v>
      </c>
      <c r="C188" s="531" t="s">
        <v>85</v>
      </c>
      <c r="D188" s="531">
        <v>12.059761</v>
      </c>
      <c r="E188" s="531">
        <v>17.921551000000001</v>
      </c>
      <c r="F188" s="531">
        <v>21.00057</v>
      </c>
      <c r="G188" s="532">
        <v>12.059761</v>
      </c>
      <c r="H188" s="532">
        <v>20.558482999999999</v>
      </c>
      <c r="I188" s="532">
        <v>20.497250999999999</v>
      </c>
    </row>
    <row r="189" spans="1:9">
      <c r="A189" s="501" t="s">
        <v>421</v>
      </c>
      <c r="B189" s="517" t="s">
        <v>85</v>
      </c>
      <c r="C189" s="517" t="s">
        <v>85</v>
      </c>
      <c r="D189" s="517">
        <v>3.8196659999999998</v>
      </c>
      <c r="E189" s="517">
        <v>1.041882</v>
      </c>
      <c r="F189" s="517">
        <v>1.192963</v>
      </c>
      <c r="G189" s="518">
        <v>3.8196659999999998</v>
      </c>
      <c r="H189" s="518">
        <v>1.171271</v>
      </c>
      <c r="I189" s="518">
        <v>1.1903520000000001</v>
      </c>
    </row>
    <row r="190" spans="1:9" s="47" customFormat="1">
      <c r="A190" s="502" t="s">
        <v>501</v>
      </c>
      <c r="B190" s="515" t="s">
        <v>85</v>
      </c>
      <c r="C190" s="515" t="s">
        <v>85</v>
      </c>
      <c r="D190" s="515">
        <v>8.2400950000000002</v>
      </c>
      <c r="E190" s="515">
        <v>16.879669</v>
      </c>
      <c r="F190" s="515">
        <v>19.807607000000001</v>
      </c>
      <c r="G190" s="516">
        <v>8.2400950000000002</v>
      </c>
      <c r="H190" s="516">
        <v>19.387212999999999</v>
      </c>
      <c r="I190" s="516">
        <v>19.306899999999999</v>
      </c>
    </row>
    <row r="191" spans="1:9" s="7" customFormat="1">
      <c r="A191" s="527" t="s">
        <v>384</v>
      </c>
      <c r="B191" s="528" t="s">
        <v>85</v>
      </c>
      <c r="C191" s="528" t="s">
        <v>85</v>
      </c>
      <c r="D191" s="528">
        <v>311.66335099999998</v>
      </c>
      <c r="E191" s="528">
        <v>192.162961</v>
      </c>
      <c r="F191" s="528">
        <v>158.91387499999999</v>
      </c>
      <c r="G191" s="529">
        <v>311.66335099999998</v>
      </c>
      <c r="H191" s="529">
        <v>163.68778800000001</v>
      </c>
      <c r="I191" s="529">
        <v>164.75392600000001</v>
      </c>
    </row>
    <row r="192" spans="1:9">
      <c r="A192" s="499" t="s">
        <v>422</v>
      </c>
      <c r="B192" s="511" t="s">
        <v>85</v>
      </c>
      <c r="C192" s="511" t="s">
        <v>85</v>
      </c>
      <c r="D192" s="511">
        <v>20.306647999999999</v>
      </c>
      <c r="E192" s="511">
        <v>16.093581</v>
      </c>
      <c r="F192" s="511">
        <v>17.201868999999999</v>
      </c>
      <c r="G192" s="267">
        <v>20.306647999999999</v>
      </c>
      <c r="H192" s="267">
        <v>17.042740999999999</v>
      </c>
      <c r="I192" s="267">
        <v>17.066257</v>
      </c>
    </row>
    <row r="193" spans="1:9">
      <c r="A193" s="500" t="s">
        <v>385</v>
      </c>
      <c r="B193" s="512" t="s">
        <v>85</v>
      </c>
      <c r="C193" s="512" t="s">
        <v>85</v>
      </c>
      <c r="D193" s="512">
        <v>19.791889999999999</v>
      </c>
      <c r="E193" s="512">
        <v>15.106178</v>
      </c>
      <c r="F193" s="512">
        <v>13.068032000000001</v>
      </c>
      <c r="G193" s="513">
        <v>19.791889999999999</v>
      </c>
      <c r="H193" s="513">
        <v>13.360669</v>
      </c>
      <c r="I193" s="513">
        <v>13.407005</v>
      </c>
    </row>
    <row r="194" spans="1:9">
      <c r="A194" s="499" t="s">
        <v>386</v>
      </c>
      <c r="B194" s="511" t="s">
        <v>85</v>
      </c>
      <c r="C194" s="511" t="s">
        <v>85</v>
      </c>
      <c r="D194" s="511">
        <v>134.505133</v>
      </c>
      <c r="E194" s="511">
        <v>84.47533</v>
      </c>
      <c r="F194" s="511">
        <v>78.388210999999998</v>
      </c>
      <c r="G194" s="267">
        <v>134.505133</v>
      </c>
      <c r="H194" s="267">
        <v>79.262201000000005</v>
      </c>
      <c r="I194" s="267">
        <v>79.660217000000003</v>
      </c>
    </row>
    <row r="195" spans="1:9">
      <c r="A195" s="500" t="s">
        <v>387</v>
      </c>
      <c r="B195" s="512" t="s">
        <v>85</v>
      </c>
      <c r="C195" s="512" t="s">
        <v>85</v>
      </c>
      <c r="D195" s="512">
        <v>47.201027000000003</v>
      </c>
      <c r="E195" s="512">
        <v>17.080493000000001</v>
      </c>
      <c r="F195" s="512">
        <v>6.7350570000000003</v>
      </c>
      <c r="G195" s="513">
        <v>47.201027000000003</v>
      </c>
      <c r="H195" s="513">
        <v>8.2204569999999997</v>
      </c>
      <c r="I195" s="513">
        <v>8.5013059999999996</v>
      </c>
    </row>
    <row r="196" spans="1:9" s="47" customFormat="1">
      <c r="A196" s="499" t="s">
        <v>388</v>
      </c>
      <c r="B196" s="511" t="s">
        <v>85</v>
      </c>
      <c r="C196" s="511" t="s">
        <v>85</v>
      </c>
      <c r="D196" s="511">
        <v>17.671514999999999</v>
      </c>
      <c r="E196" s="511">
        <v>19.966854999999999</v>
      </c>
      <c r="F196" s="511">
        <v>4.337853</v>
      </c>
      <c r="G196" s="267">
        <v>17.671514999999999</v>
      </c>
      <c r="H196" s="267">
        <v>6.5818690000000002</v>
      </c>
      <c r="I196" s="267">
        <v>6.6617680000000004</v>
      </c>
    </row>
    <row r="197" spans="1:9">
      <c r="A197" s="500" t="s">
        <v>389</v>
      </c>
      <c r="B197" s="512" t="s">
        <v>85</v>
      </c>
      <c r="C197" s="512" t="s">
        <v>85</v>
      </c>
      <c r="D197" s="512">
        <v>72.187138000000004</v>
      </c>
      <c r="E197" s="512">
        <v>39.440525000000001</v>
      </c>
      <c r="F197" s="512">
        <v>39.182853999999999</v>
      </c>
      <c r="G197" s="513">
        <v>72.187138000000004</v>
      </c>
      <c r="H197" s="513">
        <v>39.219850000000001</v>
      </c>
      <c r="I197" s="513">
        <v>39.457374000000002</v>
      </c>
    </row>
    <row r="198" spans="1:9" s="7" customFormat="1">
      <c r="A198" s="524" t="s">
        <v>390</v>
      </c>
      <c r="B198" s="525" t="s">
        <v>85</v>
      </c>
      <c r="C198" s="525" t="s">
        <v>85</v>
      </c>
      <c r="D198" s="525">
        <v>101.12752</v>
      </c>
      <c r="E198" s="525">
        <v>149.31925799999999</v>
      </c>
      <c r="F198" s="525">
        <v>130.87295599999999</v>
      </c>
      <c r="G198" s="526">
        <v>101.12752</v>
      </c>
      <c r="H198" s="526">
        <v>133.52148199999999</v>
      </c>
      <c r="I198" s="526">
        <v>133.28808900000001</v>
      </c>
    </row>
    <row r="199" spans="1:9">
      <c r="A199" s="500" t="s">
        <v>423</v>
      </c>
      <c r="B199" s="512" t="s">
        <v>85</v>
      </c>
      <c r="C199" s="512" t="s">
        <v>85</v>
      </c>
      <c r="D199" s="512" t="s">
        <v>85</v>
      </c>
      <c r="E199" s="512">
        <v>5.4198969999999997</v>
      </c>
      <c r="F199" s="512">
        <v>4.5912649999999999</v>
      </c>
      <c r="G199" s="513" t="s">
        <v>85</v>
      </c>
      <c r="H199" s="513">
        <v>4.7102409999999999</v>
      </c>
      <c r="I199" s="513">
        <v>4.676304</v>
      </c>
    </row>
    <row r="200" spans="1:9">
      <c r="A200" s="499" t="s">
        <v>391</v>
      </c>
      <c r="B200" s="511" t="s">
        <v>85</v>
      </c>
      <c r="C200" s="511" t="s">
        <v>85</v>
      </c>
      <c r="D200" s="511">
        <v>25.030480000000001</v>
      </c>
      <c r="E200" s="511" t="s">
        <v>85</v>
      </c>
      <c r="F200" s="511">
        <v>1.6774420000000001</v>
      </c>
      <c r="G200" s="267">
        <v>25.030480000000001</v>
      </c>
      <c r="H200" s="267">
        <v>1.4365950000000001</v>
      </c>
      <c r="I200" s="267">
        <v>1.606584</v>
      </c>
    </row>
    <row r="201" spans="1:9">
      <c r="A201" s="500" t="s">
        <v>392</v>
      </c>
      <c r="B201" s="512" t="s">
        <v>85</v>
      </c>
      <c r="C201" s="512" t="s">
        <v>85</v>
      </c>
      <c r="D201" s="512">
        <v>2.0572119999999998</v>
      </c>
      <c r="E201" s="512">
        <v>25.707227</v>
      </c>
      <c r="F201" s="512">
        <v>47.824384000000002</v>
      </c>
      <c r="G201" s="513">
        <v>2.0572119999999998</v>
      </c>
      <c r="H201" s="513">
        <v>44.648795999999997</v>
      </c>
      <c r="I201" s="513">
        <v>44.341931000000002</v>
      </c>
    </row>
    <row r="202" spans="1:9">
      <c r="A202" s="499" t="s">
        <v>393</v>
      </c>
      <c r="B202" s="511" t="s">
        <v>85</v>
      </c>
      <c r="C202" s="511" t="s">
        <v>85</v>
      </c>
      <c r="D202" s="511">
        <v>70.234226000000007</v>
      </c>
      <c r="E202" s="511">
        <v>109.981103</v>
      </c>
      <c r="F202" s="511">
        <v>67.574658999999997</v>
      </c>
      <c r="G202" s="267">
        <v>70.234226000000007</v>
      </c>
      <c r="H202" s="267">
        <v>73.663388999999995</v>
      </c>
      <c r="I202" s="267">
        <v>73.638682000000003</v>
      </c>
    </row>
    <row r="203" spans="1:9" s="47" customFormat="1">
      <c r="A203" s="501" t="s">
        <v>394</v>
      </c>
      <c r="B203" s="517" t="s">
        <v>85</v>
      </c>
      <c r="C203" s="517" t="s">
        <v>85</v>
      </c>
      <c r="D203" s="517">
        <v>3.8056009999999998</v>
      </c>
      <c r="E203" s="517">
        <v>6.9496630000000001</v>
      </c>
      <c r="F203" s="517">
        <v>6.4476820000000004</v>
      </c>
      <c r="G203" s="518">
        <v>3.8056009999999998</v>
      </c>
      <c r="H203" s="518">
        <v>6.5197570000000002</v>
      </c>
      <c r="I203" s="518">
        <v>6.5002019999999998</v>
      </c>
    </row>
    <row r="204" spans="1:9">
      <c r="A204" s="502" t="s">
        <v>413</v>
      </c>
      <c r="B204" s="515" t="s">
        <v>85</v>
      </c>
      <c r="C204" s="515" t="s">
        <v>85</v>
      </c>
      <c r="D204" s="515" t="s">
        <v>85</v>
      </c>
      <c r="E204" s="515">
        <v>1.261368</v>
      </c>
      <c r="F204" s="515">
        <v>2.7575240000000001</v>
      </c>
      <c r="G204" s="516" t="s">
        <v>85</v>
      </c>
      <c r="H204" s="516">
        <v>2.5427059999999999</v>
      </c>
      <c r="I204" s="516">
        <v>2.5243859999999998</v>
      </c>
    </row>
    <row r="205" spans="1:9" s="7" customFormat="1">
      <c r="A205" s="527" t="s">
        <v>395</v>
      </c>
      <c r="B205" s="528" t="s">
        <v>85</v>
      </c>
      <c r="C205" s="528" t="s">
        <v>85</v>
      </c>
      <c r="D205" s="528">
        <v>47.248730999999999</v>
      </c>
      <c r="E205" s="528">
        <v>59.929006000000001</v>
      </c>
      <c r="F205" s="528">
        <v>40.439433999999999</v>
      </c>
      <c r="G205" s="529">
        <v>47.248730999999999</v>
      </c>
      <c r="H205" s="529">
        <v>43.237752</v>
      </c>
      <c r="I205" s="529">
        <v>43.266651000000003</v>
      </c>
    </row>
    <row r="206" spans="1:9">
      <c r="A206" s="502" t="s">
        <v>502</v>
      </c>
      <c r="B206" s="515" t="s">
        <v>85</v>
      </c>
      <c r="C206" s="515" t="s">
        <v>85</v>
      </c>
      <c r="D206" s="515" t="s">
        <v>85</v>
      </c>
      <c r="E206" s="515">
        <v>6.0080619999999998</v>
      </c>
      <c r="F206" s="515">
        <v>2.658398</v>
      </c>
      <c r="G206" s="516" t="s">
        <v>85</v>
      </c>
      <c r="H206" s="516">
        <v>3.1393439999999999</v>
      </c>
      <c r="I206" s="516">
        <v>3.1167250000000002</v>
      </c>
    </row>
    <row r="207" spans="1:9">
      <c r="A207" s="500" t="s">
        <v>396</v>
      </c>
      <c r="B207" s="512" t="s">
        <v>85</v>
      </c>
      <c r="C207" s="512" t="s">
        <v>85</v>
      </c>
      <c r="D207" s="512">
        <v>32.760345000000001</v>
      </c>
      <c r="E207" s="512">
        <v>16.153652000000001</v>
      </c>
      <c r="F207" s="512">
        <v>19.488624999999999</v>
      </c>
      <c r="G207" s="513">
        <v>32.760345000000001</v>
      </c>
      <c r="H207" s="513">
        <v>19.009788</v>
      </c>
      <c r="I207" s="513">
        <v>19.108858999999999</v>
      </c>
    </row>
    <row r="208" spans="1:9">
      <c r="A208" s="499" t="s">
        <v>397</v>
      </c>
      <c r="B208" s="511" t="s">
        <v>85</v>
      </c>
      <c r="C208" s="511" t="s">
        <v>85</v>
      </c>
      <c r="D208" s="511">
        <v>3.3625250000000002</v>
      </c>
      <c r="E208" s="511">
        <v>4.6221629999999996</v>
      </c>
      <c r="F208" s="511">
        <v>0.98775100000000005</v>
      </c>
      <c r="G208" s="267">
        <v>3.3625250000000002</v>
      </c>
      <c r="H208" s="267">
        <v>1.5095810000000001</v>
      </c>
      <c r="I208" s="267">
        <v>1.522931</v>
      </c>
    </row>
    <row r="209" spans="1:9">
      <c r="A209" s="501" t="s">
        <v>398</v>
      </c>
      <c r="B209" s="517" t="s">
        <v>85</v>
      </c>
      <c r="C209" s="517" t="s">
        <v>85</v>
      </c>
      <c r="D209" s="517">
        <v>11.001896</v>
      </c>
      <c r="E209" s="517">
        <v>7.5267949999999999</v>
      </c>
      <c r="F209" s="517">
        <v>4.3896480000000002</v>
      </c>
      <c r="G209" s="518">
        <v>11.001896</v>
      </c>
      <c r="H209" s="518">
        <v>4.8400809999999996</v>
      </c>
      <c r="I209" s="518">
        <v>4.8844760000000003</v>
      </c>
    </row>
    <row r="210" spans="1:9" s="47" customFormat="1">
      <c r="A210" s="502" t="s">
        <v>399</v>
      </c>
      <c r="B210" s="515" t="s">
        <v>85</v>
      </c>
      <c r="C210" s="515" t="s">
        <v>85</v>
      </c>
      <c r="D210" s="515">
        <v>0.12396699999999999</v>
      </c>
      <c r="E210" s="515">
        <v>25.618334000000001</v>
      </c>
      <c r="F210" s="515">
        <v>12.915011</v>
      </c>
      <c r="G210" s="516">
        <v>0.12396699999999999</v>
      </c>
      <c r="H210" s="516">
        <v>14.738958</v>
      </c>
      <c r="I210" s="516">
        <v>14.633660000000001</v>
      </c>
    </row>
    <row r="211" spans="1:9" s="7" customFormat="1">
      <c r="A211" s="527" t="s">
        <v>400</v>
      </c>
      <c r="B211" s="528" t="s">
        <v>85</v>
      </c>
      <c r="C211" s="528" t="s">
        <v>85</v>
      </c>
      <c r="D211" s="528">
        <v>27.114464000000002</v>
      </c>
      <c r="E211" s="528">
        <v>32.867556999999998</v>
      </c>
      <c r="F211" s="528">
        <v>54.027090999999999</v>
      </c>
      <c r="G211" s="529">
        <v>27.114464000000002</v>
      </c>
      <c r="H211" s="529">
        <v>50.988999</v>
      </c>
      <c r="I211" s="529">
        <v>50.816986999999997</v>
      </c>
    </row>
    <row r="212" spans="1:9">
      <c r="A212" s="680" t="s">
        <v>402</v>
      </c>
      <c r="B212" s="681" t="s">
        <v>85</v>
      </c>
      <c r="C212" s="681" t="s">
        <v>85</v>
      </c>
      <c r="D212" s="681">
        <f>SUM(D153,D158,D164,D171,D175,D179,D188,D191,D198,D205,D211)</f>
        <v>790.68536299999994</v>
      </c>
      <c r="E212" s="681">
        <f t="shared" ref="E212:I212" si="7">SUM(E153,E158,E164,E171,E175,E179,E188,E191,E198,E205,E211)</f>
        <v>775.46979700000009</v>
      </c>
      <c r="F212" s="681">
        <f t="shared" si="7"/>
        <v>653.35174299999994</v>
      </c>
      <c r="G212" s="681">
        <f t="shared" si="7"/>
        <v>790.68536299999994</v>
      </c>
      <c r="H212" s="681">
        <f t="shared" si="7"/>
        <v>670.88548900000012</v>
      </c>
      <c r="I212" s="681">
        <f t="shared" si="7"/>
        <v>671.74862500000006</v>
      </c>
    </row>
    <row r="213" spans="1:9">
      <c r="A213" s="536" t="s">
        <v>432</v>
      </c>
      <c r="B213" s="3"/>
      <c r="C213" s="212"/>
      <c r="D213" s="3"/>
      <c r="E213" s="3"/>
      <c r="F213" s="212"/>
      <c r="G213" s="3"/>
      <c r="H213" s="3"/>
      <c r="I213" s="3"/>
    </row>
    <row r="214" spans="1:9">
      <c r="A214" s="38" t="s">
        <v>439</v>
      </c>
      <c r="B214" s="3"/>
      <c r="C214" s="212"/>
      <c r="D214" s="3"/>
      <c r="E214" s="3"/>
      <c r="F214" s="212"/>
      <c r="G214" s="3"/>
      <c r="H214" s="3"/>
      <c r="I214" s="3"/>
    </row>
    <row r="215" spans="1:9">
      <c r="A215" s="242" t="s">
        <v>643</v>
      </c>
      <c r="B215" s="3"/>
      <c r="C215" s="212"/>
      <c r="D215" s="3"/>
      <c r="E215" s="3"/>
      <c r="F215" s="212"/>
      <c r="G215" s="3"/>
      <c r="H215" s="3"/>
      <c r="I215" s="3"/>
    </row>
    <row r="216" spans="1:9">
      <c r="D216" s="558"/>
      <c r="E216" s="558"/>
      <c r="F216" s="558"/>
      <c r="G216" s="558"/>
      <c r="H216" s="558"/>
      <c r="I216" s="558"/>
    </row>
    <row r="217" spans="1:9" ht="87" customHeight="1">
      <c r="A217" s="801" t="s">
        <v>440</v>
      </c>
      <c r="B217" s="802"/>
      <c r="C217" s="802"/>
      <c r="D217" s="802"/>
      <c r="E217" s="802"/>
      <c r="F217" s="802"/>
      <c r="G217" s="802"/>
      <c r="H217" s="802"/>
      <c r="I217" s="803"/>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67" orientation="landscape" useFirstPageNumber="1" r:id="rId1"/>
  <headerFooter>
    <oddHeader>&amp;RLes groupements à fiscalité propre en 2018</oddHeader>
    <oddFooter>&amp;LDirection Générale des Collectivités Locales / DESL&amp;C&amp;P&amp;RMise en ligne : juillet 2020</oddFooter>
    <firstHeader>&amp;RLes groupements à fiscalité propre en 2016</firstHeader>
    <firstFooter>&amp;LDirection Générale des Collectivités Locales / DESL&amp;C&amp;P&amp;RMise en ligne : mai 2018</firstFooter>
  </headerFooter>
  <rowBreaks count="2" manualBreakCount="2">
    <brk id="73" max="16383" man="1"/>
    <brk id="144" max="16383" man="1"/>
  </rowBreaks>
</worksheet>
</file>

<file path=xl/worksheets/sheet28.xml><?xml version="1.0" encoding="utf-8"?>
<worksheet xmlns="http://schemas.openxmlformats.org/spreadsheetml/2006/main" xmlns:r="http://schemas.openxmlformats.org/officeDocument/2006/relationships">
  <sheetPr>
    <tabColor rgb="FF00B050"/>
  </sheetPr>
  <dimension ref="A1:K195"/>
  <sheetViews>
    <sheetView zoomScaleNormal="100" workbookViewId="0"/>
  </sheetViews>
  <sheetFormatPr baseColWidth="10" defaultRowHeight="13.2"/>
  <cols>
    <col min="1" max="1" width="78.5546875" customWidth="1"/>
    <col min="2" max="9" width="17.33203125" customWidth="1"/>
    <col min="11" max="11" width="12" bestFit="1" customWidth="1"/>
  </cols>
  <sheetData>
    <row r="1" spans="1:9" ht="19.2">
      <c r="A1" s="9" t="s">
        <v>434</v>
      </c>
    </row>
    <row r="2" spans="1:9" ht="17.399999999999999">
      <c r="A2" s="9"/>
    </row>
    <row r="3" spans="1:9" ht="16.8">
      <c r="A3" s="88" t="s">
        <v>761</v>
      </c>
    </row>
    <row r="4" spans="1:9" ht="13.8" thickBot="1">
      <c r="A4" s="205"/>
      <c r="I4" s="417" t="s">
        <v>401</v>
      </c>
    </row>
    <row r="5" spans="1:9">
      <c r="A5" s="204" t="s">
        <v>405</v>
      </c>
      <c r="B5" s="503" t="s">
        <v>96</v>
      </c>
      <c r="C5" s="503" t="s">
        <v>614</v>
      </c>
      <c r="D5" s="503" t="s">
        <v>98</v>
      </c>
      <c r="E5" s="503" t="s">
        <v>299</v>
      </c>
      <c r="F5" s="504">
        <v>300000</v>
      </c>
      <c r="G5" s="505" t="s">
        <v>424</v>
      </c>
      <c r="H5" s="505" t="s">
        <v>424</v>
      </c>
      <c r="I5" s="505" t="s">
        <v>415</v>
      </c>
    </row>
    <row r="6" spans="1:9">
      <c r="A6" s="203"/>
      <c r="B6" s="506" t="s">
        <v>36</v>
      </c>
      <c r="C6" s="506" t="s">
        <v>36</v>
      </c>
      <c r="D6" s="506" t="s">
        <v>36</v>
      </c>
      <c r="E6" s="506" t="s">
        <v>36</v>
      </c>
      <c r="F6" s="506" t="s">
        <v>37</v>
      </c>
      <c r="G6" s="507" t="s">
        <v>764</v>
      </c>
      <c r="H6" s="507" t="s">
        <v>314</v>
      </c>
      <c r="I6" s="507" t="s">
        <v>112</v>
      </c>
    </row>
    <row r="7" spans="1:9" ht="13.8" thickBot="1">
      <c r="A7" s="206"/>
      <c r="B7" s="508" t="s">
        <v>613</v>
      </c>
      <c r="C7" s="508" t="s">
        <v>100</v>
      </c>
      <c r="D7" s="508" t="s">
        <v>101</v>
      </c>
      <c r="E7" s="508" t="s">
        <v>300</v>
      </c>
      <c r="F7" s="508" t="s">
        <v>102</v>
      </c>
      <c r="G7" s="509" t="s">
        <v>314</v>
      </c>
      <c r="H7" s="509" t="s">
        <v>102</v>
      </c>
      <c r="I7" s="509" t="s">
        <v>425</v>
      </c>
    </row>
    <row r="9" spans="1:9">
      <c r="A9" s="519" t="s">
        <v>356</v>
      </c>
      <c r="B9" s="520" t="s">
        <v>85</v>
      </c>
      <c r="C9" s="520">
        <v>103.142867</v>
      </c>
      <c r="D9" s="520">
        <v>676.32136500000001</v>
      </c>
      <c r="E9" s="520">
        <v>1143.8342929999999</v>
      </c>
      <c r="F9" s="520">
        <v>62.185867999999999</v>
      </c>
      <c r="G9" s="521">
        <v>779.46423100000004</v>
      </c>
      <c r="H9" s="521">
        <v>1206.0201609999999</v>
      </c>
      <c r="I9" s="521">
        <v>1985.484393</v>
      </c>
    </row>
    <row r="10" spans="1:9">
      <c r="A10" s="499" t="s">
        <v>357</v>
      </c>
      <c r="B10" s="511" t="s">
        <v>85</v>
      </c>
      <c r="C10" s="511">
        <v>97.282583000000002</v>
      </c>
      <c r="D10" s="511">
        <v>646.26420399999995</v>
      </c>
      <c r="E10" s="511">
        <v>1080.764635</v>
      </c>
      <c r="F10" s="511">
        <v>56.213810000000002</v>
      </c>
      <c r="G10" s="267">
        <v>743.54678699999999</v>
      </c>
      <c r="H10" s="267">
        <v>1136.978445</v>
      </c>
      <c r="I10" s="267">
        <v>1880.525232</v>
      </c>
    </row>
    <row r="11" spans="1:9">
      <c r="A11" s="500" t="s">
        <v>358</v>
      </c>
      <c r="B11" s="512" t="s">
        <v>85</v>
      </c>
      <c r="C11" s="512">
        <v>3.5138060000000002</v>
      </c>
      <c r="D11" s="512">
        <v>29.406654</v>
      </c>
      <c r="E11" s="512">
        <v>50.827084999999997</v>
      </c>
      <c r="F11" s="512">
        <v>4.9834969999999998</v>
      </c>
      <c r="G11" s="513">
        <v>32.920459999999999</v>
      </c>
      <c r="H11" s="513">
        <v>55.810581999999997</v>
      </c>
      <c r="I11" s="513">
        <v>88.731042000000002</v>
      </c>
    </row>
    <row r="12" spans="1:9">
      <c r="A12" s="499" t="s">
        <v>359</v>
      </c>
      <c r="B12" s="511" t="s">
        <v>85</v>
      </c>
      <c r="C12" s="511">
        <v>8.8914000000000007E-2</v>
      </c>
      <c r="D12" s="511">
        <v>0.65049100000000004</v>
      </c>
      <c r="E12" s="511">
        <v>1.9635210000000001</v>
      </c>
      <c r="F12" s="511">
        <v>0.98856200000000005</v>
      </c>
      <c r="G12" s="267">
        <v>0.73940499999999998</v>
      </c>
      <c r="H12" s="267">
        <v>2.9520819999999999</v>
      </c>
      <c r="I12" s="267">
        <v>3.691487</v>
      </c>
    </row>
    <row r="13" spans="1:9">
      <c r="A13" s="498" t="s">
        <v>360</v>
      </c>
      <c r="B13" s="522" t="s">
        <v>85</v>
      </c>
      <c r="C13" s="522">
        <v>15.505222</v>
      </c>
      <c r="D13" s="522">
        <v>132.84552600000001</v>
      </c>
      <c r="E13" s="522">
        <v>261.76493799999997</v>
      </c>
      <c r="F13" s="522">
        <v>11.376897</v>
      </c>
      <c r="G13" s="523">
        <v>148.35074800000001</v>
      </c>
      <c r="H13" s="523">
        <v>273.14183500000001</v>
      </c>
      <c r="I13" s="523">
        <v>421.49258300000002</v>
      </c>
    </row>
    <row r="14" spans="1:9">
      <c r="A14" s="499" t="s">
        <v>361</v>
      </c>
      <c r="B14" s="511" t="s">
        <v>85</v>
      </c>
      <c r="C14" s="511">
        <v>0.15614700000000001</v>
      </c>
      <c r="D14" s="511">
        <v>9.5789279999999994</v>
      </c>
      <c r="E14" s="511">
        <v>21.542929000000001</v>
      </c>
      <c r="F14" s="511">
        <v>6.0395909999999997</v>
      </c>
      <c r="G14" s="267">
        <v>9.7350759999999994</v>
      </c>
      <c r="H14" s="267">
        <v>27.582519999999999</v>
      </c>
      <c r="I14" s="267">
        <v>37.317596000000002</v>
      </c>
    </row>
    <row r="15" spans="1:9">
      <c r="A15" s="500" t="s">
        <v>362</v>
      </c>
      <c r="B15" s="512" t="s">
        <v>85</v>
      </c>
      <c r="C15" s="512">
        <v>15.096397</v>
      </c>
      <c r="D15" s="512">
        <v>119.556218</v>
      </c>
      <c r="E15" s="512">
        <v>222.268011</v>
      </c>
      <c r="F15" s="512">
        <v>5.2362190000000002</v>
      </c>
      <c r="G15" s="513">
        <v>134.652615</v>
      </c>
      <c r="H15" s="513">
        <v>227.50423000000001</v>
      </c>
      <c r="I15" s="513">
        <v>362.15684499999998</v>
      </c>
    </row>
    <row r="16" spans="1:9">
      <c r="A16" s="499" t="s">
        <v>363</v>
      </c>
      <c r="B16" s="511" t="s">
        <v>85</v>
      </c>
      <c r="C16" s="511">
        <v>0.19577</v>
      </c>
      <c r="D16" s="511">
        <v>1.400501</v>
      </c>
      <c r="E16" s="511">
        <v>6.2645840000000002</v>
      </c>
      <c r="F16" s="511">
        <v>0.101087</v>
      </c>
      <c r="G16" s="267">
        <v>1.596271</v>
      </c>
      <c r="H16" s="267">
        <v>6.3656709999999999</v>
      </c>
      <c r="I16" s="267">
        <v>7.9619419999999996</v>
      </c>
    </row>
    <row r="17" spans="1:9">
      <c r="A17" s="514" t="s">
        <v>364</v>
      </c>
      <c r="B17" s="512" t="s">
        <v>85</v>
      </c>
      <c r="C17" s="512">
        <v>5.6908E-2</v>
      </c>
      <c r="D17" s="512">
        <v>2.3097099999999999</v>
      </c>
      <c r="E17" s="512">
        <v>4.9823449999999996</v>
      </c>
      <c r="F17" s="512" t="s">
        <v>85</v>
      </c>
      <c r="G17" s="513">
        <v>2.3666170000000002</v>
      </c>
      <c r="H17" s="513">
        <v>4.9823449999999996</v>
      </c>
      <c r="I17" s="513">
        <v>7.3489620000000002</v>
      </c>
    </row>
    <row r="18" spans="1:9">
      <c r="A18" s="524" t="s">
        <v>365</v>
      </c>
      <c r="B18" s="525" t="s">
        <v>85</v>
      </c>
      <c r="C18" s="525">
        <v>18.808081000000001</v>
      </c>
      <c r="D18" s="525">
        <v>73.944232999999997</v>
      </c>
      <c r="E18" s="525">
        <v>121.815988</v>
      </c>
      <c r="F18" s="525">
        <v>3.9793940000000001</v>
      </c>
      <c r="G18" s="526">
        <v>92.752313999999998</v>
      </c>
      <c r="H18" s="526">
        <v>125.795382</v>
      </c>
      <c r="I18" s="526">
        <v>218.547696</v>
      </c>
    </row>
    <row r="19" spans="1:9">
      <c r="A19" s="500" t="s">
        <v>417</v>
      </c>
      <c r="B19" s="512" t="s">
        <v>85</v>
      </c>
      <c r="C19" s="512">
        <v>1.01261</v>
      </c>
      <c r="D19" s="512">
        <v>6.3647720000000003</v>
      </c>
      <c r="E19" s="512">
        <v>2.9442149999999998</v>
      </c>
      <c r="F19" s="512">
        <v>2.0222E-2</v>
      </c>
      <c r="G19" s="513">
        <v>7.377383</v>
      </c>
      <c r="H19" s="513">
        <v>2.9644370000000002</v>
      </c>
      <c r="I19" s="513">
        <v>10.341818999999999</v>
      </c>
    </row>
    <row r="20" spans="1:9">
      <c r="A20" s="499" t="s">
        <v>367</v>
      </c>
      <c r="B20" s="511" t="s">
        <v>85</v>
      </c>
      <c r="C20" s="511">
        <v>7.4778580000000003</v>
      </c>
      <c r="D20" s="511">
        <v>28.283673</v>
      </c>
      <c r="E20" s="511">
        <v>18.598880999999999</v>
      </c>
      <c r="F20" s="511">
        <v>7.6492000000000004E-2</v>
      </c>
      <c r="G20" s="267">
        <v>35.761532000000003</v>
      </c>
      <c r="H20" s="267">
        <v>18.675373</v>
      </c>
      <c r="I20" s="267">
        <v>54.436905000000003</v>
      </c>
    </row>
    <row r="21" spans="1:9">
      <c r="A21" s="514" t="s">
        <v>368</v>
      </c>
      <c r="B21" s="512" t="s">
        <v>85</v>
      </c>
      <c r="C21" s="512">
        <v>1.2924E-2</v>
      </c>
      <c r="D21" s="512">
        <v>0.60211599999999998</v>
      </c>
      <c r="E21" s="512">
        <v>0.30207699999999998</v>
      </c>
      <c r="F21" s="512">
        <v>1.3099959999999999</v>
      </c>
      <c r="G21" s="513">
        <v>0.61504000000000003</v>
      </c>
      <c r="H21" s="513">
        <v>1.612074</v>
      </c>
      <c r="I21" s="513">
        <v>2.2271139999999998</v>
      </c>
    </row>
    <row r="22" spans="1:9">
      <c r="A22" s="499" t="s">
        <v>369</v>
      </c>
      <c r="B22" s="511" t="s">
        <v>85</v>
      </c>
      <c r="C22" s="511">
        <v>0.34182000000000001</v>
      </c>
      <c r="D22" s="511">
        <v>9.9764479999999995</v>
      </c>
      <c r="E22" s="511">
        <v>28.481656999999998</v>
      </c>
      <c r="F22" s="511">
        <v>1.3041579999999999</v>
      </c>
      <c r="G22" s="267">
        <v>10.318268</v>
      </c>
      <c r="H22" s="267">
        <v>29.785814999999999</v>
      </c>
      <c r="I22" s="267">
        <v>40.104083000000003</v>
      </c>
    </row>
    <row r="23" spans="1:9">
      <c r="A23" s="500" t="s">
        <v>370</v>
      </c>
      <c r="B23" s="512" t="s">
        <v>85</v>
      </c>
      <c r="C23" s="512">
        <v>8.8918339999999993</v>
      </c>
      <c r="D23" s="512">
        <v>14.582444000000001</v>
      </c>
      <c r="E23" s="512">
        <v>59.072547999999998</v>
      </c>
      <c r="F23" s="512">
        <v>1.0590569999999999</v>
      </c>
      <c r="G23" s="513">
        <v>23.474278000000002</v>
      </c>
      <c r="H23" s="513">
        <v>60.131605</v>
      </c>
      <c r="I23" s="513">
        <v>83.605883000000006</v>
      </c>
    </row>
    <row r="24" spans="1:9">
      <c r="A24" s="499" t="s">
        <v>371</v>
      </c>
      <c r="B24" s="511" t="s">
        <v>85</v>
      </c>
      <c r="C24" s="511">
        <v>1.071034</v>
      </c>
      <c r="D24" s="511">
        <v>14.134779</v>
      </c>
      <c r="E24" s="511">
        <v>12.416608999999999</v>
      </c>
      <c r="F24" s="511">
        <v>0.20946899999999999</v>
      </c>
      <c r="G24" s="267">
        <v>15.205814</v>
      </c>
      <c r="H24" s="267">
        <v>12.626078</v>
      </c>
      <c r="I24" s="267">
        <v>27.831892</v>
      </c>
    </row>
    <row r="25" spans="1:9">
      <c r="A25" s="498" t="s">
        <v>372</v>
      </c>
      <c r="B25" s="522" t="s">
        <v>85</v>
      </c>
      <c r="C25" s="522">
        <v>36.760190999999999</v>
      </c>
      <c r="D25" s="522">
        <v>204.510595</v>
      </c>
      <c r="E25" s="522">
        <v>415.75771099999997</v>
      </c>
      <c r="F25" s="522">
        <v>57.561585999999998</v>
      </c>
      <c r="G25" s="523">
        <v>241.27078599999999</v>
      </c>
      <c r="H25" s="523">
        <v>473.319298</v>
      </c>
      <c r="I25" s="523">
        <v>714.59008400000005</v>
      </c>
    </row>
    <row r="26" spans="1:9" s="47" customFormat="1">
      <c r="A26" s="502" t="s">
        <v>418</v>
      </c>
      <c r="B26" s="515" t="s">
        <v>85</v>
      </c>
      <c r="C26" s="515">
        <v>1.1660489999999999</v>
      </c>
      <c r="D26" s="515">
        <v>11.222427</v>
      </c>
      <c r="E26" s="515">
        <v>34.704852000000002</v>
      </c>
      <c r="F26" s="515">
        <v>7.6729500000000002</v>
      </c>
      <c r="G26" s="516">
        <v>12.388476000000001</v>
      </c>
      <c r="H26" s="516">
        <v>42.377802000000003</v>
      </c>
      <c r="I26" s="516">
        <v>54.766278</v>
      </c>
    </row>
    <row r="27" spans="1:9" s="7" customFormat="1">
      <c r="A27" s="500" t="s">
        <v>373</v>
      </c>
      <c r="B27" s="512" t="s">
        <v>85</v>
      </c>
      <c r="C27" s="512">
        <v>18.756419000000001</v>
      </c>
      <c r="D27" s="512">
        <v>115.548821</v>
      </c>
      <c r="E27" s="512">
        <v>239.237921</v>
      </c>
      <c r="F27" s="512">
        <v>34.435223000000001</v>
      </c>
      <c r="G27" s="513">
        <v>134.30524</v>
      </c>
      <c r="H27" s="513">
        <v>273.67314399999998</v>
      </c>
      <c r="I27" s="513">
        <v>407.97838400000001</v>
      </c>
    </row>
    <row r="28" spans="1:9">
      <c r="A28" s="502" t="s">
        <v>374</v>
      </c>
      <c r="B28" s="515" t="s">
        <v>85</v>
      </c>
      <c r="C28" s="515">
        <v>15.207768</v>
      </c>
      <c r="D28" s="515">
        <v>77.739346999999995</v>
      </c>
      <c r="E28" s="515">
        <v>138.01541399999999</v>
      </c>
      <c r="F28" s="515">
        <v>15.453412999999999</v>
      </c>
      <c r="G28" s="516">
        <v>92.947114999999997</v>
      </c>
      <c r="H28" s="516">
        <v>153.468827</v>
      </c>
      <c r="I28" s="516">
        <v>246.415942</v>
      </c>
    </row>
    <row r="29" spans="1:9" s="47" customFormat="1">
      <c r="A29" s="498" t="s">
        <v>375</v>
      </c>
      <c r="B29" s="522" t="s">
        <v>85</v>
      </c>
      <c r="C29" s="522">
        <v>39.879911999999997</v>
      </c>
      <c r="D29" s="522">
        <v>241.21274199999999</v>
      </c>
      <c r="E29" s="522">
        <v>311.30971</v>
      </c>
      <c r="F29" s="522">
        <v>28.744845000000002</v>
      </c>
      <c r="G29" s="523">
        <v>281.09265399999998</v>
      </c>
      <c r="H29" s="523">
        <v>340.05455499999999</v>
      </c>
      <c r="I29" s="523">
        <v>621.14720899999998</v>
      </c>
    </row>
    <row r="30" spans="1:9">
      <c r="A30" s="499" t="s">
        <v>419</v>
      </c>
      <c r="B30" s="511" t="s">
        <v>85</v>
      </c>
      <c r="C30" s="511">
        <v>2.4057900000000001</v>
      </c>
      <c r="D30" s="511">
        <v>12.030321000000001</v>
      </c>
      <c r="E30" s="511">
        <v>45.368501999999999</v>
      </c>
      <c r="F30" s="511">
        <v>5.6981999999999998E-2</v>
      </c>
      <c r="G30" s="267">
        <v>14.436111</v>
      </c>
      <c r="H30" s="267">
        <v>45.425483999999997</v>
      </c>
      <c r="I30" s="267">
        <v>59.861595000000001</v>
      </c>
    </row>
    <row r="31" spans="1:9" s="7" customFormat="1">
      <c r="A31" s="500" t="s">
        <v>376</v>
      </c>
      <c r="B31" s="512" t="s">
        <v>85</v>
      </c>
      <c r="C31" s="512">
        <v>22.95917</v>
      </c>
      <c r="D31" s="512">
        <v>158.597905</v>
      </c>
      <c r="E31" s="512">
        <v>222.641321</v>
      </c>
      <c r="F31" s="512">
        <v>27.354717000000001</v>
      </c>
      <c r="G31" s="513">
        <v>181.557075</v>
      </c>
      <c r="H31" s="513">
        <v>249.996038</v>
      </c>
      <c r="I31" s="513">
        <v>431.553113</v>
      </c>
    </row>
    <row r="32" spans="1:9" s="47" customFormat="1">
      <c r="A32" s="499" t="s">
        <v>377</v>
      </c>
      <c r="B32" s="511" t="s">
        <v>85</v>
      </c>
      <c r="C32" s="511">
        <v>13.680807</v>
      </c>
      <c r="D32" s="511">
        <v>70.584517000000005</v>
      </c>
      <c r="E32" s="511">
        <v>41.559358000000003</v>
      </c>
      <c r="F32" s="511">
        <v>1.3331459999999999</v>
      </c>
      <c r="G32" s="267">
        <v>84.265322999999995</v>
      </c>
      <c r="H32" s="267">
        <v>42.892504000000002</v>
      </c>
      <c r="I32" s="267">
        <v>127.15782799999999</v>
      </c>
    </row>
    <row r="33" spans="1:9">
      <c r="A33" s="498" t="s">
        <v>378</v>
      </c>
      <c r="B33" s="522" t="s">
        <v>85</v>
      </c>
      <c r="C33" s="522">
        <v>44.115335000000002</v>
      </c>
      <c r="D33" s="522">
        <v>253.08641</v>
      </c>
      <c r="E33" s="522">
        <v>251.66818599999999</v>
      </c>
      <c r="F33" s="522">
        <v>20.659700000000001</v>
      </c>
      <c r="G33" s="523">
        <v>297.20174500000002</v>
      </c>
      <c r="H33" s="523">
        <v>272.32788599999998</v>
      </c>
      <c r="I33" s="523">
        <v>569.52963</v>
      </c>
    </row>
    <row r="34" spans="1:9">
      <c r="A34" s="499" t="s">
        <v>420</v>
      </c>
      <c r="B34" s="511" t="s">
        <v>85</v>
      </c>
      <c r="C34" s="511">
        <v>3.8001860000000001</v>
      </c>
      <c r="D34" s="511">
        <v>30.243029</v>
      </c>
      <c r="E34" s="511">
        <v>49.800217000000004</v>
      </c>
      <c r="F34" s="511">
        <v>3.1024850000000002</v>
      </c>
      <c r="G34" s="267">
        <v>34.043213999999999</v>
      </c>
      <c r="H34" s="267">
        <v>52.902701999999998</v>
      </c>
      <c r="I34" s="267">
        <v>86.945916999999994</v>
      </c>
    </row>
    <row r="35" spans="1:9" s="7" customFormat="1">
      <c r="A35" s="500" t="s">
        <v>379</v>
      </c>
      <c r="B35" s="512" t="s">
        <v>85</v>
      </c>
      <c r="C35" s="512">
        <v>1.6071759999999999</v>
      </c>
      <c r="D35" s="512">
        <v>1.4687920000000001</v>
      </c>
      <c r="E35" s="512">
        <v>3.2440479999999998</v>
      </c>
      <c r="F35" s="512">
        <v>1.3467E-2</v>
      </c>
      <c r="G35" s="513">
        <v>3.075968</v>
      </c>
      <c r="H35" s="513">
        <v>3.2575150000000002</v>
      </c>
      <c r="I35" s="513">
        <v>6.3334820000000001</v>
      </c>
    </row>
    <row r="36" spans="1:9">
      <c r="A36" s="502" t="s">
        <v>751</v>
      </c>
      <c r="B36" s="515" t="s">
        <v>85</v>
      </c>
      <c r="C36" s="515">
        <v>32.227696999999999</v>
      </c>
      <c r="D36" s="515">
        <v>146.18409500000001</v>
      </c>
      <c r="E36" s="515">
        <v>122.64215900000001</v>
      </c>
      <c r="F36" s="515">
        <v>11.438097000000001</v>
      </c>
      <c r="G36" s="516">
        <v>178.41179199999999</v>
      </c>
      <c r="H36" s="516">
        <v>134.08025699999999</v>
      </c>
      <c r="I36" s="516">
        <v>312.49204900000001</v>
      </c>
    </row>
    <row r="37" spans="1:9">
      <c r="A37" s="501" t="s">
        <v>381</v>
      </c>
      <c r="B37" s="512" t="s">
        <v>85</v>
      </c>
      <c r="C37" s="512" t="s">
        <v>85</v>
      </c>
      <c r="D37" s="512">
        <v>0.99006899999999998</v>
      </c>
      <c r="E37" s="512">
        <v>0.27903299999999998</v>
      </c>
      <c r="F37" s="512">
        <v>4.9188000000000003E-2</v>
      </c>
      <c r="G37" s="513">
        <v>0.99006899999999998</v>
      </c>
      <c r="H37" s="513">
        <v>0.32822000000000001</v>
      </c>
      <c r="I37" s="513">
        <v>1.31829</v>
      </c>
    </row>
    <row r="38" spans="1:9">
      <c r="A38" s="502" t="s">
        <v>382</v>
      </c>
      <c r="B38" s="511" t="s">
        <v>85</v>
      </c>
      <c r="C38" s="511">
        <v>1.697128</v>
      </c>
      <c r="D38" s="511">
        <v>8.1286249999999995</v>
      </c>
      <c r="E38" s="511">
        <v>25.837772999999999</v>
      </c>
      <c r="F38" s="511">
        <v>0.64834099999999995</v>
      </c>
      <c r="G38" s="267">
        <v>9.8257530000000006</v>
      </c>
      <c r="H38" s="267">
        <v>26.486114000000001</v>
      </c>
      <c r="I38" s="267">
        <v>36.311866999999999</v>
      </c>
    </row>
    <row r="39" spans="1:9">
      <c r="A39" s="501" t="s">
        <v>383</v>
      </c>
      <c r="B39" s="517" t="s">
        <v>85</v>
      </c>
      <c r="C39" s="517">
        <v>4.3956460000000002</v>
      </c>
      <c r="D39" s="517">
        <v>65.983063999999999</v>
      </c>
      <c r="E39" s="517">
        <v>48.623930999999999</v>
      </c>
      <c r="F39" s="517">
        <v>5.4081219999999997</v>
      </c>
      <c r="G39" s="518">
        <v>70.378709999999998</v>
      </c>
      <c r="H39" s="518">
        <v>54.032054000000002</v>
      </c>
      <c r="I39" s="518">
        <v>124.410764</v>
      </c>
    </row>
    <row r="40" spans="1:9" s="7" customFormat="1">
      <c r="A40" s="530" t="s">
        <v>438</v>
      </c>
      <c r="B40" s="531" t="s">
        <v>85</v>
      </c>
      <c r="C40" s="531">
        <v>2.4557449999999998</v>
      </c>
      <c r="D40" s="531">
        <v>25.654924999999999</v>
      </c>
      <c r="E40" s="531">
        <v>32.408442000000001</v>
      </c>
      <c r="F40" s="531">
        <v>1.9126270000000001</v>
      </c>
      <c r="G40" s="532">
        <v>28.110669999999999</v>
      </c>
      <c r="H40" s="532">
        <v>34.321069000000001</v>
      </c>
      <c r="I40" s="532">
        <v>62.431739999999998</v>
      </c>
    </row>
    <row r="41" spans="1:9">
      <c r="A41" s="501" t="s">
        <v>421</v>
      </c>
      <c r="B41" s="517" t="s">
        <v>85</v>
      </c>
      <c r="C41" s="517">
        <v>1.504637</v>
      </c>
      <c r="D41" s="517">
        <v>19.871669000000001</v>
      </c>
      <c r="E41" s="517">
        <v>22.724332</v>
      </c>
      <c r="F41" s="517">
        <v>1.9126270000000001</v>
      </c>
      <c r="G41" s="518">
        <v>21.376306</v>
      </c>
      <c r="H41" s="518">
        <v>24.636959000000001</v>
      </c>
      <c r="I41" s="518">
        <v>46.013264999999997</v>
      </c>
    </row>
    <row r="42" spans="1:9">
      <c r="A42" s="502" t="s">
        <v>501</v>
      </c>
      <c r="B42" s="515" t="s">
        <v>85</v>
      </c>
      <c r="C42" s="515">
        <v>0.94271899999999997</v>
      </c>
      <c r="D42" s="515">
        <v>5.7832569999999999</v>
      </c>
      <c r="E42" s="515">
        <v>8.687144</v>
      </c>
      <c r="F42" s="515" t="s">
        <v>85</v>
      </c>
      <c r="G42" s="516">
        <v>6.7259760000000002</v>
      </c>
      <c r="H42" s="516">
        <v>8.687144</v>
      </c>
      <c r="I42" s="516">
        <v>15.413119999999999</v>
      </c>
    </row>
    <row r="43" spans="1:9" s="47" customFormat="1">
      <c r="A43" s="527" t="s">
        <v>384</v>
      </c>
      <c r="B43" s="528" t="s">
        <v>85</v>
      </c>
      <c r="C43" s="528">
        <v>97.734866999999994</v>
      </c>
      <c r="D43" s="528">
        <v>788.23668799999996</v>
      </c>
      <c r="E43" s="528">
        <v>1448.2148099999999</v>
      </c>
      <c r="F43" s="528">
        <v>216.83695700000001</v>
      </c>
      <c r="G43" s="529">
        <v>885.97155499999997</v>
      </c>
      <c r="H43" s="529">
        <v>1665.0517669999999</v>
      </c>
      <c r="I43" s="529">
        <v>2551.023322</v>
      </c>
    </row>
    <row r="44" spans="1:9">
      <c r="A44" s="502" t="s">
        <v>422</v>
      </c>
      <c r="B44" s="515" t="s">
        <v>85</v>
      </c>
      <c r="C44" s="515">
        <v>9.6521089999999994</v>
      </c>
      <c r="D44" s="515">
        <v>89.063137999999995</v>
      </c>
      <c r="E44" s="515">
        <v>136.23266599999999</v>
      </c>
      <c r="F44" s="515">
        <v>10.803017000000001</v>
      </c>
      <c r="G44" s="516">
        <v>98.715247000000005</v>
      </c>
      <c r="H44" s="516">
        <v>147.03568300000001</v>
      </c>
      <c r="I44" s="516">
        <v>245.75093000000001</v>
      </c>
    </row>
    <row r="45" spans="1:9">
      <c r="A45" s="501" t="s">
        <v>385</v>
      </c>
      <c r="B45" s="517" t="s">
        <v>85</v>
      </c>
      <c r="C45" s="517">
        <v>4.1503009999999998</v>
      </c>
      <c r="D45" s="517">
        <v>27.514329</v>
      </c>
      <c r="E45" s="517">
        <v>86.451277000000005</v>
      </c>
      <c r="F45" s="517">
        <v>17.143184000000002</v>
      </c>
      <c r="G45" s="518">
        <v>31.664629999999999</v>
      </c>
      <c r="H45" s="518">
        <v>103.594461</v>
      </c>
      <c r="I45" s="518">
        <v>135.25908999999999</v>
      </c>
    </row>
    <row r="46" spans="1:9" s="7" customFormat="1">
      <c r="A46" s="502" t="s">
        <v>386</v>
      </c>
      <c r="B46" s="515" t="s">
        <v>85</v>
      </c>
      <c r="C46" s="515">
        <v>62.999907</v>
      </c>
      <c r="D46" s="515">
        <v>574.88176199999998</v>
      </c>
      <c r="E46" s="515">
        <v>1019.338868</v>
      </c>
      <c r="F46" s="515">
        <v>156.646218</v>
      </c>
      <c r="G46" s="516">
        <v>637.88166899999999</v>
      </c>
      <c r="H46" s="516">
        <v>1175.9850859999999</v>
      </c>
      <c r="I46" s="516">
        <v>1813.866755</v>
      </c>
    </row>
    <row r="47" spans="1:9">
      <c r="A47" s="501" t="s">
        <v>387</v>
      </c>
      <c r="B47" s="517" t="s">
        <v>85</v>
      </c>
      <c r="C47" s="517">
        <v>1.650865</v>
      </c>
      <c r="D47" s="517">
        <v>10.283673</v>
      </c>
      <c r="E47" s="517">
        <v>32.813470000000002</v>
      </c>
      <c r="F47" s="517">
        <v>11.094189999999999</v>
      </c>
      <c r="G47" s="518">
        <v>11.934537000000001</v>
      </c>
      <c r="H47" s="518">
        <v>43.90766</v>
      </c>
      <c r="I47" s="518">
        <v>55.842196999999999</v>
      </c>
    </row>
    <row r="48" spans="1:9" s="47" customFormat="1">
      <c r="A48" s="499" t="s">
        <v>388</v>
      </c>
      <c r="B48" s="511" t="s">
        <v>85</v>
      </c>
      <c r="C48" s="511">
        <v>7.5667419999999996</v>
      </c>
      <c r="D48" s="511">
        <v>18.457322000000001</v>
      </c>
      <c r="E48" s="511">
        <v>30.672557000000001</v>
      </c>
      <c r="F48" s="511">
        <v>11.490365000000001</v>
      </c>
      <c r="G48" s="267">
        <v>26.024063999999999</v>
      </c>
      <c r="H48" s="267">
        <v>42.162922000000002</v>
      </c>
      <c r="I48" s="267">
        <v>68.186986000000005</v>
      </c>
    </row>
    <row r="49" spans="1:9" s="47" customFormat="1">
      <c r="A49" s="500" t="s">
        <v>389</v>
      </c>
      <c r="B49" s="512" t="s">
        <v>85</v>
      </c>
      <c r="C49" s="512">
        <v>6.7354269999999996</v>
      </c>
      <c r="D49" s="512">
        <v>68.036463999999995</v>
      </c>
      <c r="E49" s="512">
        <v>113.898681</v>
      </c>
      <c r="F49" s="512">
        <v>9.6599830000000004</v>
      </c>
      <c r="G49" s="513">
        <v>74.771890999999997</v>
      </c>
      <c r="H49" s="513">
        <v>123.558665</v>
      </c>
      <c r="I49" s="513">
        <v>198.330555</v>
      </c>
    </row>
    <row r="50" spans="1:9" s="7" customFormat="1">
      <c r="A50" s="524" t="s">
        <v>390</v>
      </c>
      <c r="B50" s="525" t="s">
        <v>85</v>
      </c>
      <c r="C50" s="525">
        <v>21.013656999999998</v>
      </c>
      <c r="D50" s="525">
        <v>203.39559199999999</v>
      </c>
      <c r="E50" s="525">
        <v>389.79924799999998</v>
      </c>
      <c r="F50" s="525">
        <v>46.852668000000001</v>
      </c>
      <c r="G50" s="526">
        <v>224.40924899999999</v>
      </c>
      <c r="H50" s="526">
        <v>436.65191700000003</v>
      </c>
      <c r="I50" s="526">
        <v>661.06116499999996</v>
      </c>
    </row>
    <row r="51" spans="1:9">
      <c r="A51" s="500" t="s">
        <v>391</v>
      </c>
      <c r="B51" s="512" t="s">
        <v>85</v>
      </c>
      <c r="C51" s="512">
        <v>2.8283960000000001</v>
      </c>
      <c r="D51" s="512">
        <v>32.646178999999997</v>
      </c>
      <c r="E51" s="512">
        <v>45.419519000000001</v>
      </c>
      <c r="F51" s="512" t="s">
        <v>85</v>
      </c>
      <c r="G51" s="513">
        <v>35.474575000000002</v>
      </c>
      <c r="H51" s="513">
        <v>45.419519000000001</v>
      </c>
      <c r="I51" s="513">
        <v>80.894093999999996</v>
      </c>
    </row>
    <row r="52" spans="1:9" s="7" customFormat="1">
      <c r="A52" s="499" t="s">
        <v>392</v>
      </c>
      <c r="B52" s="511" t="s">
        <v>85</v>
      </c>
      <c r="C52" s="511">
        <v>6.9776590000000001</v>
      </c>
      <c r="D52" s="511">
        <v>122.745689</v>
      </c>
      <c r="E52" s="511">
        <v>270.25635299999999</v>
      </c>
      <c r="F52" s="511">
        <v>34.362212999999997</v>
      </c>
      <c r="G52" s="267">
        <v>129.72334799999999</v>
      </c>
      <c r="H52" s="267">
        <v>304.61856599999999</v>
      </c>
      <c r="I52" s="267">
        <v>434.34191399999997</v>
      </c>
    </row>
    <row r="53" spans="1:9">
      <c r="A53" s="500" t="s">
        <v>393</v>
      </c>
      <c r="B53" s="512" t="s">
        <v>85</v>
      </c>
      <c r="C53" s="512">
        <v>10.527055000000001</v>
      </c>
      <c r="D53" s="512">
        <v>46.834808000000002</v>
      </c>
      <c r="E53" s="512">
        <v>67.639501999999993</v>
      </c>
      <c r="F53" s="512">
        <v>11.588666</v>
      </c>
      <c r="G53" s="513">
        <v>57.361863</v>
      </c>
      <c r="H53" s="513">
        <v>79.228167999999997</v>
      </c>
      <c r="I53" s="513">
        <v>136.59003100000001</v>
      </c>
    </row>
    <row r="54" spans="1:9" s="47" customFormat="1">
      <c r="A54" s="499" t="s">
        <v>394</v>
      </c>
      <c r="B54" s="511" t="s">
        <v>85</v>
      </c>
      <c r="C54" s="511">
        <v>0.68054700000000001</v>
      </c>
      <c r="D54" s="511">
        <v>1.1689160000000001</v>
      </c>
      <c r="E54" s="511">
        <v>6.4838750000000003</v>
      </c>
      <c r="F54" s="511">
        <v>0.90178899999999995</v>
      </c>
      <c r="G54" s="267">
        <v>1.8494630000000001</v>
      </c>
      <c r="H54" s="267">
        <v>7.3856640000000002</v>
      </c>
      <c r="I54" s="267">
        <v>9.2351270000000003</v>
      </c>
    </row>
    <row r="55" spans="1:9" s="7" customFormat="1">
      <c r="A55" s="498" t="s">
        <v>395</v>
      </c>
      <c r="B55" s="522" t="s">
        <v>85</v>
      </c>
      <c r="C55" s="522">
        <v>20.225874000000001</v>
      </c>
      <c r="D55" s="522">
        <v>178.20849699999999</v>
      </c>
      <c r="E55" s="522">
        <v>266.15903600000001</v>
      </c>
      <c r="F55" s="522">
        <v>17.877949999999998</v>
      </c>
      <c r="G55" s="523">
        <v>198.434371</v>
      </c>
      <c r="H55" s="523">
        <v>284.03698600000001</v>
      </c>
      <c r="I55" s="523">
        <v>482.47135700000001</v>
      </c>
    </row>
    <row r="56" spans="1:9" s="47" customFormat="1">
      <c r="A56" s="499" t="s">
        <v>396</v>
      </c>
      <c r="B56" s="511" t="s">
        <v>85</v>
      </c>
      <c r="C56" s="511">
        <v>10.9208</v>
      </c>
      <c r="D56" s="511">
        <v>95.941525999999996</v>
      </c>
      <c r="E56" s="511">
        <v>184.190303</v>
      </c>
      <c r="F56" s="511">
        <v>10.440282</v>
      </c>
      <c r="G56" s="267">
        <v>106.862326</v>
      </c>
      <c r="H56" s="267">
        <v>194.63058599999999</v>
      </c>
      <c r="I56" s="267">
        <v>301.49291199999999</v>
      </c>
    </row>
    <row r="57" spans="1:9">
      <c r="A57" s="500" t="s">
        <v>397</v>
      </c>
      <c r="B57" s="512" t="s">
        <v>85</v>
      </c>
      <c r="C57" s="512">
        <v>0.16269</v>
      </c>
      <c r="D57" s="512">
        <v>1.2267650000000001</v>
      </c>
      <c r="E57" s="512">
        <v>2.1503779999999999</v>
      </c>
      <c r="F57" s="512" t="s">
        <v>85</v>
      </c>
      <c r="G57" s="513">
        <v>1.389456</v>
      </c>
      <c r="H57" s="513">
        <v>2.1503779999999999</v>
      </c>
      <c r="I57" s="513">
        <v>3.5398329999999998</v>
      </c>
    </row>
    <row r="58" spans="1:9">
      <c r="A58" s="499" t="s">
        <v>398</v>
      </c>
      <c r="B58" s="511" t="s">
        <v>85</v>
      </c>
      <c r="C58" s="511">
        <v>6.7865349999999998</v>
      </c>
      <c r="D58" s="511">
        <v>72.999881999999999</v>
      </c>
      <c r="E58" s="511">
        <v>68.594393999999994</v>
      </c>
      <c r="F58" s="511">
        <v>3.7008709999999998</v>
      </c>
      <c r="G58" s="267">
        <v>79.786417</v>
      </c>
      <c r="H58" s="267">
        <v>72.295265000000001</v>
      </c>
      <c r="I58" s="267">
        <v>152.081682</v>
      </c>
    </row>
    <row r="59" spans="1:9" s="7" customFormat="1">
      <c r="A59" s="501" t="s">
        <v>399</v>
      </c>
      <c r="B59" s="517" t="s">
        <v>85</v>
      </c>
      <c r="C59" s="517">
        <v>1.0451699999999999</v>
      </c>
      <c r="D59" s="517">
        <v>8.0403230000000008</v>
      </c>
      <c r="E59" s="517">
        <v>6.1958919999999997</v>
      </c>
      <c r="F59" s="517">
        <v>3.7367970000000001</v>
      </c>
      <c r="G59" s="518">
        <v>9.0854929999999996</v>
      </c>
      <c r="H59" s="518">
        <v>9.9326889999999999</v>
      </c>
      <c r="I59" s="518">
        <v>19.018181999999999</v>
      </c>
    </row>
    <row r="60" spans="1:9" s="7" customFormat="1">
      <c r="A60" s="530" t="s">
        <v>400</v>
      </c>
      <c r="B60" s="531" t="s">
        <v>85</v>
      </c>
      <c r="C60" s="531">
        <v>19.489464999999999</v>
      </c>
      <c r="D60" s="531">
        <v>130.13637299999999</v>
      </c>
      <c r="E60" s="531">
        <v>184.45190600000001</v>
      </c>
      <c r="F60" s="531">
        <v>32.878228</v>
      </c>
      <c r="G60" s="532">
        <v>149.62583799999999</v>
      </c>
      <c r="H60" s="532">
        <v>217.33013399999999</v>
      </c>
      <c r="I60" s="532">
        <v>366.95597199999997</v>
      </c>
    </row>
    <row r="61" spans="1:9">
      <c r="A61" s="559" t="s">
        <v>402</v>
      </c>
      <c r="B61" s="560" t="s">
        <v>85</v>
      </c>
      <c r="C61" s="560">
        <f>SUM(C9,C13,C18,C25,C29,C33,C40,C43,C50,C55,C60)</f>
        <v>419.13121599999994</v>
      </c>
      <c r="D61" s="560">
        <f t="shared" ref="D61:I61" si="0">SUM(D9,D13,D18,D25,D29,D33,D40,D43,D50,D55,D60)</f>
        <v>2907.5529459999998</v>
      </c>
      <c r="E61" s="560">
        <f t="shared" si="0"/>
        <v>4827.184268</v>
      </c>
      <c r="F61" s="560">
        <f t="shared" si="0"/>
        <v>500.86671999999999</v>
      </c>
      <c r="G61" s="560">
        <f t="shared" si="0"/>
        <v>3326.6841609999997</v>
      </c>
      <c r="H61" s="560">
        <f t="shared" si="0"/>
        <v>5328.0509899999997</v>
      </c>
      <c r="I61" s="560">
        <f t="shared" si="0"/>
        <v>8654.735150999999</v>
      </c>
    </row>
    <row r="62" spans="1:9">
      <c r="A62" s="217" t="s">
        <v>771</v>
      </c>
      <c r="B62" s="556"/>
      <c r="C62" s="556"/>
      <c r="D62" s="556"/>
      <c r="E62" s="556"/>
      <c r="F62" s="556"/>
      <c r="G62" s="556"/>
      <c r="H62" s="556"/>
      <c r="I62" s="556"/>
    </row>
    <row r="63" spans="1:9" ht="15" customHeight="1">
      <c r="A63" s="536" t="s">
        <v>757</v>
      </c>
      <c r="B63" s="3"/>
      <c r="C63" s="212"/>
      <c r="D63" s="3"/>
      <c r="E63" s="3"/>
      <c r="F63" s="212"/>
      <c r="G63" s="3"/>
      <c r="H63" s="3"/>
      <c r="I63" s="3"/>
    </row>
    <row r="64" spans="1:9">
      <c r="A64" s="38" t="s">
        <v>439</v>
      </c>
      <c r="B64" s="3"/>
      <c r="C64" s="212"/>
      <c r="D64" s="3"/>
      <c r="E64" s="3"/>
      <c r="F64" s="212"/>
      <c r="G64" s="3"/>
      <c r="H64" s="3"/>
      <c r="I64" s="3"/>
    </row>
    <row r="65" spans="1:9">
      <c r="A65" s="242" t="s">
        <v>643</v>
      </c>
      <c r="B65" s="3"/>
      <c r="C65" s="212"/>
      <c r="D65" s="3"/>
      <c r="E65" s="3"/>
      <c r="F65" s="212"/>
      <c r="G65" s="3"/>
      <c r="H65" s="3"/>
      <c r="I65" s="3"/>
    </row>
    <row r="68" spans="1:9" ht="16.8">
      <c r="A68" s="88" t="s">
        <v>762</v>
      </c>
    </row>
    <row r="69" spans="1:9" ht="13.8" thickBot="1">
      <c r="A69" s="205"/>
      <c r="I69" s="417" t="s">
        <v>25</v>
      </c>
    </row>
    <row r="70" spans="1:9">
      <c r="A70" s="204" t="s">
        <v>405</v>
      </c>
      <c r="B70" s="503" t="s">
        <v>96</v>
      </c>
      <c r="C70" s="503" t="s">
        <v>614</v>
      </c>
      <c r="D70" s="503" t="s">
        <v>98</v>
      </c>
      <c r="E70" s="503" t="s">
        <v>299</v>
      </c>
      <c r="F70" s="504">
        <v>300000</v>
      </c>
      <c r="G70" s="505" t="s">
        <v>424</v>
      </c>
      <c r="H70" s="505" t="s">
        <v>424</v>
      </c>
      <c r="I70" s="505" t="s">
        <v>415</v>
      </c>
    </row>
    <row r="71" spans="1:9">
      <c r="A71" s="203"/>
      <c r="B71" s="506" t="s">
        <v>36</v>
      </c>
      <c r="C71" s="506" t="s">
        <v>36</v>
      </c>
      <c r="D71" s="506" t="s">
        <v>36</v>
      </c>
      <c r="E71" s="506" t="s">
        <v>36</v>
      </c>
      <c r="F71" s="506" t="s">
        <v>37</v>
      </c>
      <c r="G71" s="507" t="s">
        <v>764</v>
      </c>
      <c r="H71" s="507" t="s">
        <v>314</v>
      </c>
      <c r="I71" s="507" t="s">
        <v>112</v>
      </c>
    </row>
    <row r="72" spans="1:9" ht="13.8" thickBot="1">
      <c r="A72" s="206"/>
      <c r="B72" s="508" t="s">
        <v>613</v>
      </c>
      <c r="C72" s="508" t="s">
        <v>100</v>
      </c>
      <c r="D72" s="508" t="s">
        <v>101</v>
      </c>
      <c r="E72" s="508" t="s">
        <v>300</v>
      </c>
      <c r="F72" s="508" t="s">
        <v>102</v>
      </c>
      <c r="G72" s="509" t="s">
        <v>314</v>
      </c>
      <c r="H72" s="509" t="s">
        <v>102</v>
      </c>
      <c r="I72" s="509" t="s">
        <v>425</v>
      </c>
    </row>
    <row r="74" spans="1:9">
      <c r="A74" s="519" t="s">
        <v>356</v>
      </c>
      <c r="B74" s="537" t="s">
        <v>85</v>
      </c>
      <c r="C74" s="537">
        <f t="shared" ref="C74:I83" si="1">IF(C9="-","-",C9/C$61)</f>
        <v>0.24608729453355727</v>
      </c>
      <c r="D74" s="537">
        <f t="shared" si="1"/>
        <v>0.23260844344397369</v>
      </c>
      <c r="E74" s="537">
        <f t="shared" si="1"/>
        <v>0.2369568322847376</v>
      </c>
      <c r="F74" s="537">
        <f t="shared" si="1"/>
        <v>0.12415651812522102</v>
      </c>
      <c r="G74" s="538">
        <f t="shared" si="1"/>
        <v>0.23430665289418201</v>
      </c>
      <c r="H74" s="538">
        <f t="shared" si="1"/>
        <v>0.22635296908072569</v>
      </c>
      <c r="I74" s="538">
        <f t="shared" si="1"/>
        <v>0.22941018510203515</v>
      </c>
    </row>
    <row r="75" spans="1:9">
      <c r="A75" s="499" t="s">
        <v>357</v>
      </c>
      <c r="B75" s="539" t="s">
        <v>85</v>
      </c>
      <c r="C75" s="539">
        <f t="shared" si="1"/>
        <v>0.23210531520038349</v>
      </c>
      <c r="D75" s="539">
        <f t="shared" si="1"/>
        <v>0.222270829113906</v>
      </c>
      <c r="E75" s="539">
        <f t="shared" si="1"/>
        <v>0.22389131530870326</v>
      </c>
      <c r="F75" s="539">
        <f t="shared" si="1"/>
        <v>0.11223307070591554</v>
      </c>
      <c r="G75" s="540">
        <f t="shared" si="1"/>
        <v>0.22350988281871947</v>
      </c>
      <c r="H75" s="540">
        <f t="shared" si="1"/>
        <v>0.21339481306277813</v>
      </c>
      <c r="I75" s="540">
        <f t="shared" si="1"/>
        <v>0.21728281676912059</v>
      </c>
    </row>
    <row r="76" spans="1:9">
      <c r="A76" s="500" t="s">
        <v>358</v>
      </c>
      <c r="B76" s="541" t="s">
        <v>85</v>
      </c>
      <c r="C76" s="541">
        <f t="shared" si="1"/>
        <v>8.3835464070993963E-3</v>
      </c>
      <c r="D76" s="541">
        <f t="shared" si="1"/>
        <v>1.0113884268369228E-2</v>
      </c>
      <c r="E76" s="541">
        <f t="shared" si="1"/>
        <v>1.052934426741051E-2</v>
      </c>
      <c r="F76" s="541">
        <f t="shared" si="1"/>
        <v>9.9497467110611776E-3</v>
      </c>
      <c r="G76" s="542">
        <f t="shared" si="1"/>
        <v>9.8958778191026477E-3</v>
      </c>
      <c r="H76" s="542">
        <f t="shared" si="1"/>
        <v>1.0474858837640365E-2</v>
      </c>
      <c r="I76" s="542">
        <f t="shared" si="1"/>
        <v>1.0252311648121052E-2</v>
      </c>
    </row>
    <row r="77" spans="1:9">
      <c r="A77" s="499" t="s">
        <v>359</v>
      </c>
      <c r="B77" s="539" t="s">
        <v>85</v>
      </c>
      <c r="C77" s="539">
        <f t="shared" si="1"/>
        <v>2.1213881621262975E-4</v>
      </c>
      <c r="D77" s="539">
        <f t="shared" si="1"/>
        <v>2.2372455878916955E-4</v>
      </c>
      <c r="E77" s="539">
        <f t="shared" si="1"/>
        <v>4.0676321660567695E-4</v>
      </c>
      <c r="F77" s="539">
        <f t="shared" si="1"/>
        <v>1.9737027047834203E-3</v>
      </c>
      <c r="G77" s="540">
        <f t="shared" si="1"/>
        <v>2.2226486321374591E-4</v>
      </c>
      <c r="H77" s="540">
        <f t="shared" si="1"/>
        <v>5.5406414194245535E-4</v>
      </c>
      <c r="I77" s="540">
        <f t="shared" si="1"/>
        <v>4.2652801450238168E-4</v>
      </c>
    </row>
    <row r="78" spans="1:9">
      <c r="A78" s="498" t="s">
        <v>360</v>
      </c>
      <c r="B78" s="543" t="s">
        <v>85</v>
      </c>
      <c r="C78" s="543">
        <f t="shared" si="1"/>
        <v>3.6993717976854301E-2</v>
      </c>
      <c r="D78" s="543">
        <f t="shared" si="1"/>
        <v>4.5689804611386095E-2</v>
      </c>
      <c r="E78" s="543">
        <f t="shared" si="1"/>
        <v>5.4227252051526606E-2</v>
      </c>
      <c r="F78" s="543">
        <f t="shared" si="1"/>
        <v>2.271441991594091E-2</v>
      </c>
      <c r="G78" s="544">
        <f t="shared" si="1"/>
        <v>4.4594178713799462E-2</v>
      </c>
      <c r="H78" s="544">
        <f t="shared" si="1"/>
        <v>5.1264868807120785E-2</v>
      </c>
      <c r="I78" s="544">
        <f t="shared" si="1"/>
        <v>4.8700806627375449E-2</v>
      </c>
    </row>
    <row r="79" spans="1:9">
      <c r="A79" s="499" t="s">
        <v>361</v>
      </c>
      <c r="B79" s="539" t="s">
        <v>85</v>
      </c>
      <c r="C79" s="539">
        <f t="shared" si="1"/>
        <v>3.725492018709483E-4</v>
      </c>
      <c r="D79" s="539">
        <f t="shared" si="1"/>
        <v>3.2944982182278033E-3</v>
      </c>
      <c r="E79" s="539">
        <f t="shared" si="1"/>
        <v>4.4628354344810771E-3</v>
      </c>
      <c r="F79" s="539">
        <f t="shared" si="1"/>
        <v>1.2058279695644382E-2</v>
      </c>
      <c r="G79" s="540">
        <f t="shared" si="1"/>
        <v>2.9263601619077778E-3</v>
      </c>
      <c r="H79" s="540">
        <f t="shared" si="1"/>
        <v>5.1768498559357822E-3</v>
      </c>
      <c r="I79" s="540">
        <f t="shared" si="1"/>
        <v>4.3118125914792657E-3</v>
      </c>
    </row>
    <row r="80" spans="1:9">
      <c r="A80" s="500" t="s">
        <v>362</v>
      </c>
      <c r="B80" s="541" t="s">
        <v>85</v>
      </c>
      <c r="C80" s="541">
        <f t="shared" si="1"/>
        <v>3.6018307450524041E-2</v>
      </c>
      <c r="D80" s="541">
        <f t="shared" si="1"/>
        <v>4.1119188616832156E-2</v>
      </c>
      <c r="E80" s="541">
        <f t="shared" si="1"/>
        <v>4.6045064505501075E-2</v>
      </c>
      <c r="F80" s="541">
        <f t="shared" si="1"/>
        <v>1.0454316070351011E-2</v>
      </c>
      <c r="G80" s="542">
        <f t="shared" si="1"/>
        <v>4.0476525117287804E-2</v>
      </c>
      <c r="H80" s="542">
        <f t="shared" si="1"/>
        <v>4.2699334226904612E-2</v>
      </c>
      <c r="I80" s="542">
        <f t="shared" si="1"/>
        <v>4.1844936752126388E-2</v>
      </c>
    </row>
    <row r="81" spans="1:9">
      <c r="A81" s="499" t="s">
        <v>363</v>
      </c>
      <c r="B81" s="539" t="s">
        <v>85</v>
      </c>
      <c r="C81" s="539">
        <f t="shared" si="1"/>
        <v>4.6708522898471021E-4</v>
      </c>
      <c r="D81" s="539">
        <f t="shared" si="1"/>
        <v>4.8167686917849854E-4</v>
      </c>
      <c r="E81" s="539">
        <f t="shared" si="1"/>
        <v>1.2977718794637072E-3</v>
      </c>
      <c r="F81" s="539">
        <f t="shared" si="1"/>
        <v>2.0182414994551843E-4</v>
      </c>
      <c r="G81" s="540">
        <f t="shared" si="1"/>
        <v>4.7983845858097984E-4</v>
      </c>
      <c r="H81" s="540">
        <f t="shared" si="1"/>
        <v>1.1947466366120493E-3</v>
      </c>
      <c r="I81" s="540">
        <f t="shared" si="1"/>
        <v>9.1995212575396359E-4</v>
      </c>
    </row>
    <row r="82" spans="1:9">
      <c r="A82" s="514" t="s">
        <v>364</v>
      </c>
      <c r="B82" s="541" t="s">
        <v>85</v>
      </c>
      <c r="C82" s="541">
        <f t="shared" si="1"/>
        <v>1.3577609547459716E-4</v>
      </c>
      <c r="D82" s="541">
        <f t="shared" si="1"/>
        <v>7.9438278266868068E-4</v>
      </c>
      <c r="E82" s="541">
        <f t="shared" si="1"/>
        <v>1.0321431135390002E-3</v>
      </c>
      <c r="F82" s="541" t="str">
        <f t="shared" si="1"/>
        <v>-</v>
      </c>
      <c r="G82" s="542">
        <f t="shared" si="1"/>
        <v>7.1140417468684377E-4</v>
      </c>
      <c r="H82" s="542">
        <f t="shared" si="1"/>
        <v>9.3511586307097258E-4</v>
      </c>
      <c r="I82" s="542">
        <f t="shared" si="1"/>
        <v>8.4912615715928349E-4</v>
      </c>
    </row>
    <row r="83" spans="1:9">
      <c r="A83" s="524" t="s">
        <v>365</v>
      </c>
      <c r="B83" s="545" t="s">
        <v>85</v>
      </c>
      <c r="C83" s="545">
        <f t="shared" si="1"/>
        <v>4.4873968537814668E-2</v>
      </c>
      <c r="D83" s="545">
        <f t="shared" si="1"/>
        <v>2.543177523275272E-2</v>
      </c>
      <c r="E83" s="545">
        <f t="shared" si="1"/>
        <v>2.5235412869472007E-2</v>
      </c>
      <c r="F83" s="545">
        <f t="shared" si="1"/>
        <v>7.9450157918258182E-3</v>
      </c>
      <c r="G83" s="546">
        <f t="shared" si="1"/>
        <v>2.7881310491501152E-2</v>
      </c>
      <c r="H83" s="546">
        <f t="shared" si="1"/>
        <v>2.3610018416884558E-2</v>
      </c>
      <c r="I83" s="546">
        <f t="shared" si="1"/>
        <v>2.5251806344963452E-2</v>
      </c>
    </row>
    <row r="84" spans="1:9">
      <c r="A84" s="500" t="s">
        <v>417</v>
      </c>
      <c r="B84" s="541" t="s">
        <v>85</v>
      </c>
      <c r="C84" s="541">
        <f t="shared" ref="C84:I93" si="2">IF(C19="-","-",C19/C$61)</f>
        <v>2.4159737126332298E-3</v>
      </c>
      <c r="D84" s="541">
        <f t="shared" si="2"/>
        <v>2.1890476693661558E-3</v>
      </c>
      <c r="E84" s="541">
        <f t="shared" si="2"/>
        <v>6.0992388865649155E-4</v>
      </c>
      <c r="F84" s="541">
        <f t="shared" si="2"/>
        <v>4.0374014069052147E-5</v>
      </c>
      <c r="G84" s="542">
        <f t="shared" si="2"/>
        <v>2.2176385382441481E-3</v>
      </c>
      <c r="H84" s="542">
        <f t="shared" si="2"/>
        <v>5.5638300113190178E-4</v>
      </c>
      <c r="I84" s="542">
        <f t="shared" si="2"/>
        <v>1.1949318863680154E-3</v>
      </c>
    </row>
    <row r="85" spans="1:9">
      <c r="A85" s="499" t="s">
        <v>367</v>
      </c>
      <c r="B85" s="539" t="s">
        <v>85</v>
      </c>
      <c r="C85" s="539">
        <f t="shared" si="2"/>
        <v>1.7841329193671897E-2</v>
      </c>
      <c r="D85" s="539">
        <f t="shared" si="2"/>
        <v>9.7276553601235785E-3</v>
      </c>
      <c r="E85" s="539">
        <f t="shared" si="2"/>
        <v>3.8529461415621265E-3</v>
      </c>
      <c r="F85" s="539">
        <f t="shared" si="2"/>
        <v>1.5271927030807719E-4</v>
      </c>
      <c r="G85" s="540">
        <f t="shared" si="2"/>
        <v>1.0749902987258671E-2</v>
      </c>
      <c r="H85" s="540">
        <f t="shared" si="2"/>
        <v>3.5051040305453234E-3</v>
      </c>
      <c r="I85" s="540">
        <f t="shared" si="2"/>
        <v>6.289840653727014E-3</v>
      </c>
    </row>
    <row r="86" spans="1:9">
      <c r="A86" s="514" t="s">
        <v>368</v>
      </c>
      <c r="B86" s="541" t="s">
        <v>85</v>
      </c>
      <c r="C86" s="541">
        <f t="shared" si="2"/>
        <v>3.0835212235778694E-5</v>
      </c>
      <c r="D86" s="541">
        <f t="shared" si="2"/>
        <v>2.0708685660508693E-4</v>
      </c>
      <c r="E86" s="541">
        <f t="shared" si="2"/>
        <v>6.2578303049772867E-5</v>
      </c>
      <c r="F86" s="541">
        <f t="shared" si="2"/>
        <v>2.6154582600337269E-3</v>
      </c>
      <c r="G86" s="542">
        <f t="shared" si="2"/>
        <v>1.8488079127268857E-4</v>
      </c>
      <c r="H86" s="542">
        <f t="shared" si="2"/>
        <v>3.0256354584924872E-4</v>
      </c>
      <c r="I86" s="542">
        <f t="shared" si="2"/>
        <v>2.5732896052199487E-4</v>
      </c>
    </row>
    <row r="87" spans="1:9">
      <c r="A87" s="499" t="s">
        <v>369</v>
      </c>
      <c r="B87" s="539" t="s">
        <v>85</v>
      </c>
      <c r="C87" s="539">
        <f t="shared" si="2"/>
        <v>8.1554412306049774E-4</v>
      </c>
      <c r="D87" s="539">
        <f t="shared" si="2"/>
        <v>3.4312179985320208E-3</v>
      </c>
      <c r="E87" s="539">
        <f t="shared" si="2"/>
        <v>5.9002630557959878E-3</v>
      </c>
      <c r="F87" s="539">
        <f t="shared" si="2"/>
        <v>2.6038024646556674E-3</v>
      </c>
      <c r="G87" s="540">
        <f t="shared" si="2"/>
        <v>3.1016674564315516E-3</v>
      </c>
      <c r="H87" s="540">
        <f t="shared" si="2"/>
        <v>5.59037724224182E-3</v>
      </c>
      <c r="I87" s="540">
        <f t="shared" si="2"/>
        <v>4.6337735702248768E-3</v>
      </c>
    </row>
    <row r="88" spans="1:9">
      <c r="A88" s="500" t="s">
        <v>370</v>
      </c>
      <c r="B88" s="541" t="s">
        <v>85</v>
      </c>
      <c r="C88" s="541">
        <f t="shared" si="2"/>
        <v>2.1214917096511372E-2</v>
      </c>
      <c r="D88" s="541">
        <f t="shared" si="2"/>
        <v>5.0153666230090387E-3</v>
      </c>
      <c r="E88" s="541">
        <f t="shared" si="2"/>
        <v>1.2237475248583155E-2</v>
      </c>
      <c r="F88" s="541">
        <f t="shared" si="2"/>
        <v>2.1144487299934798E-3</v>
      </c>
      <c r="G88" s="542">
        <f t="shared" si="2"/>
        <v>7.0563590842791773E-3</v>
      </c>
      <c r="H88" s="542">
        <f t="shared" si="2"/>
        <v>1.1285853891574714E-2</v>
      </c>
      <c r="I88" s="542">
        <f t="shared" si="2"/>
        <v>9.6601318863396863E-3</v>
      </c>
    </row>
    <row r="89" spans="1:9">
      <c r="A89" s="499" t="s">
        <v>371</v>
      </c>
      <c r="B89" s="539" t="s">
        <v>85</v>
      </c>
      <c r="C89" s="539">
        <f t="shared" si="2"/>
        <v>2.5553668138142212E-3</v>
      </c>
      <c r="D89" s="539">
        <f t="shared" si="2"/>
        <v>4.8614003811850107E-3</v>
      </c>
      <c r="E89" s="539">
        <f t="shared" si="2"/>
        <v>2.5722260246643642E-3</v>
      </c>
      <c r="F89" s="539">
        <f t="shared" si="2"/>
        <v>4.182130527658136E-4</v>
      </c>
      <c r="G89" s="540">
        <f t="shared" si="2"/>
        <v>4.5708619346145384E-3</v>
      </c>
      <c r="H89" s="540">
        <f t="shared" si="2"/>
        <v>2.3697367055415513E-3</v>
      </c>
      <c r="I89" s="540">
        <f t="shared" si="2"/>
        <v>3.215799387781867E-3</v>
      </c>
    </row>
    <row r="90" spans="1:9">
      <c r="A90" s="498" t="s">
        <v>372</v>
      </c>
      <c r="B90" s="543" t="s">
        <v>85</v>
      </c>
      <c r="C90" s="543">
        <f t="shared" si="2"/>
        <v>8.770568642160026E-2</v>
      </c>
      <c r="D90" s="543">
        <f t="shared" si="2"/>
        <v>7.0337702803091109E-2</v>
      </c>
      <c r="E90" s="543">
        <f t="shared" si="2"/>
        <v>8.6128411081406009E-2</v>
      </c>
      <c r="F90" s="543">
        <f t="shared" si="2"/>
        <v>0.11492395821387374</v>
      </c>
      <c r="G90" s="544">
        <f t="shared" si="2"/>
        <v>7.2525906976234886E-2</v>
      </c>
      <c r="H90" s="544">
        <f t="shared" si="2"/>
        <v>8.8835354407897665E-2</v>
      </c>
      <c r="I90" s="544">
        <f t="shared" si="2"/>
        <v>8.2566372226587859E-2</v>
      </c>
    </row>
    <row r="91" spans="1:9">
      <c r="A91" s="502" t="s">
        <v>418</v>
      </c>
      <c r="B91" s="547" t="s">
        <v>85</v>
      </c>
      <c r="C91" s="547">
        <f t="shared" si="2"/>
        <v>2.7820619306961857E-3</v>
      </c>
      <c r="D91" s="547">
        <f t="shared" si="2"/>
        <v>3.8597498337696653E-3</v>
      </c>
      <c r="E91" s="547">
        <f t="shared" si="2"/>
        <v>7.1894607856722494E-3</v>
      </c>
      <c r="F91" s="547">
        <f t="shared" si="2"/>
        <v>1.531934483488941E-2</v>
      </c>
      <c r="G91" s="548">
        <f t="shared" si="2"/>
        <v>3.7239711978777181E-3</v>
      </c>
      <c r="H91" s="548">
        <f t="shared" si="2"/>
        <v>7.9537155480563452E-3</v>
      </c>
      <c r="I91" s="548">
        <f t="shared" si="2"/>
        <v>6.3278976241892401E-3</v>
      </c>
    </row>
    <row r="92" spans="1:9">
      <c r="A92" s="500" t="s">
        <v>373</v>
      </c>
      <c r="B92" s="541" t="s">
        <v>85</v>
      </c>
      <c r="C92" s="541">
        <f t="shared" si="2"/>
        <v>4.4750708809052304E-2</v>
      </c>
      <c r="D92" s="541">
        <f t="shared" si="2"/>
        <v>3.9740917240720819E-2</v>
      </c>
      <c r="E92" s="541">
        <f t="shared" si="2"/>
        <v>4.956055284359822E-2</v>
      </c>
      <c r="F92" s="541">
        <f t="shared" si="2"/>
        <v>6.8751269798879827E-2</v>
      </c>
      <c r="G92" s="542">
        <f t="shared" si="2"/>
        <v>4.0372104323732345E-2</v>
      </c>
      <c r="H92" s="542">
        <f t="shared" si="2"/>
        <v>5.1364588010446195E-2</v>
      </c>
      <c r="I92" s="542">
        <f t="shared" si="2"/>
        <v>4.7139326262671449E-2</v>
      </c>
    </row>
    <row r="93" spans="1:9">
      <c r="A93" s="502" t="s">
        <v>374</v>
      </c>
      <c r="B93" s="547" t="s">
        <v>85</v>
      </c>
      <c r="C93" s="547">
        <f t="shared" si="2"/>
        <v>3.6284026146122222E-2</v>
      </c>
      <c r="D93" s="547">
        <f t="shared" si="2"/>
        <v>2.6737035728600624E-2</v>
      </c>
      <c r="E93" s="547">
        <f t="shared" si="2"/>
        <v>2.8591287661198516E-2</v>
      </c>
      <c r="F93" s="547">
        <f t="shared" si="2"/>
        <v>3.0853343580104504E-2</v>
      </c>
      <c r="G93" s="548">
        <f t="shared" si="2"/>
        <v>2.7939867598389664E-2</v>
      </c>
      <c r="H93" s="548">
        <f t="shared" si="2"/>
        <v>2.8803933612504714E-2</v>
      </c>
      <c r="I93" s="548">
        <f t="shared" si="2"/>
        <v>2.8471806207903221E-2</v>
      </c>
    </row>
    <row r="94" spans="1:9">
      <c r="A94" s="498" t="s">
        <v>375</v>
      </c>
      <c r="B94" s="543" t="s">
        <v>85</v>
      </c>
      <c r="C94" s="543">
        <f t="shared" ref="C94:I103" si="3">IF(C29="-","-",C29/C$61)</f>
        <v>9.5148990286612306E-2</v>
      </c>
      <c r="D94" s="543">
        <f t="shared" si="3"/>
        <v>8.296073931580264E-2</v>
      </c>
      <c r="E94" s="543">
        <f t="shared" si="3"/>
        <v>6.4490952223164644E-2</v>
      </c>
      <c r="F94" s="543">
        <f t="shared" si="3"/>
        <v>5.7390207518678828E-2</v>
      </c>
      <c r="G94" s="544">
        <f t="shared" si="3"/>
        <v>8.4496345428687669E-2</v>
      </c>
      <c r="H94" s="544">
        <f t="shared" si="3"/>
        <v>6.3823442312814657E-2</v>
      </c>
      <c r="I94" s="544">
        <f t="shared" si="3"/>
        <v>7.1769638026211627E-2</v>
      </c>
    </row>
    <row r="95" spans="1:9">
      <c r="A95" s="499" t="s">
        <v>419</v>
      </c>
      <c r="B95" s="539" t="s">
        <v>85</v>
      </c>
      <c r="C95" s="539">
        <f t="shared" si="3"/>
        <v>5.7399446955055727E-3</v>
      </c>
      <c r="D95" s="539">
        <f t="shared" si="3"/>
        <v>4.1376102940964303E-3</v>
      </c>
      <c r="E95" s="539">
        <f t="shared" si="3"/>
        <v>9.3985436397680932E-3</v>
      </c>
      <c r="F95" s="539">
        <f t="shared" si="3"/>
        <v>1.1376679209191618E-4</v>
      </c>
      <c r="G95" s="540">
        <f t="shared" si="3"/>
        <v>4.3394895040653669E-3</v>
      </c>
      <c r="H95" s="540">
        <f t="shared" si="3"/>
        <v>8.5257224612259198E-3</v>
      </c>
      <c r="I95" s="540">
        <f t="shared" si="3"/>
        <v>6.91662933129541E-3</v>
      </c>
    </row>
    <row r="96" spans="1:9">
      <c r="A96" s="500" t="s">
        <v>376</v>
      </c>
      <c r="B96" s="541" t="s">
        <v>85</v>
      </c>
      <c r="C96" s="541">
        <f t="shared" si="3"/>
        <v>5.4778000596357401E-2</v>
      </c>
      <c r="D96" s="541">
        <f t="shared" si="3"/>
        <v>5.4546867398644443E-2</v>
      </c>
      <c r="E96" s="541">
        <f t="shared" si="3"/>
        <v>4.6122399444313074E-2</v>
      </c>
      <c r="F96" s="541">
        <f t="shared" si="3"/>
        <v>5.4614762585943027E-2</v>
      </c>
      <c r="G96" s="542">
        <f t="shared" si="3"/>
        <v>5.4575988044931814E-2</v>
      </c>
      <c r="H96" s="542">
        <f t="shared" si="3"/>
        <v>4.6920729262765561E-2</v>
      </c>
      <c r="I96" s="542">
        <f t="shared" si="3"/>
        <v>4.9863237345874972E-2</v>
      </c>
    </row>
    <row r="97" spans="1:9">
      <c r="A97" s="499" t="s">
        <v>377</v>
      </c>
      <c r="B97" s="539" t="s">
        <v>85</v>
      </c>
      <c r="C97" s="539">
        <f t="shared" si="3"/>
        <v>3.2640868724986595E-2</v>
      </c>
      <c r="D97" s="539">
        <f t="shared" si="3"/>
        <v>2.4276261966993604E-2</v>
      </c>
      <c r="E97" s="539">
        <f t="shared" si="3"/>
        <v>8.6094409686205912E-3</v>
      </c>
      <c r="F97" s="539">
        <f t="shared" si="3"/>
        <v>2.6616781406438822E-3</v>
      </c>
      <c r="G97" s="540">
        <f t="shared" si="3"/>
        <v>2.5330124208325769E-2</v>
      </c>
      <c r="H97" s="540">
        <f t="shared" si="3"/>
        <v>8.0503178517816708E-3</v>
      </c>
      <c r="I97" s="540">
        <f t="shared" si="3"/>
        <v>1.4692284140584906E-2</v>
      </c>
    </row>
    <row r="98" spans="1:9">
      <c r="A98" s="498" t="s">
        <v>378</v>
      </c>
      <c r="B98" s="543" t="s">
        <v>85</v>
      </c>
      <c r="C98" s="543">
        <f t="shared" si="3"/>
        <v>0.10525423379584309</v>
      </c>
      <c r="D98" s="543">
        <f t="shared" si="3"/>
        <v>8.7044471657232558E-2</v>
      </c>
      <c r="E98" s="543">
        <f t="shared" si="3"/>
        <v>5.2135607846656995E-2</v>
      </c>
      <c r="F98" s="543">
        <f t="shared" si="3"/>
        <v>4.1247899241538752E-2</v>
      </c>
      <c r="G98" s="544">
        <f t="shared" si="3"/>
        <v>8.9338732087707817E-2</v>
      </c>
      <c r="H98" s="544">
        <f t="shared" si="3"/>
        <v>5.1112102063422628E-2</v>
      </c>
      <c r="I98" s="544">
        <f t="shared" si="3"/>
        <v>6.5805552690332128E-2</v>
      </c>
    </row>
    <row r="99" spans="1:9">
      <c r="A99" s="499" t="s">
        <v>420</v>
      </c>
      <c r="B99" s="539" t="s">
        <v>85</v>
      </c>
      <c r="C99" s="539">
        <f t="shared" si="3"/>
        <v>9.0668169177835715E-3</v>
      </c>
      <c r="D99" s="539">
        <f t="shared" si="3"/>
        <v>1.0401540251091959E-2</v>
      </c>
      <c r="E99" s="539">
        <f t="shared" si="3"/>
        <v>1.031661818466964E-2</v>
      </c>
      <c r="F99" s="539">
        <f t="shared" si="3"/>
        <v>6.1942326693216919E-3</v>
      </c>
      <c r="G99" s="540">
        <f t="shared" si="3"/>
        <v>1.0233377246659516E-2</v>
      </c>
      <c r="H99" s="540">
        <f t="shared" si="3"/>
        <v>9.9290907874738637E-3</v>
      </c>
      <c r="I99" s="540">
        <f t="shared" si="3"/>
        <v>1.0046051725794746E-2</v>
      </c>
    </row>
    <row r="100" spans="1:9">
      <c r="A100" s="500" t="s">
        <v>379</v>
      </c>
      <c r="B100" s="541" t="s">
        <v>85</v>
      </c>
      <c r="C100" s="541">
        <f t="shared" si="3"/>
        <v>3.8345414005145351E-3</v>
      </c>
      <c r="D100" s="541">
        <f t="shared" si="3"/>
        <v>5.0516431765091588E-4</v>
      </c>
      <c r="E100" s="541">
        <f t="shared" si="3"/>
        <v>6.7203732443055762E-4</v>
      </c>
      <c r="F100" s="541">
        <f t="shared" si="3"/>
        <v>2.6887392318659146E-5</v>
      </c>
      <c r="G100" s="542">
        <f t="shared" si="3"/>
        <v>9.2463481687283643E-4</v>
      </c>
      <c r="H100" s="542">
        <f t="shared" si="3"/>
        <v>6.113896068400803E-4</v>
      </c>
      <c r="I100" s="542">
        <f t="shared" si="3"/>
        <v>7.3179385498217209E-4</v>
      </c>
    </row>
    <row r="101" spans="1:9">
      <c r="A101" s="502" t="s">
        <v>751</v>
      </c>
      <c r="B101" s="547" t="s">
        <v>85</v>
      </c>
      <c r="C101" s="547">
        <f t="shared" si="3"/>
        <v>7.6891664876614682E-2</v>
      </c>
      <c r="D101" s="547">
        <f t="shared" si="3"/>
        <v>5.0277363031723803E-2</v>
      </c>
      <c r="E101" s="547">
        <f t="shared" si="3"/>
        <v>2.5406562540611927E-2</v>
      </c>
      <c r="F101" s="547">
        <f t="shared" si="3"/>
        <v>2.2836608110037737E-2</v>
      </c>
      <c r="G101" s="548">
        <f t="shared" si="3"/>
        <v>5.3630517165287342E-2</v>
      </c>
      <c r="H101" s="548">
        <f t="shared" si="3"/>
        <v>2.5164972567201349E-2</v>
      </c>
      <c r="I101" s="548">
        <f t="shared" si="3"/>
        <v>3.6106483161867015E-2</v>
      </c>
    </row>
    <row r="102" spans="1:9">
      <c r="A102" s="501" t="s">
        <v>381</v>
      </c>
      <c r="B102" s="541" t="s">
        <v>85</v>
      </c>
      <c r="C102" s="541" t="str">
        <f t="shared" si="3"/>
        <v>-</v>
      </c>
      <c r="D102" s="541">
        <f t="shared" si="3"/>
        <v>3.4051624110992203E-4</v>
      </c>
      <c r="E102" s="541">
        <f t="shared" si="3"/>
        <v>5.780450558926125E-5</v>
      </c>
      <c r="F102" s="541">
        <f t="shared" si="3"/>
        <v>9.8205766196644094E-5</v>
      </c>
      <c r="G102" s="542">
        <f t="shared" si="3"/>
        <v>2.97614366764047E-4</v>
      </c>
      <c r="H102" s="542">
        <f t="shared" si="3"/>
        <v>6.1602263307168547E-5</v>
      </c>
      <c r="I102" s="542">
        <f t="shared" si="3"/>
        <v>1.5232008571026926E-4</v>
      </c>
    </row>
    <row r="103" spans="1:9">
      <c r="A103" s="502" t="s">
        <v>382</v>
      </c>
      <c r="B103" s="539" t="s">
        <v>85</v>
      </c>
      <c r="C103" s="539">
        <f t="shared" si="3"/>
        <v>4.0491567681277176E-3</v>
      </c>
      <c r="D103" s="539">
        <f t="shared" si="3"/>
        <v>2.7956928561465311E-3</v>
      </c>
      <c r="E103" s="539">
        <f t="shared" si="3"/>
        <v>5.3525557686458719E-3</v>
      </c>
      <c r="F103" s="539">
        <f t="shared" si="3"/>
        <v>1.2944381691001549E-3</v>
      </c>
      <c r="G103" s="540">
        <f t="shared" si="3"/>
        <v>2.9536176337961653E-3</v>
      </c>
      <c r="H103" s="540">
        <f t="shared" si="3"/>
        <v>4.9710699183830448E-3</v>
      </c>
      <c r="I103" s="540">
        <f t="shared" si="3"/>
        <v>4.1956069557835514E-3</v>
      </c>
    </row>
    <row r="104" spans="1:9">
      <c r="A104" s="501" t="s">
        <v>383</v>
      </c>
      <c r="B104" s="551" t="s">
        <v>85</v>
      </c>
      <c r="C104" s="551">
        <f t="shared" ref="C104:I113" si="4">IF(C39="-","-",C39/C$61)</f>
        <v>1.0487517589241076E-2</v>
      </c>
      <c r="D104" s="551">
        <f t="shared" si="4"/>
        <v>2.2693675824811618E-2</v>
      </c>
      <c r="E104" s="551">
        <f t="shared" si="4"/>
        <v>1.0072938653354097E-2</v>
      </c>
      <c r="F104" s="551">
        <f t="shared" si="4"/>
        <v>1.0797527134563861E-2</v>
      </c>
      <c r="G104" s="552">
        <f t="shared" si="4"/>
        <v>2.1155813595133778E-2</v>
      </c>
      <c r="H104" s="552">
        <f t="shared" si="4"/>
        <v>1.0141054224407864E-2</v>
      </c>
      <c r="I104" s="552">
        <f t="shared" si="4"/>
        <v>1.4374878240569284E-2</v>
      </c>
    </row>
    <row r="105" spans="1:9">
      <c r="A105" s="530" t="s">
        <v>438</v>
      </c>
      <c r="B105" s="547" t="s">
        <v>85</v>
      </c>
      <c r="C105" s="547">
        <f t="shared" si="4"/>
        <v>5.859131714016739E-3</v>
      </c>
      <c r="D105" s="547">
        <f t="shared" si="4"/>
        <v>8.8235452548832104E-3</v>
      </c>
      <c r="E105" s="547">
        <f t="shared" si="4"/>
        <v>6.7137362488603469E-3</v>
      </c>
      <c r="F105" s="547">
        <f t="shared" si="4"/>
        <v>3.8186346259939173E-3</v>
      </c>
      <c r="G105" s="548">
        <f t="shared" si="4"/>
        <v>8.4500567650972747E-3</v>
      </c>
      <c r="H105" s="548">
        <f t="shared" si="4"/>
        <v>6.4415804323974769E-3</v>
      </c>
      <c r="I105" s="548">
        <f t="shared" si="4"/>
        <v>7.2135933579419139E-3</v>
      </c>
    </row>
    <row r="106" spans="1:9">
      <c r="A106" s="501" t="s">
        <v>421</v>
      </c>
      <c r="B106" s="551" t="s">
        <v>85</v>
      </c>
      <c r="C106" s="551">
        <f t="shared" si="4"/>
        <v>3.5898948648100701E-3</v>
      </c>
      <c r="D106" s="551">
        <f t="shared" si="4"/>
        <v>6.8344994464633914E-3</v>
      </c>
      <c r="E106" s="551">
        <f t="shared" si="4"/>
        <v>4.7075750040541028E-3</v>
      </c>
      <c r="F106" s="551">
        <f t="shared" si="4"/>
        <v>3.8186346259939173E-3</v>
      </c>
      <c r="G106" s="552">
        <f t="shared" si="4"/>
        <v>6.4257094949387358E-3</v>
      </c>
      <c r="H106" s="552">
        <f t="shared" si="4"/>
        <v>4.6240096136917789E-3</v>
      </c>
      <c r="I106" s="552">
        <f t="shared" si="4"/>
        <v>5.3165422392715805E-3</v>
      </c>
    </row>
    <row r="107" spans="1:9">
      <c r="A107" s="502" t="s">
        <v>501</v>
      </c>
      <c r="B107" s="547" t="s">
        <v>85</v>
      </c>
      <c r="C107" s="547">
        <f t="shared" si="4"/>
        <v>2.2492216375503754E-3</v>
      </c>
      <c r="D107" s="547">
        <f t="shared" si="4"/>
        <v>1.9890461523516486E-3</v>
      </c>
      <c r="E107" s="547">
        <f t="shared" si="4"/>
        <v>1.7996296635262401E-3</v>
      </c>
      <c r="F107" s="547" t="str">
        <f t="shared" si="4"/>
        <v>-</v>
      </c>
      <c r="G107" s="548">
        <f t="shared" si="4"/>
        <v>2.0218258405325065E-3</v>
      </c>
      <c r="H107" s="548">
        <f t="shared" si="4"/>
        <v>1.6304543662034286E-3</v>
      </c>
      <c r="I107" s="548">
        <f t="shared" si="4"/>
        <v>1.7808886963131521E-3</v>
      </c>
    </row>
    <row r="108" spans="1:9">
      <c r="A108" s="527" t="s">
        <v>384</v>
      </c>
      <c r="B108" s="553" t="s">
        <v>85</v>
      </c>
      <c r="C108" s="553">
        <f t="shared" si="4"/>
        <v>0.23318441401892626</v>
      </c>
      <c r="D108" s="553">
        <f t="shared" si="4"/>
        <v>0.27109968507517596</v>
      </c>
      <c r="E108" s="553">
        <f t="shared" si="4"/>
        <v>0.3000123321581889</v>
      </c>
      <c r="F108" s="553">
        <f t="shared" si="4"/>
        <v>0.43292346714511204</v>
      </c>
      <c r="G108" s="554">
        <f t="shared" si="4"/>
        <v>0.26632271418687292</v>
      </c>
      <c r="H108" s="554">
        <f t="shared" si="4"/>
        <v>0.31250672527816781</v>
      </c>
      <c r="I108" s="554">
        <f t="shared" si="4"/>
        <v>0.29475463748942632</v>
      </c>
    </row>
    <row r="109" spans="1:9">
      <c r="A109" s="502" t="s">
        <v>422</v>
      </c>
      <c r="B109" s="547" t="s">
        <v>85</v>
      </c>
      <c r="C109" s="547">
        <f t="shared" si="4"/>
        <v>2.3028847844155806E-2</v>
      </c>
      <c r="D109" s="547">
        <f t="shared" si="4"/>
        <v>3.0631647868193283E-2</v>
      </c>
      <c r="E109" s="547">
        <f t="shared" si="4"/>
        <v>2.8221973398260998E-2</v>
      </c>
      <c r="F109" s="547">
        <f t="shared" si="4"/>
        <v>2.1568646046197681E-2</v>
      </c>
      <c r="G109" s="548">
        <f t="shared" si="4"/>
        <v>2.9673765894964385E-2</v>
      </c>
      <c r="H109" s="548">
        <f t="shared" si="4"/>
        <v>2.7596523245735683E-2</v>
      </c>
      <c r="I109" s="548">
        <f t="shared" si="4"/>
        <v>2.83949682702428E-2</v>
      </c>
    </row>
    <row r="110" spans="1:9">
      <c r="A110" s="501" t="s">
        <v>385</v>
      </c>
      <c r="B110" s="551" t="s">
        <v>85</v>
      </c>
      <c r="C110" s="551">
        <f t="shared" si="4"/>
        <v>9.9021519790594651E-3</v>
      </c>
      <c r="D110" s="551">
        <f t="shared" si="4"/>
        <v>9.4630534717698653E-3</v>
      </c>
      <c r="E110" s="551">
        <f t="shared" si="4"/>
        <v>1.790925562404903E-2</v>
      </c>
      <c r="F110" s="551">
        <f t="shared" si="4"/>
        <v>3.4227037484143491E-2</v>
      </c>
      <c r="G110" s="552">
        <f t="shared" si="4"/>
        <v>9.5183757963009114E-3</v>
      </c>
      <c r="H110" s="552">
        <f t="shared" si="4"/>
        <v>1.9443218766943521E-2</v>
      </c>
      <c r="I110" s="552">
        <f t="shared" si="4"/>
        <v>1.5628333812661117E-2</v>
      </c>
    </row>
    <row r="111" spans="1:9">
      <c r="A111" s="502" t="s">
        <v>386</v>
      </c>
      <c r="B111" s="547" t="s">
        <v>85</v>
      </c>
      <c r="C111" s="547">
        <f t="shared" si="4"/>
        <v>0.15031070126735682</v>
      </c>
      <c r="D111" s="547">
        <f t="shared" si="4"/>
        <v>0.19772013534297994</v>
      </c>
      <c r="E111" s="547">
        <f t="shared" si="4"/>
        <v>0.21116634696490108</v>
      </c>
      <c r="F111" s="547">
        <f t="shared" si="4"/>
        <v>0.31275030211629956</v>
      </c>
      <c r="G111" s="548">
        <f t="shared" si="4"/>
        <v>0.19174698833094303</v>
      </c>
      <c r="H111" s="548">
        <f t="shared" si="4"/>
        <v>0.22071580925316933</v>
      </c>
      <c r="I111" s="548">
        <f t="shared" si="4"/>
        <v>0.20958085063878812</v>
      </c>
    </row>
    <row r="112" spans="1:9">
      <c r="A112" s="501" t="s">
        <v>387</v>
      </c>
      <c r="B112" s="551" t="s">
        <v>85</v>
      </c>
      <c r="C112" s="551">
        <f t="shared" si="4"/>
        <v>3.9387784468909622E-3</v>
      </c>
      <c r="D112" s="551">
        <f t="shared" si="4"/>
        <v>3.5368824544184246E-3</v>
      </c>
      <c r="E112" s="551">
        <f t="shared" si="4"/>
        <v>6.7976418918839591E-3</v>
      </c>
      <c r="F112" s="551">
        <f t="shared" si="4"/>
        <v>2.2149984331160992E-2</v>
      </c>
      <c r="G112" s="552">
        <f t="shared" si="4"/>
        <v>3.5875173062454128E-3</v>
      </c>
      <c r="H112" s="552">
        <f t="shared" si="4"/>
        <v>8.2408483106502714E-3</v>
      </c>
      <c r="I112" s="552">
        <f t="shared" si="4"/>
        <v>6.4522132711996149E-3</v>
      </c>
    </row>
    <row r="113" spans="1:11">
      <c r="A113" s="499" t="s">
        <v>388</v>
      </c>
      <c r="B113" s="539" t="s">
        <v>85</v>
      </c>
      <c r="C113" s="539">
        <f t="shared" si="4"/>
        <v>1.8053396433254449E-2</v>
      </c>
      <c r="D113" s="539">
        <f t="shared" si="4"/>
        <v>6.3480604971930931E-3</v>
      </c>
      <c r="E113" s="539">
        <f t="shared" si="4"/>
        <v>6.3541301299252576E-3</v>
      </c>
      <c r="F113" s="539">
        <f t="shared" si="4"/>
        <v>2.2940963216721608E-2</v>
      </c>
      <c r="G113" s="540">
        <f t="shared" si="4"/>
        <v>7.8228237910560102E-3</v>
      </c>
      <c r="H113" s="540">
        <f t="shared" si="4"/>
        <v>7.9133856036914547E-3</v>
      </c>
      <c r="I113" s="540">
        <f t="shared" si="4"/>
        <v>7.8785756941529787E-3</v>
      </c>
      <c r="K113" s="267"/>
    </row>
    <row r="114" spans="1:11">
      <c r="A114" s="500" t="s">
        <v>389</v>
      </c>
      <c r="B114" s="543" t="s">
        <v>85</v>
      </c>
      <c r="C114" s="541">
        <f t="shared" ref="C114:I123" si="5">IF(C49="-","-",C49/C$61)</f>
        <v>1.6069972225595339E-2</v>
      </c>
      <c r="D114" s="541">
        <f t="shared" si="5"/>
        <v>2.3399905440621337E-2</v>
      </c>
      <c r="E114" s="541">
        <f t="shared" si="5"/>
        <v>2.3595262719728435E-2</v>
      </c>
      <c r="F114" s="541">
        <f t="shared" si="5"/>
        <v>1.9286533950588693E-2</v>
      </c>
      <c r="G114" s="542">
        <f t="shared" si="5"/>
        <v>2.2476402141381406E-2</v>
      </c>
      <c r="H114" s="542">
        <f t="shared" si="5"/>
        <v>2.3190218192712907E-2</v>
      </c>
      <c r="I114" s="542">
        <f t="shared" si="5"/>
        <v>2.2915843355077618E-2</v>
      </c>
    </row>
    <row r="115" spans="1:11">
      <c r="A115" s="524" t="s">
        <v>390</v>
      </c>
      <c r="B115" s="539" t="s">
        <v>85</v>
      </c>
      <c r="C115" s="545">
        <f t="shared" si="5"/>
        <v>5.0136225119533931E-2</v>
      </c>
      <c r="D115" s="545">
        <f t="shared" si="5"/>
        <v>6.9954217782969993E-2</v>
      </c>
      <c r="E115" s="545">
        <f t="shared" si="5"/>
        <v>8.0750853159683028E-2</v>
      </c>
      <c r="F115" s="545">
        <f t="shared" si="5"/>
        <v>9.3543184502256418E-2</v>
      </c>
      <c r="G115" s="546">
        <f t="shared" si="5"/>
        <v>6.7457335334335636E-2</v>
      </c>
      <c r="H115" s="546">
        <f t="shared" si="5"/>
        <v>8.1953404316049916E-2</v>
      </c>
      <c r="I115" s="546">
        <f t="shared" si="5"/>
        <v>7.6381443622063769E-2</v>
      </c>
    </row>
    <row r="116" spans="1:11">
      <c r="A116" s="500" t="s">
        <v>391</v>
      </c>
      <c r="B116" s="541" t="s">
        <v>85</v>
      </c>
      <c r="C116" s="541">
        <f t="shared" si="5"/>
        <v>6.7482351398040477E-3</v>
      </c>
      <c r="D116" s="541">
        <f t="shared" si="5"/>
        <v>1.1228060023777809E-2</v>
      </c>
      <c r="E116" s="541">
        <f t="shared" si="5"/>
        <v>9.4091123268468524E-3</v>
      </c>
      <c r="F116" s="541" t="str">
        <f t="shared" si="5"/>
        <v>-</v>
      </c>
      <c r="G116" s="542">
        <f t="shared" si="5"/>
        <v>1.0663643821641415E-2</v>
      </c>
      <c r="H116" s="542">
        <f t="shared" si="5"/>
        <v>8.5246029148831406E-3</v>
      </c>
      <c r="I116" s="542">
        <f t="shared" si="5"/>
        <v>9.346801789844858E-3</v>
      </c>
    </row>
    <row r="117" spans="1:11">
      <c r="A117" s="499" t="s">
        <v>392</v>
      </c>
      <c r="B117" s="539" t="s">
        <v>85</v>
      </c>
      <c r="C117" s="539">
        <f t="shared" si="5"/>
        <v>1.664791056746296E-2</v>
      </c>
      <c r="D117" s="539">
        <f t="shared" si="5"/>
        <v>4.2216149208517288E-2</v>
      </c>
      <c r="E117" s="539">
        <f t="shared" si="5"/>
        <v>5.5986334474853738E-2</v>
      </c>
      <c r="F117" s="539">
        <f t="shared" si="5"/>
        <v>6.8605502477784908E-2</v>
      </c>
      <c r="G117" s="540">
        <f t="shared" si="5"/>
        <v>3.8994789322291785E-2</v>
      </c>
      <c r="H117" s="540">
        <f t="shared" si="5"/>
        <v>5.7172607126269266E-2</v>
      </c>
      <c r="I117" s="540">
        <f t="shared" si="5"/>
        <v>5.0185465692709798E-2</v>
      </c>
    </row>
    <row r="118" spans="1:11">
      <c r="A118" s="500" t="s">
        <v>393</v>
      </c>
      <c r="B118" s="541" t="s">
        <v>85</v>
      </c>
      <c r="C118" s="541">
        <f t="shared" si="5"/>
        <v>2.5116370716706537E-2</v>
      </c>
      <c r="D118" s="541">
        <f t="shared" si="5"/>
        <v>1.6107981133905724E-2</v>
      </c>
      <c r="E118" s="541">
        <f t="shared" si="5"/>
        <v>1.4012206339084794E-2</v>
      </c>
      <c r="F118" s="541">
        <f t="shared" si="5"/>
        <v>2.3137225008680953E-2</v>
      </c>
      <c r="G118" s="542">
        <f t="shared" si="5"/>
        <v>1.7242954312427738E-2</v>
      </c>
      <c r="H118" s="542">
        <f t="shared" si="5"/>
        <v>1.4870009342759687E-2</v>
      </c>
      <c r="I118" s="542">
        <f t="shared" si="5"/>
        <v>1.5782115641541951E-2</v>
      </c>
    </row>
    <row r="119" spans="1:11">
      <c r="A119" s="499" t="s">
        <v>394</v>
      </c>
      <c r="B119" s="539" t="s">
        <v>85</v>
      </c>
      <c r="C119" s="539">
        <f t="shared" si="5"/>
        <v>1.6237086955603901E-3</v>
      </c>
      <c r="D119" s="539">
        <f t="shared" si="5"/>
        <v>4.0202741676918037E-4</v>
      </c>
      <c r="E119" s="539">
        <f t="shared" si="5"/>
        <v>1.3432002260577471E-3</v>
      </c>
      <c r="F119" s="539">
        <f t="shared" si="5"/>
        <v>1.800457015790548E-3</v>
      </c>
      <c r="G119" s="540">
        <f t="shared" si="5"/>
        <v>5.5594787797470151E-4</v>
      </c>
      <c r="H119" s="540">
        <f t="shared" si="5"/>
        <v>1.3861849321378211E-3</v>
      </c>
      <c r="I119" s="540">
        <f t="shared" si="5"/>
        <v>1.0670606135108527E-3</v>
      </c>
    </row>
    <row r="120" spans="1:11">
      <c r="A120" s="498" t="s">
        <v>395</v>
      </c>
      <c r="B120" s="541" t="s">
        <v>85</v>
      </c>
      <c r="C120" s="543">
        <f t="shared" si="5"/>
        <v>4.8256663373887197E-2</v>
      </c>
      <c r="D120" s="543">
        <f t="shared" si="5"/>
        <v>6.1291574155224349E-2</v>
      </c>
      <c r="E120" s="543">
        <f t="shared" si="5"/>
        <v>5.513753385475692E-2</v>
      </c>
      <c r="F120" s="543">
        <f t="shared" si="5"/>
        <v>3.5694026546623021E-2</v>
      </c>
      <c r="G120" s="544">
        <f t="shared" si="5"/>
        <v>5.9649296836267955E-2</v>
      </c>
      <c r="H120" s="544">
        <f t="shared" si="5"/>
        <v>5.3309734935550988E-2</v>
      </c>
      <c r="I120" s="544">
        <f t="shared" si="5"/>
        <v>5.5746518938162258E-2</v>
      </c>
    </row>
    <row r="121" spans="1:11">
      <c r="A121" s="499" t="s">
        <v>396</v>
      </c>
      <c r="B121" s="545" t="s">
        <v>85</v>
      </c>
      <c r="C121" s="539">
        <f t="shared" si="5"/>
        <v>2.6055802056986377E-2</v>
      </c>
      <c r="D121" s="539">
        <f t="shared" si="5"/>
        <v>3.2997344427378145E-2</v>
      </c>
      <c r="E121" s="539">
        <f t="shared" si="5"/>
        <v>3.8156882516588449E-2</v>
      </c>
      <c r="F121" s="539">
        <f t="shared" si="5"/>
        <v>2.0844431428784088E-2</v>
      </c>
      <c r="G121" s="540">
        <f t="shared" si="5"/>
        <v>3.2122774759560352E-2</v>
      </c>
      <c r="H121" s="540">
        <f t="shared" si="5"/>
        <v>3.6529415046007284E-2</v>
      </c>
      <c r="I121" s="540">
        <f t="shared" si="5"/>
        <v>3.4835602330958032E-2</v>
      </c>
    </row>
    <row r="122" spans="1:11">
      <c r="A122" s="500" t="s">
        <v>397</v>
      </c>
      <c r="B122" s="541" t="s">
        <v>85</v>
      </c>
      <c r="C122" s="541">
        <f t="shared" si="5"/>
        <v>3.8816006489003678E-4</v>
      </c>
      <c r="D122" s="541">
        <f t="shared" si="5"/>
        <v>4.2192352909263244E-4</v>
      </c>
      <c r="E122" s="541">
        <f t="shared" si="5"/>
        <v>4.4547253235289173E-4</v>
      </c>
      <c r="F122" s="541" t="str">
        <f t="shared" si="5"/>
        <v>-</v>
      </c>
      <c r="G122" s="542">
        <f t="shared" si="5"/>
        <v>4.1766994783848979E-4</v>
      </c>
      <c r="H122" s="542">
        <f t="shared" si="5"/>
        <v>4.0359561198568785E-4</v>
      </c>
      <c r="I122" s="542">
        <f t="shared" si="5"/>
        <v>4.0900535235800886E-4</v>
      </c>
    </row>
    <row r="123" spans="1:11">
      <c r="A123" s="499" t="s">
        <v>398</v>
      </c>
      <c r="B123" s="539" t="s">
        <v>85</v>
      </c>
      <c r="C123" s="539">
        <f t="shared" si="5"/>
        <v>1.6191910172589009E-2</v>
      </c>
      <c r="D123" s="539">
        <f t="shared" si="5"/>
        <v>2.5106982866959632E-2</v>
      </c>
      <c r="E123" s="539">
        <f t="shared" si="5"/>
        <v>1.4210021866105401E-2</v>
      </c>
      <c r="F123" s="539">
        <f t="shared" si="5"/>
        <v>7.3889337267207533E-3</v>
      </c>
      <c r="G123" s="540">
        <f t="shared" si="5"/>
        <v>2.398376675951595E-2</v>
      </c>
      <c r="H123" s="540">
        <f t="shared" si="5"/>
        <v>1.3568801262541973E-2</v>
      </c>
      <c r="I123" s="540">
        <f t="shared" si="5"/>
        <v>1.7572078099054013E-2</v>
      </c>
    </row>
    <row r="124" spans="1:11">
      <c r="A124" s="501" t="s">
        <v>399</v>
      </c>
      <c r="B124" s="551" t="s">
        <v>85</v>
      </c>
      <c r="C124" s="551">
        <f t="shared" ref="C124:I126" si="6">IF(C59="-","-",C59/C$61)</f>
        <v>2.4936582151399577E-3</v>
      </c>
      <c r="D124" s="551">
        <f t="shared" si="6"/>
        <v>2.7653229878621104E-3</v>
      </c>
      <c r="E124" s="551">
        <f t="shared" si="6"/>
        <v>1.2835416375283895E-3</v>
      </c>
      <c r="F124" s="551">
        <f t="shared" si="6"/>
        <v>7.4606613911181808E-3</v>
      </c>
      <c r="G124" s="552">
        <f t="shared" si="6"/>
        <v>2.7310957579059457E-3</v>
      </c>
      <c r="H124" s="552">
        <f t="shared" si="6"/>
        <v>1.8642255899281475E-3</v>
      </c>
      <c r="I124" s="552">
        <f t="shared" si="6"/>
        <v>2.197430847759977E-3</v>
      </c>
    </row>
    <row r="125" spans="1:11">
      <c r="A125" s="530" t="s">
        <v>400</v>
      </c>
      <c r="B125" s="547" t="s">
        <v>85</v>
      </c>
      <c r="C125" s="547">
        <f t="shared" si="6"/>
        <v>4.6499674221354113E-2</v>
      </c>
      <c r="D125" s="547">
        <f t="shared" si="6"/>
        <v>4.4758040667507763E-2</v>
      </c>
      <c r="E125" s="547">
        <f t="shared" si="6"/>
        <v>3.8211076221546889E-2</v>
      </c>
      <c r="F125" s="547">
        <f t="shared" si="6"/>
        <v>6.5642668372935614E-2</v>
      </c>
      <c r="G125" s="548">
        <f t="shared" si="6"/>
        <v>4.4977470285313327E-2</v>
      </c>
      <c r="H125" s="548">
        <f t="shared" si="6"/>
        <v>4.078979994896783E-2</v>
      </c>
      <c r="I125" s="548">
        <f t="shared" si="6"/>
        <v>4.2399445574900184E-2</v>
      </c>
    </row>
    <row r="126" spans="1:11">
      <c r="A126" s="559" t="s">
        <v>402</v>
      </c>
      <c r="B126" s="562" t="s">
        <v>85</v>
      </c>
      <c r="C126" s="562">
        <f t="shared" si="6"/>
        <v>1</v>
      </c>
      <c r="D126" s="562">
        <f t="shared" si="6"/>
        <v>1</v>
      </c>
      <c r="E126" s="562">
        <f t="shared" si="6"/>
        <v>1</v>
      </c>
      <c r="F126" s="562">
        <f t="shared" si="6"/>
        <v>1</v>
      </c>
      <c r="G126" s="562">
        <f t="shared" si="6"/>
        <v>1</v>
      </c>
      <c r="H126" s="562">
        <f t="shared" si="6"/>
        <v>1</v>
      </c>
      <c r="I126" s="562">
        <f t="shared" si="6"/>
        <v>1</v>
      </c>
    </row>
    <row r="127" spans="1:11" ht="15" customHeight="1">
      <c r="A127" s="536" t="s">
        <v>757</v>
      </c>
      <c r="B127" s="3"/>
      <c r="C127" s="212"/>
      <c r="D127" s="3"/>
      <c r="E127" s="3"/>
      <c r="F127" s="212"/>
      <c r="G127" s="3"/>
      <c r="H127" s="3"/>
      <c r="I127" s="3"/>
    </row>
    <row r="128" spans="1:11">
      <c r="A128" s="38" t="s">
        <v>439</v>
      </c>
      <c r="B128" s="3"/>
      <c r="C128" s="212"/>
      <c r="D128" s="3"/>
      <c r="E128" s="3"/>
      <c r="F128" s="212"/>
      <c r="G128" s="3"/>
      <c r="H128" s="3"/>
      <c r="I128" s="3"/>
    </row>
    <row r="129" spans="1:9">
      <c r="A129" s="242" t="s">
        <v>643</v>
      </c>
      <c r="B129" s="3"/>
      <c r="C129" s="212"/>
      <c r="D129" s="3"/>
      <c r="E129" s="3"/>
      <c r="F129" s="212"/>
      <c r="G129" s="3"/>
      <c r="H129" s="3"/>
      <c r="I129" s="3"/>
    </row>
    <row r="132" spans="1:9" ht="16.8">
      <c r="A132" s="88" t="s">
        <v>763</v>
      </c>
    </row>
    <row r="133" spans="1:9" ht="13.8" thickBot="1">
      <c r="A133" s="205"/>
      <c r="I133" s="417" t="s">
        <v>409</v>
      </c>
    </row>
    <row r="134" spans="1:9">
      <c r="A134" s="204" t="s">
        <v>405</v>
      </c>
      <c r="B134" s="503" t="s">
        <v>96</v>
      </c>
      <c r="C134" s="503" t="s">
        <v>614</v>
      </c>
      <c r="D134" s="503" t="s">
        <v>98</v>
      </c>
      <c r="E134" s="503" t="s">
        <v>299</v>
      </c>
      <c r="F134" s="504">
        <v>300000</v>
      </c>
      <c r="G134" s="505" t="s">
        <v>424</v>
      </c>
      <c r="H134" s="505" t="s">
        <v>424</v>
      </c>
      <c r="I134" s="505" t="s">
        <v>415</v>
      </c>
    </row>
    <row r="135" spans="1:9">
      <c r="A135" s="203"/>
      <c r="B135" s="506" t="s">
        <v>36</v>
      </c>
      <c r="C135" s="506" t="s">
        <v>36</v>
      </c>
      <c r="D135" s="506" t="s">
        <v>36</v>
      </c>
      <c r="E135" s="506" t="s">
        <v>36</v>
      </c>
      <c r="F135" s="506" t="s">
        <v>37</v>
      </c>
      <c r="G135" s="507" t="s">
        <v>764</v>
      </c>
      <c r="H135" s="507" t="s">
        <v>314</v>
      </c>
      <c r="I135" s="507" t="s">
        <v>112</v>
      </c>
    </row>
    <row r="136" spans="1:9" ht="13.8" thickBot="1">
      <c r="A136" s="206"/>
      <c r="B136" s="508" t="s">
        <v>613</v>
      </c>
      <c r="C136" s="508" t="s">
        <v>100</v>
      </c>
      <c r="D136" s="508" t="s">
        <v>101</v>
      </c>
      <c r="E136" s="508" t="s">
        <v>300</v>
      </c>
      <c r="F136" s="508" t="s">
        <v>102</v>
      </c>
      <c r="G136" s="509" t="s">
        <v>314</v>
      </c>
      <c r="H136" s="509" t="s">
        <v>102</v>
      </c>
      <c r="I136" s="509" t="s">
        <v>425</v>
      </c>
    </row>
    <row r="138" spans="1:9">
      <c r="A138" s="519" t="s">
        <v>356</v>
      </c>
      <c r="B138" s="537" t="s">
        <v>85</v>
      </c>
      <c r="C138" s="520">
        <v>123.429787</v>
      </c>
      <c r="D138" s="520">
        <v>84.645574999999994</v>
      </c>
      <c r="E138" s="520">
        <v>86.904337999999996</v>
      </c>
      <c r="F138" s="520">
        <v>37.177252000000003</v>
      </c>
      <c r="G138" s="521">
        <v>88.317774</v>
      </c>
      <c r="H138" s="521">
        <v>81.297354999999996</v>
      </c>
      <c r="I138" s="521">
        <v>83.916078999999996</v>
      </c>
    </row>
    <row r="139" spans="1:9">
      <c r="A139" s="499" t="s">
        <v>357</v>
      </c>
      <c r="B139" s="539" t="s">
        <v>85</v>
      </c>
      <c r="C139" s="511">
        <v>116.41685699999999</v>
      </c>
      <c r="D139" s="511">
        <v>80.883746000000002</v>
      </c>
      <c r="E139" s="511">
        <v>82.112537000000003</v>
      </c>
      <c r="F139" s="511">
        <v>33.606910999999997</v>
      </c>
      <c r="G139" s="267">
        <v>84.248120999999998</v>
      </c>
      <c r="H139" s="267">
        <v>76.643279000000007</v>
      </c>
      <c r="I139" s="267">
        <v>79.480001999999999</v>
      </c>
    </row>
    <row r="140" spans="1:9">
      <c r="A140" s="500" t="s">
        <v>358</v>
      </c>
      <c r="B140" s="541" t="s">
        <v>85</v>
      </c>
      <c r="C140" s="512">
        <v>4.2049279999999998</v>
      </c>
      <c r="D140" s="512">
        <v>3.680415</v>
      </c>
      <c r="E140" s="512">
        <v>3.861656</v>
      </c>
      <c r="F140" s="512">
        <v>2.9793379999999998</v>
      </c>
      <c r="G140" s="513">
        <v>3.7300770000000001</v>
      </c>
      <c r="H140" s="513">
        <v>3.7621699999999998</v>
      </c>
      <c r="I140" s="513">
        <v>3.7501989999999998</v>
      </c>
    </row>
    <row r="141" spans="1:9">
      <c r="A141" s="499" t="s">
        <v>359</v>
      </c>
      <c r="B141" s="539" t="s">
        <v>85</v>
      </c>
      <c r="C141" s="511">
        <v>0.106402</v>
      </c>
      <c r="D141" s="511">
        <v>8.1412999999999999E-2</v>
      </c>
      <c r="E141" s="511">
        <v>0.14918100000000001</v>
      </c>
      <c r="F141" s="511">
        <v>0.59100200000000003</v>
      </c>
      <c r="G141" s="267">
        <v>8.3779000000000006E-2</v>
      </c>
      <c r="H141" s="267">
        <v>0.19899900000000001</v>
      </c>
      <c r="I141" s="267">
        <v>0.15601999999999999</v>
      </c>
    </row>
    <row r="142" spans="1:9">
      <c r="A142" s="498" t="s">
        <v>360</v>
      </c>
      <c r="B142" s="543" t="s">
        <v>85</v>
      </c>
      <c r="C142" s="522">
        <v>18.554907</v>
      </c>
      <c r="D142" s="522">
        <v>16.626394999999999</v>
      </c>
      <c r="E142" s="522">
        <v>19.887941000000001</v>
      </c>
      <c r="F142" s="522">
        <v>6.8015739999999996</v>
      </c>
      <c r="G142" s="523">
        <v>16.808992</v>
      </c>
      <c r="H142" s="523">
        <v>18.412386000000001</v>
      </c>
      <c r="I142" s="523">
        <v>17.814295000000001</v>
      </c>
    </row>
    <row r="143" spans="1:9">
      <c r="A143" s="499" t="s">
        <v>361</v>
      </c>
      <c r="B143" s="539" t="s">
        <v>85</v>
      </c>
      <c r="C143" s="511">
        <v>0.18686</v>
      </c>
      <c r="D143" s="511">
        <v>1.1988589999999999</v>
      </c>
      <c r="E143" s="511">
        <v>1.6367529999999999</v>
      </c>
      <c r="F143" s="511">
        <v>3.6107140000000002</v>
      </c>
      <c r="G143" s="267">
        <v>1.10304</v>
      </c>
      <c r="H143" s="267">
        <v>1.859327</v>
      </c>
      <c r="I143" s="267">
        <v>1.5772200000000001</v>
      </c>
    </row>
    <row r="144" spans="1:9">
      <c r="A144" s="500" t="s">
        <v>362</v>
      </c>
      <c r="B144" s="541" t="s">
        <v>85</v>
      </c>
      <c r="C144" s="512">
        <v>18.065670999999998</v>
      </c>
      <c r="D144" s="512">
        <v>14.96316</v>
      </c>
      <c r="E144" s="512">
        <v>16.887108999999999</v>
      </c>
      <c r="F144" s="512">
        <v>3.1304259999999999</v>
      </c>
      <c r="G144" s="513">
        <v>15.256914999999999</v>
      </c>
      <c r="H144" s="513">
        <v>15.335972999999999</v>
      </c>
      <c r="I144" s="513">
        <v>15.306483</v>
      </c>
    </row>
    <row r="145" spans="1:9">
      <c r="A145" s="499" t="s">
        <v>363</v>
      </c>
      <c r="B145" s="539" t="s">
        <v>85</v>
      </c>
      <c r="C145" s="511">
        <v>0.23427600000000001</v>
      </c>
      <c r="D145" s="511">
        <v>0.17528099999999999</v>
      </c>
      <c r="E145" s="511">
        <v>0.47595999999999999</v>
      </c>
      <c r="F145" s="511">
        <v>6.0434000000000002E-2</v>
      </c>
      <c r="G145" s="267">
        <v>0.180867</v>
      </c>
      <c r="H145" s="267">
        <v>0.42910700000000002</v>
      </c>
      <c r="I145" s="267">
        <v>0.33650999999999998</v>
      </c>
    </row>
    <row r="146" spans="1:9">
      <c r="A146" s="514" t="s">
        <v>364</v>
      </c>
      <c r="B146" s="541" t="s">
        <v>85</v>
      </c>
      <c r="C146" s="512">
        <v>6.8100999999999995E-2</v>
      </c>
      <c r="D146" s="512">
        <v>0.289074</v>
      </c>
      <c r="E146" s="512">
        <v>0.37853999999999999</v>
      </c>
      <c r="F146" s="512" t="s">
        <v>85</v>
      </c>
      <c r="G146" s="513">
        <v>0.26815099999999997</v>
      </c>
      <c r="H146" s="513">
        <v>0.33585799999999999</v>
      </c>
      <c r="I146" s="513">
        <v>0.31060199999999999</v>
      </c>
    </row>
    <row r="147" spans="1:9">
      <c r="A147" s="524" t="s">
        <v>365</v>
      </c>
      <c r="B147" s="545" t="s">
        <v>85</v>
      </c>
      <c r="C147" s="525">
        <v>22.507397000000001</v>
      </c>
      <c r="D147" s="525">
        <v>9.2545529999999996</v>
      </c>
      <c r="E147" s="525">
        <v>9.2551319999999997</v>
      </c>
      <c r="F147" s="525">
        <v>2.3790439999999999</v>
      </c>
      <c r="G147" s="526">
        <v>10.509370000000001</v>
      </c>
      <c r="H147" s="526">
        <v>8.4798179999999999</v>
      </c>
      <c r="I147" s="526">
        <v>9.236872</v>
      </c>
    </row>
    <row r="148" spans="1:9">
      <c r="A148" s="500" t="s">
        <v>417</v>
      </c>
      <c r="B148" s="541" t="s">
        <v>85</v>
      </c>
      <c r="C148" s="512">
        <v>1.211778</v>
      </c>
      <c r="D148" s="512">
        <v>0.79658899999999999</v>
      </c>
      <c r="E148" s="512">
        <v>0.223691</v>
      </c>
      <c r="F148" s="512">
        <v>1.2089000000000001E-2</v>
      </c>
      <c r="G148" s="513">
        <v>0.83589999999999998</v>
      </c>
      <c r="H148" s="513">
        <v>0.19983200000000001</v>
      </c>
      <c r="I148" s="513">
        <v>0.43709500000000001</v>
      </c>
    </row>
    <row r="149" spans="1:9">
      <c r="A149" s="499" t="s">
        <v>367</v>
      </c>
      <c r="B149" s="539" t="s">
        <v>85</v>
      </c>
      <c r="C149" s="511">
        <v>8.9486600000000003</v>
      </c>
      <c r="D149" s="511">
        <v>3.5398670000000001</v>
      </c>
      <c r="E149" s="511">
        <v>1.4130750000000001</v>
      </c>
      <c r="F149" s="511">
        <v>4.573E-2</v>
      </c>
      <c r="G149" s="267">
        <v>4.0519869999999996</v>
      </c>
      <c r="H149" s="267">
        <v>1.2588999999999999</v>
      </c>
      <c r="I149" s="267">
        <v>2.300764</v>
      </c>
    </row>
    <row r="150" spans="1:9">
      <c r="A150" s="514" t="s">
        <v>368</v>
      </c>
      <c r="B150" s="541" t="s">
        <v>85</v>
      </c>
      <c r="C150" s="512">
        <v>1.5466000000000001E-2</v>
      </c>
      <c r="D150" s="512">
        <v>7.5357999999999994E-2</v>
      </c>
      <c r="E150" s="512">
        <v>2.2950999999999999E-2</v>
      </c>
      <c r="F150" s="512">
        <v>0.783169</v>
      </c>
      <c r="G150" s="513">
        <v>6.9688E-2</v>
      </c>
      <c r="H150" s="513">
        <v>0.108669</v>
      </c>
      <c r="I150" s="513">
        <v>9.4128000000000003E-2</v>
      </c>
    </row>
    <row r="151" spans="1:9">
      <c r="A151" s="499" t="s">
        <v>369</v>
      </c>
      <c r="B151" s="539" t="s">
        <v>85</v>
      </c>
      <c r="C151" s="511">
        <v>0.40905200000000003</v>
      </c>
      <c r="D151" s="511">
        <v>1.2486109999999999</v>
      </c>
      <c r="E151" s="511">
        <v>2.163932</v>
      </c>
      <c r="F151" s="511">
        <v>0.77967900000000001</v>
      </c>
      <c r="G151" s="267">
        <v>1.169119</v>
      </c>
      <c r="H151" s="267">
        <v>2.0078499999999999</v>
      </c>
      <c r="I151" s="267">
        <v>1.6949909999999999</v>
      </c>
    </row>
    <row r="152" spans="1:9">
      <c r="A152" s="500" t="s">
        <v>370</v>
      </c>
      <c r="B152" s="541" t="s">
        <v>85</v>
      </c>
      <c r="C152" s="512">
        <v>10.640746999999999</v>
      </c>
      <c r="D152" s="512">
        <v>1.825078</v>
      </c>
      <c r="E152" s="512">
        <v>4.4881159999999998</v>
      </c>
      <c r="F152" s="512">
        <v>0.63314800000000004</v>
      </c>
      <c r="G152" s="513">
        <v>2.6597710000000001</v>
      </c>
      <c r="H152" s="513">
        <v>4.0534480000000004</v>
      </c>
      <c r="I152" s="513">
        <v>3.533585</v>
      </c>
    </row>
    <row r="153" spans="1:9">
      <c r="A153" s="499" t="s">
        <v>371</v>
      </c>
      <c r="B153" s="539" t="s">
        <v>85</v>
      </c>
      <c r="C153" s="511">
        <v>1.2816940000000001</v>
      </c>
      <c r="D153" s="511">
        <v>1.76905</v>
      </c>
      <c r="E153" s="511">
        <v>0.94336799999999998</v>
      </c>
      <c r="F153" s="511">
        <v>0.12522900000000001</v>
      </c>
      <c r="G153" s="267">
        <v>1.722906</v>
      </c>
      <c r="H153" s="267">
        <v>0.85111899999999996</v>
      </c>
      <c r="I153" s="267">
        <v>1.176309</v>
      </c>
    </row>
    <row r="154" spans="1:9">
      <c r="A154" s="498" t="s">
        <v>372</v>
      </c>
      <c r="B154" s="543" t="s">
        <v>85</v>
      </c>
      <c r="C154" s="522">
        <v>43.990464000000003</v>
      </c>
      <c r="D154" s="522">
        <v>25.595697000000001</v>
      </c>
      <c r="E154" s="522">
        <v>31.587747</v>
      </c>
      <c r="F154" s="522">
        <v>34.412666999999999</v>
      </c>
      <c r="G154" s="523">
        <v>27.337365999999999</v>
      </c>
      <c r="H154" s="523">
        <v>31.906272000000001</v>
      </c>
      <c r="I154" s="523">
        <v>30.201999000000001</v>
      </c>
    </row>
    <row r="155" spans="1:9">
      <c r="A155" s="502" t="s">
        <v>418</v>
      </c>
      <c r="B155" s="547" t="s">
        <v>85</v>
      </c>
      <c r="C155" s="515">
        <v>1.395397</v>
      </c>
      <c r="D155" s="515">
        <v>1.404552</v>
      </c>
      <c r="E155" s="515">
        <v>2.6367479999999999</v>
      </c>
      <c r="F155" s="515">
        <v>4.5872029999999997</v>
      </c>
      <c r="G155" s="516">
        <v>1.4036850000000001</v>
      </c>
      <c r="H155" s="516">
        <v>2.856671</v>
      </c>
      <c r="I155" s="516">
        <v>2.3146849999999999</v>
      </c>
    </row>
    <row r="156" spans="1:9">
      <c r="A156" s="500" t="s">
        <v>373</v>
      </c>
      <c r="B156" s="541" t="s">
        <v>85</v>
      </c>
      <c r="C156" s="512">
        <v>22.445573</v>
      </c>
      <c r="D156" s="512">
        <v>14.461611</v>
      </c>
      <c r="E156" s="512">
        <v>18.176421000000001</v>
      </c>
      <c r="F156" s="512">
        <v>20.586783</v>
      </c>
      <c r="G156" s="513">
        <v>15.217555000000001</v>
      </c>
      <c r="H156" s="513">
        <v>18.448201000000001</v>
      </c>
      <c r="I156" s="513">
        <v>17.243120000000001</v>
      </c>
    </row>
    <row r="157" spans="1:9">
      <c r="A157" s="502" t="s">
        <v>374</v>
      </c>
      <c r="B157" s="547" t="s">
        <v>85</v>
      </c>
      <c r="C157" s="515">
        <v>18.198947</v>
      </c>
      <c r="D157" s="515">
        <v>9.7295339999999992</v>
      </c>
      <c r="E157" s="515">
        <v>10.485905000000001</v>
      </c>
      <c r="F157" s="515">
        <v>9.2386820000000007</v>
      </c>
      <c r="G157" s="516">
        <v>10.531442</v>
      </c>
      <c r="H157" s="516">
        <v>10.345275000000001</v>
      </c>
      <c r="I157" s="516">
        <v>10.414718000000001</v>
      </c>
    </row>
    <row r="158" spans="1:9">
      <c r="A158" s="498" t="s">
        <v>375</v>
      </c>
      <c r="B158" s="543" t="s">
        <v>85</v>
      </c>
      <c r="C158" s="522">
        <v>47.723795000000003</v>
      </c>
      <c r="D158" s="522">
        <v>30.189185999999999</v>
      </c>
      <c r="E158" s="522">
        <v>23.652170999999999</v>
      </c>
      <c r="F158" s="522">
        <v>17.184842</v>
      </c>
      <c r="G158" s="523">
        <v>31.849412000000001</v>
      </c>
      <c r="H158" s="523">
        <v>22.922947000000001</v>
      </c>
      <c r="I158" s="523">
        <v>26.252656000000002</v>
      </c>
    </row>
    <row r="159" spans="1:9">
      <c r="A159" s="499" t="s">
        <v>419</v>
      </c>
      <c r="B159" s="539" t="s">
        <v>85</v>
      </c>
      <c r="C159" s="511">
        <v>2.8789790000000002</v>
      </c>
      <c r="D159" s="511">
        <v>1.505665</v>
      </c>
      <c r="E159" s="511">
        <v>3.446933</v>
      </c>
      <c r="F159" s="511">
        <v>3.4065999999999999E-2</v>
      </c>
      <c r="G159" s="267">
        <v>1.635694</v>
      </c>
      <c r="H159" s="267">
        <v>3.0621139999999998</v>
      </c>
      <c r="I159" s="267">
        <v>2.5300379999999998</v>
      </c>
    </row>
    <row r="160" spans="1:9">
      <c r="A160" s="500" t="s">
        <v>376</v>
      </c>
      <c r="B160" s="541" t="s">
        <v>85</v>
      </c>
      <c r="C160" s="512">
        <v>27.474952999999999</v>
      </c>
      <c r="D160" s="512">
        <v>19.849456</v>
      </c>
      <c r="E160" s="512">
        <v>16.915472000000001</v>
      </c>
      <c r="F160" s="512">
        <v>16.353767000000001</v>
      </c>
      <c r="G160" s="513">
        <v>20.571459000000001</v>
      </c>
      <c r="H160" s="513">
        <v>16.852136999999999</v>
      </c>
      <c r="I160" s="513">
        <v>18.239501000000001</v>
      </c>
    </row>
    <row r="161" spans="1:9">
      <c r="A161" s="499" t="s">
        <v>377</v>
      </c>
      <c r="B161" s="539" t="s">
        <v>85</v>
      </c>
      <c r="C161" s="511">
        <v>16.371651</v>
      </c>
      <c r="D161" s="511">
        <v>8.8340650000000007</v>
      </c>
      <c r="E161" s="511">
        <v>3.1575280000000001</v>
      </c>
      <c r="F161" s="511">
        <v>0.79700899999999997</v>
      </c>
      <c r="G161" s="267">
        <v>9.5477450000000008</v>
      </c>
      <c r="H161" s="267">
        <v>2.8913669999999998</v>
      </c>
      <c r="I161" s="267">
        <v>5.3742989999999997</v>
      </c>
    </row>
    <row r="162" spans="1:9">
      <c r="A162" s="498" t="s">
        <v>378</v>
      </c>
      <c r="B162" s="543" t="s">
        <v>85</v>
      </c>
      <c r="C162" s="522">
        <v>52.792273000000002</v>
      </c>
      <c r="D162" s="522">
        <v>31.675245</v>
      </c>
      <c r="E162" s="522">
        <v>19.120826999999998</v>
      </c>
      <c r="F162" s="522">
        <v>12.351212</v>
      </c>
      <c r="G162" s="523">
        <v>33.674664</v>
      </c>
      <c r="H162" s="523">
        <v>18.357517999999999</v>
      </c>
      <c r="I162" s="523">
        <v>24.07105</v>
      </c>
    </row>
    <row r="163" spans="1:9">
      <c r="A163" s="499" t="s">
        <v>420</v>
      </c>
      <c r="B163" s="539" t="s">
        <v>85</v>
      </c>
      <c r="C163" s="511">
        <v>4.5476349999999996</v>
      </c>
      <c r="D163" s="511">
        <v>3.7850920000000001</v>
      </c>
      <c r="E163" s="511">
        <v>3.7836379999999998</v>
      </c>
      <c r="F163" s="511">
        <v>1.854792</v>
      </c>
      <c r="G163" s="267">
        <v>3.8572920000000002</v>
      </c>
      <c r="H163" s="267">
        <v>3.5661510000000001</v>
      </c>
      <c r="I163" s="267">
        <v>3.6747510000000001</v>
      </c>
    </row>
    <row r="164" spans="1:9">
      <c r="A164" s="500" t="s">
        <v>379</v>
      </c>
      <c r="B164" s="541" t="s">
        <v>85</v>
      </c>
      <c r="C164" s="512">
        <v>1.9232880000000001</v>
      </c>
      <c r="D164" s="512">
        <v>0.18382799999999999</v>
      </c>
      <c r="E164" s="512">
        <v>0.246471</v>
      </c>
      <c r="F164" s="512">
        <v>8.0510000000000009E-3</v>
      </c>
      <c r="G164" s="513">
        <v>0.34852499999999997</v>
      </c>
      <c r="H164" s="513">
        <v>0.21958800000000001</v>
      </c>
      <c r="I164" s="513">
        <v>0.267683</v>
      </c>
    </row>
    <row r="165" spans="1:9">
      <c r="A165" s="502" t="s">
        <v>751</v>
      </c>
      <c r="B165" s="547" t="s">
        <v>85</v>
      </c>
      <c r="C165" s="515">
        <v>38.566484000000003</v>
      </c>
      <c r="D165" s="515">
        <v>18.295794999999998</v>
      </c>
      <c r="E165" s="515">
        <v>9.3179020000000001</v>
      </c>
      <c r="F165" s="515">
        <v>6.8381619999999996</v>
      </c>
      <c r="G165" s="516">
        <v>20.215081000000001</v>
      </c>
      <c r="H165" s="516">
        <v>9.0382979999999993</v>
      </c>
      <c r="I165" s="516">
        <v>13.207411</v>
      </c>
    </row>
    <row r="166" spans="1:9">
      <c r="A166" s="501" t="s">
        <v>381</v>
      </c>
      <c r="B166" s="541" t="s">
        <v>85</v>
      </c>
      <c r="C166" s="512" t="s">
        <v>85</v>
      </c>
      <c r="D166" s="512">
        <v>0.123913</v>
      </c>
      <c r="E166" s="512">
        <v>2.12E-2</v>
      </c>
      <c r="F166" s="512">
        <v>2.9406000000000002E-2</v>
      </c>
      <c r="G166" s="513">
        <v>0.112181</v>
      </c>
      <c r="H166" s="513">
        <v>2.2124999999999999E-2</v>
      </c>
      <c r="I166" s="513">
        <v>5.5717000000000003E-2</v>
      </c>
    </row>
    <row r="167" spans="1:9">
      <c r="A167" s="502" t="s">
        <v>382</v>
      </c>
      <c r="B167" s="539" t="s">
        <v>85</v>
      </c>
      <c r="C167" s="511">
        <v>2.030932</v>
      </c>
      <c r="D167" s="511">
        <v>1.0173449999999999</v>
      </c>
      <c r="E167" s="511">
        <v>1.9630590000000001</v>
      </c>
      <c r="F167" s="511">
        <v>0.38760499999999998</v>
      </c>
      <c r="G167" s="267">
        <v>1.1133139999999999</v>
      </c>
      <c r="H167" s="267">
        <v>1.7854190000000001</v>
      </c>
      <c r="I167" s="267">
        <v>1.534713</v>
      </c>
    </row>
    <row r="168" spans="1:9">
      <c r="A168" s="501" t="s">
        <v>383</v>
      </c>
      <c r="B168" s="551" t="s">
        <v>85</v>
      </c>
      <c r="C168" s="517">
        <v>5.2602149999999996</v>
      </c>
      <c r="D168" s="517">
        <v>8.2581659999999992</v>
      </c>
      <c r="E168" s="517">
        <v>3.6942680000000001</v>
      </c>
      <c r="F168" s="517">
        <v>3.233196</v>
      </c>
      <c r="G168" s="518">
        <v>7.9743120000000003</v>
      </c>
      <c r="H168" s="518">
        <v>3.64228</v>
      </c>
      <c r="I168" s="518">
        <v>5.2581949999999997</v>
      </c>
    </row>
    <row r="169" spans="1:9" s="7" customFormat="1">
      <c r="A169" s="530" t="s">
        <v>438</v>
      </c>
      <c r="B169" s="549" t="s">
        <v>85</v>
      </c>
      <c r="C169" s="531">
        <v>2.9387599999999998</v>
      </c>
      <c r="D169" s="531">
        <v>3.2108639999999999</v>
      </c>
      <c r="E169" s="531">
        <v>2.462275</v>
      </c>
      <c r="F169" s="531">
        <v>1.1434470000000001</v>
      </c>
      <c r="G169" s="532">
        <v>3.1850999999999998</v>
      </c>
      <c r="H169" s="532">
        <v>2.3135699999999999</v>
      </c>
      <c r="I169" s="532">
        <v>2.6386639999999999</v>
      </c>
    </row>
    <row r="170" spans="1:9">
      <c r="A170" s="501" t="s">
        <v>421</v>
      </c>
      <c r="B170" s="551" t="s">
        <v>85</v>
      </c>
      <c r="C170" s="517">
        <v>1.800581</v>
      </c>
      <c r="D170" s="517">
        <v>2.4870559999999999</v>
      </c>
      <c r="E170" s="517">
        <v>1.7265109999999999</v>
      </c>
      <c r="F170" s="517">
        <v>1.1434470000000001</v>
      </c>
      <c r="G170" s="518">
        <v>2.4220579999999998</v>
      </c>
      <c r="H170" s="518">
        <v>1.660768</v>
      </c>
      <c r="I170" s="518">
        <v>1.9447410000000001</v>
      </c>
    </row>
    <row r="171" spans="1:9">
      <c r="A171" s="502" t="s">
        <v>501</v>
      </c>
      <c r="B171" s="547" t="s">
        <v>85</v>
      </c>
      <c r="C171" s="515">
        <v>1.1281399999999999</v>
      </c>
      <c r="D171" s="515">
        <v>0.72380800000000001</v>
      </c>
      <c r="E171" s="515">
        <v>0.66001699999999996</v>
      </c>
      <c r="F171" s="515" t="s">
        <v>85</v>
      </c>
      <c r="G171" s="516">
        <v>0.76209199999999999</v>
      </c>
      <c r="H171" s="516">
        <v>0.58559700000000003</v>
      </c>
      <c r="I171" s="516">
        <v>0.65143200000000001</v>
      </c>
    </row>
    <row r="172" spans="1:9">
      <c r="A172" s="527" t="s">
        <v>384</v>
      </c>
      <c r="B172" s="553" t="s">
        <v>85</v>
      </c>
      <c r="C172" s="528">
        <v>116.9581</v>
      </c>
      <c r="D172" s="528">
        <v>98.652433000000002</v>
      </c>
      <c r="E172" s="528">
        <v>110.030055</v>
      </c>
      <c r="F172" s="528">
        <v>129.63398799999999</v>
      </c>
      <c r="G172" s="529">
        <v>100.385665</v>
      </c>
      <c r="H172" s="529">
        <v>112.240499</v>
      </c>
      <c r="I172" s="529">
        <v>107.81846299999999</v>
      </c>
    </row>
    <row r="173" spans="1:9">
      <c r="A173" s="502" t="s">
        <v>422</v>
      </c>
      <c r="B173" s="547" t="s">
        <v>85</v>
      </c>
      <c r="C173" s="515">
        <v>11.550559</v>
      </c>
      <c r="D173" s="515">
        <v>11.146773</v>
      </c>
      <c r="E173" s="515">
        <v>10.350459000000001</v>
      </c>
      <c r="F173" s="515">
        <v>6.4584849999999996</v>
      </c>
      <c r="G173" s="516">
        <v>11.185003999999999</v>
      </c>
      <c r="H173" s="516">
        <v>9.911619</v>
      </c>
      <c r="I173" s="516">
        <v>10.386611</v>
      </c>
    </row>
    <row r="174" spans="1:9">
      <c r="A174" s="501" t="s">
        <v>385</v>
      </c>
      <c r="B174" s="551" t="s">
        <v>85</v>
      </c>
      <c r="C174" s="517">
        <v>4.9666129999999997</v>
      </c>
      <c r="D174" s="517">
        <v>3.4435790000000002</v>
      </c>
      <c r="E174" s="517">
        <v>6.5682510000000001</v>
      </c>
      <c r="F174" s="517">
        <v>10.248896</v>
      </c>
      <c r="G174" s="518">
        <v>3.5877840000000001</v>
      </c>
      <c r="H174" s="518">
        <v>6.983263</v>
      </c>
      <c r="I174" s="518">
        <v>5.7166969999999999</v>
      </c>
    </row>
    <row r="175" spans="1:9">
      <c r="A175" s="502" t="s">
        <v>386</v>
      </c>
      <c r="B175" s="547" t="s">
        <v>85</v>
      </c>
      <c r="C175" s="515">
        <v>75.391205999999997</v>
      </c>
      <c r="D175" s="515">
        <v>71.949815999999998</v>
      </c>
      <c r="E175" s="515">
        <v>77.445632000000003</v>
      </c>
      <c r="F175" s="515">
        <v>93.649506000000002</v>
      </c>
      <c r="G175" s="516">
        <v>72.275655999999998</v>
      </c>
      <c r="H175" s="516">
        <v>79.272701999999995</v>
      </c>
      <c r="I175" s="516">
        <v>76.662695999999997</v>
      </c>
    </row>
    <row r="176" spans="1:9">
      <c r="A176" s="501" t="s">
        <v>387</v>
      </c>
      <c r="B176" s="551" t="s">
        <v>85</v>
      </c>
      <c r="C176" s="517">
        <v>1.9755689999999999</v>
      </c>
      <c r="D176" s="517">
        <v>1.2870619999999999</v>
      </c>
      <c r="E176" s="517">
        <v>2.4930469999999998</v>
      </c>
      <c r="F176" s="517">
        <v>6.6325599999999998</v>
      </c>
      <c r="G176" s="518">
        <v>1.352252</v>
      </c>
      <c r="H176" s="518">
        <v>2.9597980000000002</v>
      </c>
      <c r="I176" s="518">
        <v>2.3601589999999999</v>
      </c>
    </row>
    <row r="177" spans="1:9">
      <c r="A177" s="499" t="s">
        <v>388</v>
      </c>
      <c r="B177" s="539" t="s">
        <v>85</v>
      </c>
      <c r="C177" s="511">
        <v>9.0550270000000008</v>
      </c>
      <c r="D177" s="511">
        <v>2.3100420000000002</v>
      </c>
      <c r="E177" s="511">
        <v>2.3303880000000001</v>
      </c>
      <c r="F177" s="511">
        <v>6.8694100000000002</v>
      </c>
      <c r="G177" s="267">
        <v>2.9486759999999999</v>
      </c>
      <c r="H177" s="267">
        <v>2.8421859999999999</v>
      </c>
      <c r="I177" s="267">
        <v>2.8819089999999998</v>
      </c>
    </row>
    <row r="178" spans="1:9" s="47" customFormat="1">
      <c r="A178" s="500" t="s">
        <v>389</v>
      </c>
      <c r="B178" s="541" t="s">
        <v>85</v>
      </c>
      <c r="C178" s="512">
        <v>8.0602009999999993</v>
      </c>
      <c r="D178" s="512">
        <v>8.5151620000000001</v>
      </c>
      <c r="E178" s="512">
        <v>8.6536039999999996</v>
      </c>
      <c r="F178" s="512">
        <v>5.7751320000000002</v>
      </c>
      <c r="G178" s="513">
        <v>8.4720849999999999</v>
      </c>
      <c r="H178" s="513">
        <v>8.3290419999999994</v>
      </c>
      <c r="I178" s="513">
        <v>8.3823989999999995</v>
      </c>
    </row>
    <row r="179" spans="1:9" s="7" customFormat="1">
      <c r="A179" s="524" t="s">
        <v>390</v>
      </c>
      <c r="B179" s="545" t="s">
        <v>85</v>
      </c>
      <c r="C179" s="525">
        <v>25.146782000000002</v>
      </c>
      <c r="D179" s="525">
        <v>25.456147999999999</v>
      </c>
      <c r="E179" s="525">
        <v>29.615518999999999</v>
      </c>
      <c r="F179" s="525">
        <v>28.010438000000001</v>
      </c>
      <c r="G179" s="526">
        <v>25.426856999999998</v>
      </c>
      <c r="H179" s="526">
        <v>29.434538</v>
      </c>
      <c r="I179" s="526">
        <v>27.939610999999999</v>
      </c>
    </row>
    <row r="180" spans="1:9">
      <c r="A180" s="500" t="s">
        <v>391</v>
      </c>
      <c r="B180" s="541" t="s">
        <v>85</v>
      </c>
      <c r="C180" s="512">
        <v>3.3847070000000001</v>
      </c>
      <c r="D180" s="512">
        <v>4.0858600000000003</v>
      </c>
      <c r="E180" s="512">
        <v>3.450809</v>
      </c>
      <c r="F180" s="512" t="s">
        <v>85</v>
      </c>
      <c r="G180" s="513">
        <v>4.0194729999999996</v>
      </c>
      <c r="H180" s="513">
        <v>3.061712</v>
      </c>
      <c r="I180" s="513">
        <v>3.4189720000000001</v>
      </c>
    </row>
    <row r="181" spans="1:9">
      <c r="A181" s="499" t="s">
        <v>392</v>
      </c>
      <c r="B181" s="539" t="s">
        <v>85</v>
      </c>
      <c r="C181" s="511">
        <v>8.3500779999999999</v>
      </c>
      <c r="D181" s="511">
        <v>15.362341000000001</v>
      </c>
      <c r="E181" s="511">
        <v>20.533086999999998</v>
      </c>
      <c r="F181" s="511">
        <v>20.543133999999998</v>
      </c>
      <c r="G181" s="267">
        <v>14.698399999999999</v>
      </c>
      <c r="H181" s="267">
        <v>20.534220000000001</v>
      </c>
      <c r="I181" s="267">
        <v>18.357368999999998</v>
      </c>
    </row>
    <row r="182" spans="1:9">
      <c r="A182" s="500" t="s">
        <v>393</v>
      </c>
      <c r="B182" s="541" t="s">
        <v>85</v>
      </c>
      <c r="C182" s="512">
        <v>12.597595999999999</v>
      </c>
      <c r="D182" s="512">
        <v>5.86165</v>
      </c>
      <c r="E182" s="512">
        <v>5.1390019999999996</v>
      </c>
      <c r="F182" s="512">
        <v>6.9281779999999999</v>
      </c>
      <c r="G182" s="513">
        <v>6.499428</v>
      </c>
      <c r="H182" s="513">
        <v>5.3407400000000003</v>
      </c>
      <c r="I182" s="513">
        <v>5.7729489999999997</v>
      </c>
    </row>
    <row r="183" spans="1:9">
      <c r="A183" s="499" t="s">
        <v>394</v>
      </c>
      <c r="B183" s="539" t="s">
        <v>85</v>
      </c>
      <c r="C183" s="511">
        <v>0.81440199999999996</v>
      </c>
      <c r="D183" s="511">
        <v>0.14629700000000001</v>
      </c>
      <c r="E183" s="511">
        <v>0.49262099999999998</v>
      </c>
      <c r="F183" s="511">
        <v>0.53912700000000002</v>
      </c>
      <c r="G183" s="267">
        <v>0.20955499999999999</v>
      </c>
      <c r="H183" s="267">
        <v>0.497865</v>
      </c>
      <c r="I183" s="267">
        <v>0.39032099999999997</v>
      </c>
    </row>
    <row r="184" spans="1:9" s="7" customFormat="1">
      <c r="A184" s="498" t="s">
        <v>395</v>
      </c>
      <c r="B184" s="543" t="s">
        <v>85</v>
      </c>
      <c r="C184" s="522">
        <v>24.204052000000001</v>
      </c>
      <c r="D184" s="522">
        <v>22.303836</v>
      </c>
      <c r="E184" s="522">
        <v>20.221788</v>
      </c>
      <c r="F184" s="522">
        <v>10.688169</v>
      </c>
      <c r="G184" s="523">
        <v>22.483754000000001</v>
      </c>
      <c r="H184" s="523">
        <v>19.146823999999999</v>
      </c>
      <c r="I184" s="523">
        <v>20.391549999999999</v>
      </c>
    </row>
    <row r="185" spans="1:9" s="47" customFormat="1">
      <c r="A185" s="499" t="s">
        <v>396</v>
      </c>
      <c r="B185" s="539" t="s">
        <v>85</v>
      </c>
      <c r="C185" s="511">
        <v>13.068785999999999</v>
      </c>
      <c r="D185" s="511">
        <v>12.007643</v>
      </c>
      <c r="E185" s="511">
        <v>13.994104</v>
      </c>
      <c r="F185" s="511">
        <v>6.2416270000000003</v>
      </c>
      <c r="G185" s="267">
        <v>12.108115</v>
      </c>
      <c r="H185" s="267">
        <v>13.119973</v>
      </c>
      <c r="I185" s="267">
        <v>12.742533999999999</v>
      </c>
    </row>
    <row r="186" spans="1:9">
      <c r="A186" s="500" t="s">
        <v>397</v>
      </c>
      <c r="B186" s="541" t="s">
        <v>85</v>
      </c>
      <c r="C186" s="512">
        <v>0.194689</v>
      </c>
      <c r="D186" s="512">
        <v>0.15353700000000001</v>
      </c>
      <c r="E186" s="512">
        <v>0.163378</v>
      </c>
      <c r="F186" s="512" t="s">
        <v>85</v>
      </c>
      <c r="G186" s="513">
        <v>0.15743299999999999</v>
      </c>
      <c r="H186" s="513">
        <v>0.144956</v>
      </c>
      <c r="I186" s="513">
        <v>0.14960999999999999</v>
      </c>
    </row>
    <row r="187" spans="1:9">
      <c r="A187" s="499" t="s">
        <v>398</v>
      </c>
      <c r="B187" s="539" t="s">
        <v>85</v>
      </c>
      <c r="C187" s="511">
        <v>8.1213619999999995</v>
      </c>
      <c r="D187" s="511">
        <v>9.1363620000000001</v>
      </c>
      <c r="E187" s="511">
        <v>5.211551</v>
      </c>
      <c r="F187" s="511">
        <v>2.2125319999999999</v>
      </c>
      <c r="G187" s="267">
        <v>9.0402590000000007</v>
      </c>
      <c r="H187" s="267">
        <v>4.8733959999999996</v>
      </c>
      <c r="I187" s="267">
        <v>6.4276999999999997</v>
      </c>
    </row>
    <row r="188" spans="1:9">
      <c r="A188" s="501" t="s">
        <v>399</v>
      </c>
      <c r="B188" s="551" t="s">
        <v>85</v>
      </c>
      <c r="C188" s="517">
        <v>1.250742</v>
      </c>
      <c r="D188" s="517">
        <v>1.006294</v>
      </c>
      <c r="E188" s="517">
        <v>0.47074100000000002</v>
      </c>
      <c r="F188" s="517">
        <v>2.2340100000000001</v>
      </c>
      <c r="G188" s="518">
        <v>1.029439</v>
      </c>
      <c r="H188" s="518">
        <v>0.66955900000000002</v>
      </c>
      <c r="I188" s="518">
        <v>0.80379900000000004</v>
      </c>
    </row>
    <row r="189" spans="1:9" s="7" customFormat="1">
      <c r="A189" s="530" t="s">
        <v>400</v>
      </c>
      <c r="B189" s="549" t="s">
        <v>85</v>
      </c>
      <c r="C189" s="531">
        <v>23.322800000000001</v>
      </c>
      <c r="D189" s="531">
        <v>16.287327999999999</v>
      </c>
      <c r="E189" s="531">
        <v>14.01398</v>
      </c>
      <c r="F189" s="531">
        <v>19.655947999999999</v>
      </c>
      <c r="G189" s="532">
        <v>16.953467</v>
      </c>
      <c r="H189" s="532">
        <v>14.650141</v>
      </c>
      <c r="I189" s="532">
        <v>15.509316999999999</v>
      </c>
    </row>
    <row r="190" spans="1:9">
      <c r="A190" s="559" t="s">
        <v>402</v>
      </c>
      <c r="B190" s="562" t="s">
        <v>85</v>
      </c>
      <c r="C190" s="560">
        <f>SUM(C138,C142,C147,C154,C158,C162,C169,C172,C179,C184,C189)</f>
        <v>501.56911700000001</v>
      </c>
      <c r="D190" s="560">
        <f t="shared" ref="D190:I190" si="7">SUM(D138,D142,D147,D154,D158,D162,D169,D172,D179,D184,D189)</f>
        <v>363.89725999999996</v>
      </c>
      <c r="E190" s="560">
        <f t="shared" si="7"/>
        <v>366.75177300000001</v>
      </c>
      <c r="F190" s="560">
        <f t="shared" si="7"/>
        <v>299.43858100000006</v>
      </c>
      <c r="G190" s="560">
        <f t="shared" si="7"/>
        <v>376.93242099999998</v>
      </c>
      <c r="H190" s="560">
        <f t="shared" si="7"/>
        <v>359.16186799999991</v>
      </c>
      <c r="I190" s="560">
        <f t="shared" si="7"/>
        <v>365.79055600000004</v>
      </c>
    </row>
    <row r="191" spans="1:9" ht="15" customHeight="1">
      <c r="A191" s="536" t="s">
        <v>757</v>
      </c>
      <c r="B191" s="3"/>
      <c r="C191" s="212"/>
      <c r="D191" s="3"/>
      <c r="E191" s="3"/>
      <c r="F191" s="212"/>
      <c r="G191" s="3"/>
      <c r="H191" s="3"/>
      <c r="I191" s="3"/>
    </row>
    <row r="192" spans="1:9">
      <c r="A192" s="38" t="s">
        <v>439</v>
      </c>
      <c r="B192" s="3"/>
      <c r="C192" s="212"/>
      <c r="D192" s="3"/>
      <c r="E192" s="3"/>
      <c r="F192" s="212"/>
      <c r="G192" s="3"/>
      <c r="H192" s="3"/>
      <c r="I192" s="3"/>
    </row>
    <row r="193" spans="1:9">
      <c r="A193" s="242" t="s">
        <v>643</v>
      </c>
      <c r="B193" s="3"/>
      <c r="C193" s="212"/>
      <c r="D193" s="3"/>
      <c r="E193" s="3"/>
      <c r="F193" s="212"/>
      <c r="G193" s="3"/>
      <c r="H193" s="3"/>
      <c r="I193" s="3"/>
    </row>
    <row r="195" spans="1:9" ht="87" customHeight="1">
      <c r="A195" s="801" t="s">
        <v>440</v>
      </c>
      <c r="B195" s="802"/>
      <c r="C195" s="802"/>
      <c r="D195" s="802"/>
      <c r="E195" s="802"/>
      <c r="F195" s="802"/>
      <c r="G195" s="802"/>
      <c r="H195" s="802"/>
      <c r="I195" s="803"/>
    </row>
  </sheetData>
  <mergeCells count="1">
    <mergeCell ref="A195:I195"/>
  </mergeCells>
  <printOptions horizontalCentered="1" verticalCentered="1"/>
  <pageMargins left="0.70866141732283472" right="0.70866141732283472" top="0.19685039370078741" bottom="0.19685039370078741" header="0.31496062992125984" footer="0.31496062992125984"/>
  <pageSetup paperSize="9" scale="50" firstPageNumber="70" orientation="landscape" useFirstPageNumber="1" r:id="rId1"/>
  <headerFooter>
    <oddHeader>&amp;RLes groupements à fiscalité propre en 2018</oddHeader>
    <oddFooter>&amp;LDirection Générale des Collectivités Locales / DESL&amp;C&amp;P&amp;RMise en ligne : juillet 2020</oddFooter>
    <firstHeader>&amp;RLes groupements à fiscalité propre en 2016</firstHeader>
    <firstFooter>&amp;LDirection Générale des Collectivités Locales / DESL&amp;C&amp;P&amp;RMise en ligne : mai 2018</firstFooter>
  </headerFooter>
  <rowBreaks count="2" manualBreakCount="2">
    <brk id="65" max="16383" man="1"/>
    <brk id="129" max="16383" man="1"/>
  </rowBreaks>
</worksheet>
</file>

<file path=xl/worksheets/sheet29.xml><?xml version="1.0" encoding="utf-8"?>
<worksheet xmlns="http://schemas.openxmlformats.org/spreadsheetml/2006/main" xmlns:r="http://schemas.openxmlformats.org/officeDocument/2006/relationships">
  <sheetPr>
    <tabColor rgb="FF00B050"/>
  </sheetPr>
  <dimension ref="A1:K198"/>
  <sheetViews>
    <sheetView zoomScaleNormal="100" workbookViewId="0"/>
  </sheetViews>
  <sheetFormatPr baseColWidth="10" defaultRowHeight="13.2"/>
  <cols>
    <col min="1" max="1" width="78.5546875" customWidth="1"/>
    <col min="2" max="9" width="17.33203125" customWidth="1"/>
    <col min="11" max="11" width="12" bestFit="1" customWidth="1"/>
  </cols>
  <sheetData>
    <row r="1" spans="1:9" ht="19.2">
      <c r="A1" s="9" t="s">
        <v>433</v>
      </c>
    </row>
    <row r="2" spans="1:9" ht="17.399999999999999">
      <c r="A2" s="9"/>
    </row>
    <row r="3" spans="1:9" ht="16.8">
      <c r="A3" s="88" t="s">
        <v>765</v>
      </c>
    </row>
    <row r="4" spans="1:9" ht="13.8" thickBot="1">
      <c r="A4" s="205"/>
      <c r="I4" s="417" t="s">
        <v>401</v>
      </c>
    </row>
    <row r="5" spans="1:9">
      <c r="A5" s="204" t="s">
        <v>408</v>
      </c>
      <c r="B5" s="503" t="s">
        <v>96</v>
      </c>
      <c r="C5" s="503" t="s">
        <v>614</v>
      </c>
      <c r="D5" s="503" t="s">
        <v>98</v>
      </c>
      <c r="E5" s="503" t="s">
        <v>299</v>
      </c>
      <c r="F5" s="504">
        <v>300000</v>
      </c>
      <c r="G5" s="505" t="s">
        <v>424</v>
      </c>
      <c r="H5" s="505" t="s">
        <v>424</v>
      </c>
      <c r="I5" s="505" t="s">
        <v>415</v>
      </c>
    </row>
    <row r="6" spans="1:9">
      <c r="A6" s="203"/>
      <c r="B6" s="506" t="s">
        <v>36</v>
      </c>
      <c r="C6" s="506" t="s">
        <v>36</v>
      </c>
      <c r="D6" s="506" t="s">
        <v>36</v>
      </c>
      <c r="E6" s="506" t="s">
        <v>36</v>
      </c>
      <c r="F6" s="506" t="s">
        <v>37</v>
      </c>
      <c r="G6" s="507" t="s">
        <v>764</v>
      </c>
      <c r="H6" s="507" t="s">
        <v>314</v>
      </c>
      <c r="I6" s="507" t="s">
        <v>112</v>
      </c>
    </row>
    <row r="7" spans="1:9" ht="13.8" thickBot="1">
      <c r="A7" s="206"/>
      <c r="B7" s="508" t="s">
        <v>613</v>
      </c>
      <c r="C7" s="508" t="s">
        <v>100</v>
      </c>
      <c r="D7" s="508" t="s">
        <v>101</v>
      </c>
      <c r="E7" s="508" t="s">
        <v>300</v>
      </c>
      <c r="F7" s="508" t="s">
        <v>102</v>
      </c>
      <c r="G7" s="509" t="s">
        <v>314</v>
      </c>
      <c r="H7" s="509" t="s">
        <v>102</v>
      </c>
      <c r="I7" s="509" t="s">
        <v>425</v>
      </c>
    </row>
    <row r="9" spans="1:9">
      <c r="A9" s="519" t="s">
        <v>356</v>
      </c>
      <c r="B9" s="520" t="s">
        <v>85</v>
      </c>
      <c r="C9" s="520">
        <v>7.7068029999999998</v>
      </c>
      <c r="D9" s="520">
        <v>120.26230099999999</v>
      </c>
      <c r="E9" s="520">
        <v>214.57160400000001</v>
      </c>
      <c r="F9" s="520">
        <v>17.609724</v>
      </c>
      <c r="G9" s="521">
        <v>127.969105</v>
      </c>
      <c r="H9" s="521">
        <v>232.18132800000001</v>
      </c>
      <c r="I9" s="521">
        <v>360.15043200000002</v>
      </c>
    </row>
    <row r="10" spans="1:9">
      <c r="A10" s="499" t="s">
        <v>357</v>
      </c>
      <c r="B10" s="511" t="s">
        <v>85</v>
      </c>
      <c r="C10" s="511">
        <v>7.690137</v>
      </c>
      <c r="D10" s="511">
        <v>120.073723</v>
      </c>
      <c r="E10" s="511">
        <v>208.08358200000001</v>
      </c>
      <c r="F10" s="511">
        <v>17.608874</v>
      </c>
      <c r="G10" s="267">
        <v>127.76385999999999</v>
      </c>
      <c r="H10" s="267">
        <v>225.69245599999999</v>
      </c>
      <c r="I10" s="267">
        <v>353.45631700000001</v>
      </c>
    </row>
    <row r="11" spans="1:9">
      <c r="A11" s="500" t="s">
        <v>358</v>
      </c>
      <c r="B11" s="512" t="s">
        <v>85</v>
      </c>
      <c r="C11" s="512" t="s">
        <v>85</v>
      </c>
      <c r="D11" s="512">
        <v>8.8854000000000002E-2</v>
      </c>
      <c r="E11" s="512">
        <v>0.136487</v>
      </c>
      <c r="F11" s="512">
        <v>8.4999999999999995E-4</v>
      </c>
      <c r="G11" s="513">
        <v>8.8854000000000002E-2</v>
      </c>
      <c r="H11" s="513">
        <v>0.13733699999999999</v>
      </c>
      <c r="I11" s="513">
        <v>0.226191</v>
      </c>
    </row>
    <row r="12" spans="1:9">
      <c r="A12" s="499" t="s">
        <v>359</v>
      </c>
      <c r="B12" s="511" t="s">
        <v>85</v>
      </c>
      <c r="C12" s="511" t="s">
        <v>85</v>
      </c>
      <c r="D12" s="511">
        <v>9.9724999999999994E-2</v>
      </c>
      <c r="E12" s="511">
        <v>3.6610000000000002E-3</v>
      </c>
      <c r="F12" s="511" t="s">
        <v>85</v>
      </c>
      <c r="G12" s="267">
        <v>9.9724999999999994E-2</v>
      </c>
      <c r="H12" s="267">
        <v>3.6610000000000002E-3</v>
      </c>
      <c r="I12" s="267">
        <v>0.10338600000000001</v>
      </c>
    </row>
    <row r="13" spans="1:9">
      <c r="A13" s="498" t="s">
        <v>360</v>
      </c>
      <c r="B13" s="522" t="s">
        <v>85</v>
      </c>
      <c r="C13" s="522">
        <v>1.3118730000000001</v>
      </c>
      <c r="D13" s="522">
        <v>8.6355540000000008</v>
      </c>
      <c r="E13" s="522">
        <v>17.749998000000001</v>
      </c>
      <c r="F13" s="522">
        <v>2.300748</v>
      </c>
      <c r="G13" s="523">
        <v>9.9474260000000001</v>
      </c>
      <c r="H13" s="523">
        <v>20.050746</v>
      </c>
      <c r="I13" s="523">
        <v>29.998173000000001</v>
      </c>
    </row>
    <row r="14" spans="1:9">
      <c r="A14" s="499" t="s">
        <v>361</v>
      </c>
      <c r="B14" s="511" t="s">
        <v>85</v>
      </c>
      <c r="C14" s="511">
        <v>1.2819000000000001E-2</v>
      </c>
      <c r="D14" s="511">
        <v>1.957959</v>
      </c>
      <c r="E14" s="511">
        <v>9.6921660000000003</v>
      </c>
      <c r="F14" s="511">
        <v>2.2951320000000002</v>
      </c>
      <c r="G14" s="267">
        <v>1.970777</v>
      </c>
      <c r="H14" s="267">
        <v>11.987297999999999</v>
      </c>
      <c r="I14" s="267">
        <v>13.958076</v>
      </c>
    </row>
    <row r="15" spans="1:9">
      <c r="A15" s="500" t="s">
        <v>362</v>
      </c>
      <c r="B15" s="512" t="s">
        <v>85</v>
      </c>
      <c r="C15" s="512">
        <v>1.2413879999999999</v>
      </c>
      <c r="D15" s="512">
        <v>0.820689</v>
      </c>
      <c r="E15" s="512">
        <v>6.874536</v>
      </c>
      <c r="F15" s="512" t="s">
        <v>85</v>
      </c>
      <c r="G15" s="513">
        <v>2.0620769999999999</v>
      </c>
      <c r="H15" s="513">
        <v>6.874536</v>
      </c>
      <c r="I15" s="513">
        <v>8.9366140000000005</v>
      </c>
    </row>
    <row r="16" spans="1:9">
      <c r="A16" s="499" t="s">
        <v>363</v>
      </c>
      <c r="B16" s="511" t="s">
        <v>85</v>
      </c>
      <c r="C16" s="511">
        <v>2.4780000000000002E-3</v>
      </c>
      <c r="D16" s="511">
        <v>0.36396899999999999</v>
      </c>
      <c r="E16" s="511">
        <v>0.18010000000000001</v>
      </c>
      <c r="F16" s="511">
        <v>5.6160000000000003E-3</v>
      </c>
      <c r="G16" s="267">
        <v>0.36644700000000002</v>
      </c>
      <c r="H16" s="267">
        <v>0.18571599999999999</v>
      </c>
      <c r="I16" s="267">
        <v>0.55216200000000004</v>
      </c>
    </row>
    <row r="17" spans="1:9">
      <c r="A17" s="514" t="s">
        <v>364</v>
      </c>
      <c r="B17" s="512" t="s">
        <v>85</v>
      </c>
      <c r="C17" s="512">
        <v>5.5188000000000001E-2</v>
      </c>
      <c r="D17" s="512">
        <v>5.4929370000000004</v>
      </c>
      <c r="E17" s="512">
        <v>1.003196</v>
      </c>
      <c r="F17" s="512" t="s">
        <v>85</v>
      </c>
      <c r="G17" s="513">
        <v>5.5481249999999998</v>
      </c>
      <c r="H17" s="513">
        <v>1.003196</v>
      </c>
      <c r="I17" s="513">
        <v>6.5513209999999997</v>
      </c>
    </row>
    <row r="18" spans="1:9">
      <c r="A18" s="524" t="s">
        <v>365</v>
      </c>
      <c r="B18" s="525" t="s">
        <v>85</v>
      </c>
      <c r="C18" s="525">
        <v>8.5509939999999993</v>
      </c>
      <c r="D18" s="525">
        <v>23.669606999999999</v>
      </c>
      <c r="E18" s="525">
        <v>55.539596000000003</v>
      </c>
      <c r="F18" s="525">
        <v>6.7168989999999997</v>
      </c>
      <c r="G18" s="526">
        <v>32.220601000000002</v>
      </c>
      <c r="H18" s="526">
        <v>62.256495000000001</v>
      </c>
      <c r="I18" s="526">
        <v>94.477096000000003</v>
      </c>
    </row>
    <row r="19" spans="1:9">
      <c r="A19" s="500" t="s">
        <v>417</v>
      </c>
      <c r="B19" s="512" t="s">
        <v>85</v>
      </c>
      <c r="C19" s="512">
        <v>6.8539999999999998E-3</v>
      </c>
      <c r="D19" s="512">
        <v>0.58833199999999997</v>
      </c>
      <c r="E19" s="512">
        <v>1.177405</v>
      </c>
      <c r="F19" s="512" t="s">
        <v>85</v>
      </c>
      <c r="G19" s="513">
        <v>0.59518599999999999</v>
      </c>
      <c r="H19" s="513">
        <v>1.177405</v>
      </c>
      <c r="I19" s="513">
        <v>1.772591</v>
      </c>
    </row>
    <row r="20" spans="1:9">
      <c r="A20" s="499" t="s">
        <v>367</v>
      </c>
      <c r="B20" s="511" t="s">
        <v>85</v>
      </c>
      <c r="C20" s="511">
        <v>5.5218410000000002</v>
      </c>
      <c r="D20" s="511">
        <v>12.078082999999999</v>
      </c>
      <c r="E20" s="511">
        <v>11.111784</v>
      </c>
      <c r="F20" s="511">
        <v>5.6467989999999997</v>
      </c>
      <c r="G20" s="267">
        <v>17.599924000000001</v>
      </c>
      <c r="H20" s="267">
        <v>16.758583000000002</v>
      </c>
      <c r="I20" s="267">
        <v>34.358505999999998</v>
      </c>
    </row>
    <row r="21" spans="1:9">
      <c r="A21" s="514" t="s">
        <v>368</v>
      </c>
      <c r="B21" s="512" t="s">
        <v>85</v>
      </c>
      <c r="C21" s="512" t="s">
        <v>85</v>
      </c>
      <c r="D21" s="512">
        <v>2.0456379999999998</v>
      </c>
      <c r="E21" s="512">
        <v>0.76932400000000001</v>
      </c>
      <c r="F21" s="512">
        <v>1.0459E-2</v>
      </c>
      <c r="G21" s="513">
        <v>2.0456379999999998</v>
      </c>
      <c r="H21" s="513">
        <v>0.779783</v>
      </c>
      <c r="I21" s="513">
        <v>2.825421</v>
      </c>
    </row>
    <row r="22" spans="1:9">
      <c r="A22" s="499" t="s">
        <v>369</v>
      </c>
      <c r="B22" s="511" t="s">
        <v>85</v>
      </c>
      <c r="C22" s="511">
        <v>0.47721599999999997</v>
      </c>
      <c r="D22" s="511">
        <v>4.9233719999999996</v>
      </c>
      <c r="E22" s="511">
        <v>36.986159000000001</v>
      </c>
      <c r="F22" s="511">
        <v>0.95913499999999996</v>
      </c>
      <c r="G22" s="267">
        <v>5.4005879999999999</v>
      </c>
      <c r="H22" s="267">
        <v>37.945293999999997</v>
      </c>
      <c r="I22" s="267">
        <v>43.345882000000003</v>
      </c>
    </row>
    <row r="23" spans="1:9">
      <c r="A23" s="500" t="s">
        <v>370</v>
      </c>
      <c r="B23" s="512" t="s">
        <v>85</v>
      </c>
      <c r="C23" s="512">
        <v>2.5161280000000001</v>
      </c>
      <c r="D23" s="512">
        <v>0.53044599999999997</v>
      </c>
      <c r="E23" s="512">
        <v>5.2668759999999999</v>
      </c>
      <c r="F23" s="512">
        <v>5.7307999999999998E-2</v>
      </c>
      <c r="G23" s="513">
        <v>3.0465740000000001</v>
      </c>
      <c r="H23" s="513">
        <v>5.3241849999999999</v>
      </c>
      <c r="I23" s="513">
        <v>8.3707589999999996</v>
      </c>
    </row>
    <row r="24" spans="1:9">
      <c r="A24" s="499" t="s">
        <v>371</v>
      </c>
      <c r="B24" s="511" t="s">
        <v>85</v>
      </c>
      <c r="C24" s="511">
        <v>2.8955000000000002E-2</v>
      </c>
      <c r="D24" s="511">
        <v>3.503736</v>
      </c>
      <c r="E24" s="511">
        <v>0.228047</v>
      </c>
      <c r="F24" s="511">
        <v>4.3198E-2</v>
      </c>
      <c r="G24" s="267">
        <v>3.5326919999999999</v>
      </c>
      <c r="H24" s="267">
        <v>0.27124599999999999</v>
      </c>
      <c r="I24" s="267">
        <v>3.8039369999999999</v>
      </c>
    </row>
    <row r="25" spans="1:9">
      <c r="A25" s="498" t="s">
        <v>372</v>
      </c>
      <c r="B25" s="522" t="s">
        <v>85</v>
      </c>
      <c r="C25" s="522">
        <v>7.8348610000000001</v>
      </c>
      <c r="D25" s="522">
        <v>54.070436000000001</v>
      </c>
      <c r="E25" s="522">
        <v>104.67701599999999</v>
      </c>
      <c r="F25" s="522">
        <v>10.528327000000001</v>
      </c>
      <c r="G25" s="523">
        <v>61.905296999999997</v>
      </c>
      <c r="H25" s="523">
        <v>115.205342</v>
      </c>
      <c r="I25" s="523">
        <v>177.11063899999999</v>
      </c>
    </row>
    <row r="26" spans="1:9" s="47" customFormat="1">
      <c r="A26" s="502" t="s">
        <v>418</v>
      </c>
      <c r="B26" s="515" t="s">
        <v>85</v>
      </c>
      <c r="C26" s="515">
        <v>0.72512299999999996</v>
      </c>
      <c r="D26" s="515">
        <v>0.910138</v>
      </c>
      <c r="E26" s="515">
        <v>2.0363600000000002</v>
      </c>
      <c r="F26" s="515">
        <v>0.651702</v>
      </c>
      <c r="G26" s="516">
        <v>1.6352610000000001</v>
      </c>
      <c r="H26" s="516">
        <v>2.688062</v>
      </c>
      <c r="I26" s="516">
        <v>4.3233230000000002</v>
      </c>
    </row>
    <row r="27" spans="1:9" s="7" customFormat="1">
      <c r="A27" s="500" t="s">
        <v>373</v>
      </c>
      <c r="B27" s="512" t="s">
        <v>85</v>
      </c>
      <c r="C27" s="512">
        <v>5.2475670000000001</v>
      </c>
      <c r="D27" s="512">
        <v>18.042929999999998</v>
      </c>
      <c r="E27" s="512">
        <v>57.991919000000003</v>
      </c>
      <c r="F27" s="512">
        <v>6.9229419999999999</v>
      </c>
      <c r="G27" s="513">
        <v>23.290496999999998</v>
      </c>
      <c r="H27" s="513">
        <v>64.914861000000002</v>
      </c>
      <c r="I27" s="513">
        <v>88.205358000000004</v>
      </c>
    </row>
    <row r="28" spans="1:9">
      <c r="A28" s="502" t="s">
        <v>374</v>
      </c>
      <c r="B28" s="515" t="s">
        <v>85</v>
      </c>
      <c r="C28" s="515">
        <v>1.620007</v>
      </c>
      <c r="D28" s="515">
        <v>35.117367999999999</v>
      </c>
      <c r="E28" s="515">
        <v>41.860050000000001</v>
      </c>
      <c r="F28" s="515">
        <v>2.9536829999999998</v>
      </c>
      <c r="G28" s="516">
        <v>36.737375</v>
      </c>
      <c r="H28" s="516">
        <v>44.813732999999999</v>
      </c>
      <c r="I28" s="516">
        <v>81.551107999999999</v>
      </c>
    </row>
    <row r="29" spans="1:9" s="47" customFormat="1">
      <c r="A29" s="498" t="s">
        <v>375</v>
      </c>
      <c r="B29" s="522" t="s">
        <v>85</v>
      </c>
      <c r="C29" s="522">
        <v>19.088716000000002</v>
      </c>
      <c r="D29" s="522">
        <v>122.851629</v>
      </c>
      <c r="E29" s="522">
        <v>135.606718</v>
      </c>
      <c r="F29" s="522">
        <v>6.5036849999999999</v>
      </c>
      <c r="G29" s="523">
        <v>141.94034400000001</v>
      </c>
      <c r="H29" s="523">
        <v>142.11040299999999</v>
      </c>
      <c r="I29" s="523">
        <v>284.050747</v>
      </c>
    </row>
    <row r="30" spans="1:9">
      <c r="A30" s="499" t="s">
        <v>419</v>
      </c>
      <c r="B30" s="511" t="s">
        <v>85</v>
      </c>
      <c r="C30" s="511">
        <v>0.70116000000000001</v>
      </c>
      <c r="D30" s="511">
        <v>2.7039399999999998</v>
      </c>
      <c r="E30" s="511">
        <v>3.661829</v>
      </c>
      <c r="F30" s="511" t="s">
        <v>85</v>
      </c>
      <c r="G30" s="267">
        <v>3.4051</v>
      </c>
      <c r="H30" s="267">
        <v>3.661829</v>
      </c>
      <c r="I30" s="267">
        <v>7.066929</v>
      </c>
    </row>
    <row r="31" spans="1:9" s="7" customFormat="1">
      <c r="A31" s="500" t="s">
        <v>376</v>
      </c>
      <c r="B31" s="512" t="s">
        <v>85</v>
      </c>
      <c r="C31" s="512">
        <v>16.313669000000001</v>
      </c>
      <c r="D31" s="512">
        <v>112.576532</v>
      </c>
      <c r="E31" s="512">
        <v>122.97704899999999</v>
      </c>
      <c r="F31" s="512">
        <v>6.3485279999999999</v>
      </c>
      <c r="G31" s="513">
        <v>128.89020099999999</v>
      </c>
      <c r="H31" s="513">
        <v>129.32557700000001</v>
      </c>
      <c r="I31" s="513">
        <v>258.215777</v>
      </c>
    </row>
    <row r="32" spans="1:9" s="47" customFormat="1">
      <c r="A32" s="499" t="s">
        <v>377</v>
      </c>
      <c r="B32" s="511" t="s">
        <v>85</v>
      </c>
      <c r="C32" s="511">
        <v>1.771881</v>
      </c>
      <c r="D32" s="511">
        <v>7.5711570000000004</v>
      </c>
      <c r="E32" s="511">
        <v>2.840983</v>
      </c>
      <c r="F32" s="511">
        <v>0.15515699999999999</v>
      </c>
      <c r="G32" s="267">
        <v>9.343038</v>
      </c>
      <c r="H32" s="267">
        <v>2.99614</v>
      </c>
      <c r="I32" s="267">
        <v>12.339178</v>
      </c>
    </row>
    <row r="33" spans="1:9">
      <c r="A33" s="498" t="s">
        <v>378</v>
      </c>
      <c r="B33" s="522" t="s">
        <v>85</v>
      </c>
      <c r="C33" s="522">
        <v>3.9086400000000001</v>
      </c>
      <c r="D33" s="522">
        <v>30.732887000000002</v>
      </c>
      <c r="E33" s="522">
        <v>30.501712999999999</v>
      </c>
      <c r="F33" s="522">
        <v>1.945624</v>
      </c>
      <c r="G33" s="523">
        <v>34.641528000000001</v>
      </c>
      <c r="H33" s="523">
        <v>32.447336999999997</v>
      </c>
      <c r="I33" s="523">
        <v>67.088864000000001</v>
      </c>
    </row>
    <row r="34" spans="1:9">
      <c r="A34" s="499" t="s">
        <v>420</v>
      </c>
      <c r="B34" s="511" t="s">
        <v>85</v>
      </c>
      <c r="C34" s="511">
        <v>0.15883800000000001</v>
      </c>
      <c r="D34" s="511">
        <v>10.4283</v>
      </c>
      <c r="E34" s="511">
        <v>7.3939170000000001</v>
      </c>
      <c r="F34" s="511">
        <v>0.19623099999999999</v>
      </c>
      <c r="G34" s="267">
        <v>10.587137999999999</v>
      </c>
      <c r="H34" s="267">
        <v>7.5901480000000001</v>
      </c>
      <c r="I34" s="267">
        <v>18.177287</v>
      </c>
    </row>
    <row r="35" spans="1:9" s="7" customFormat="1">
      <c r="A35" s="500" t="s">
        <v>379</v>
      </c>
      <c r="B35" s="512" t="s">
        <v>85</v>
      </c>
      <c r="C35" s="512">
        <v>0.98081399999999996</v>
      </c>
      <c r="D35" s="512">
        <v>0.71742799999999995</v>
      </c>
      <c r="E35" s="512">
        <v>2.256694</v>
      </c>
      <c r="F35" s="512">
        <v>1.44E-2</v>
      </c>
      <c r="G35" s="513">
        <v>1.698242</v>
      </c>
      <c r="H35" s="513">
        <v>2.2710940000000002</v>
      </c>
      <c r="I35" s="513">
        <v>3.9693369999999999</v>
      </c>
    </row>
    <row r="36" spans="1:9">
      <c r="A36" s="502" t="s">
        <v>751</v>
      </c>
      <c r="B36" s="515" t="s">
        <v>85</v>
      </c>
      <c r="C36" s="515">
        <v>1.5434270000000001</v>
      </c>
      <c r="D36" s="515">
        <v>11.414638999999999</v>
      </c>
      <c r="E36" s="515">
        <v>7.5817310000000004</v>
      </c>
      <c r="F36" s="515">
        <v>0.67841799999999997</v>
      </c>
      <c r="G36" s="516">
        <v>12.958067</v>
      </c>
      <c r="H36" s="516">
        <v>8.2601490000000002</v>
      </c>
      <c r="I36" s="516">
        <v>21.218216000000002</v>
      </c>
    </row>
    <row r="37" spans="1:9">
      <c r="A37" s="501" t="s">
        <v>381</v>
      </c>
      <c r="B37" s="512" t="s">
        <v>85</v>
      </c>
      <c r="C37" s="512" t="s">
        <v>85</v>
      </c>
      <c r="D37" s="512">
        <v>3.8163999999999997E-2</v>
      </c>
      <c r="E37" s="512">
        <v>1.1996E-2</v>
      </c>
      <c r="F37" s="512">
        <v>2.4861000000000001E-2</v>
      </c>
      <c r="G37" s="513">
        <v>3.8163999999999997E-2</v>
      </c>
      <c r="H37" s="513">
        <v>3.6857000000000001E-2</v>
      </c>
      <c r="I37" s="513">
        <v>7.5021000000000004E-2</v>
      </c>
    </row>
    <row r="38" spans="1:9">
      <c r="A38" s="502" t="s">
        <v>382</v>
      </c>
      <c r="B38" s="511" t="s">
        <v>85</v>
      </c>
      <c r="C38" s="511">
        <v>0.52515500000000004</v>
      </c>
      <c r="D38" s="511">
        <v>2.2430310000000002</v>
      </c>
      <c r="E38" s="511">
        <v>3.1404540000000001</v>
      </c>
      <c r="F38" s="511">
        <v>3.9502000000000002E-2</v>
      </c>
      <c r="G38" s="267">
        <v>2.7681870000000002</v>
      </c>
      <c r="H38" s="267">
        <v>3.1799559999999998</v>
      </c>
      <c r="I38" s="267">
        <v>5.9481419999999998</v>
      </c>
    </row>
    <row r="39" spans="1:9">
      <c r="A39" s="501" t="s">
        <v>383</v>
      </c>
      <c r="B39" s="517" t="s">
        <v>85</v>
      </c>
      <c r="C39" s="517">
        <v>0.69409799999999999</v>
      </c>
      <c r="D39" s="517">
        <v>5.891324</v>
      </c>
      <c r="E39" s="517">
        <v>10.116921</v>
      </c>
      <c r="F39" s="517">
        <v>0.99221199999999998</v>
      </c>
      <c r="G39" s="518">
        <v>6.5854229999999996</v>
      </c>
      <c r="H39" s="518">
        <v>11.109132000000001</v>
      </c>
      <c r="I39" s="518">
        <v>17.694555000000001</v>
      </c>
    </row>
    <row r="40" spans="1:9" s="7" customFormat="1">
      <c r="A40" s="530" t="s">
        <v>438</v>
      </c>
      <c r="B40" s="531" t="s">
        <v>85</v>
      </c>
      <c r="C40" s="531">
        <v>2.694518</v>
      </c>
      <c r="D40" s="531">
        <v>38.608106999999997</v>
      </c>
      <c r="E40" s="531">
        <v>108.45008799999999</v>
      </c>
      <c r="F40" s="531">
        <v>3.7824800000000001</v>
      </c>
      <c r="G40" s="532">
        <v>41.302625999999997</v>
      </c>
      <c r="H40" s="532">
        <v>112.232567</v>
      </c>
      <c r="I40" s="532">
        <v>153.53519299999999</v>
      </c>
    </row>
    <row r="41" spans="1:9">
      <c r="A41" s="501" t="s">
        <v>421</v>
      </c>
      <c r="B41" s="517" t="s">
        <v>85</v>
      </c>
      <c r="C41" s="517">
        <v>1.631386</v>
      </c>
      <c r="D41" s="517">
        <v>20.606638</v>
      </c>
      <c r="E41" s="517">
        <v>64.130336</v>
      </c>
      <c r="F41" s="517">
        <v>1.2133959999999999</v>
      </c>
      <c r="G41" s="518">
        <v>22.238023999999999</v>
      </c>
      <c r="H41" s="518">
        <v>65.343732000000003</v>
      </c>
      <c r="I41" s="518">
        <v>87.581755999999999</v>
      </c>
    </row>
    <row r="42" spans="1:9">
      <c r="A42" s="502" t="s">
        <v>501</v>
      </c>
      <c r="B42" s="515" t="s">
        <v>85</v>
      </c>
      <c r="C42" s="515">
        <v>1.063132</v>
      </c>
      <c r="D42" s="515">
        <v>18.001470000000001</v>
      </c>
      <c r="E42" s="515">
        <v>41.194930999999997</v>
      </c>
      <c r="F42" s="515">
        <v>2.5690840000000001</v>
      </c>
      <c r="G42" s="516">
        <v>19.064601</v>
      </c>
      <c r="H42" s="516">
        <v>43.764015000000001</v>
      </c>
      <c r="I42" s="516">
        <v>62.828615999999997</v>
      </c>
    </row>
    <row r="43" spans="1:9" s="47" customFormat="1">
      <c r="A43" s="527" t="s">
        <v>384</v>
      </c>
      <c r="B43" s="528" t="s">
        <v>85</v>
      </c>
      <c r="C43" s="528">
        <v>28.490511000000001</v>
      </c>
      <c r="D43" s="528">
        <v>200.992966</v>
      </c>
      <c r="E43" s="528">
        <v>358.61708800000002</v>
      </c>
      <c r="F43" s="528">
        <v>68.356295000000003</v>
      </c>
      <c r="G43" s="529">
        <v>229.48347699999999</v>
      </c>
      <c r="H43" s="529">
        <v>426.97338300000001</v>
      </c>
      <c r="I43" s="529">
        <v>656.45686000000001</v>
      </c>
    </row>
    <row r="44" spans="1:9">
      <c r="A44" s="502" t="s">
        <v>422</v>
      </c>
      <c r="B44" s="515" t="s">
        <v>85</v>
      </c>
      <c r="C44" s="515">
        <v>4.9308259999999997</v>
      </c>
      <c r="D44" s="515">
        <v>40.279369000000003</v>
      </c>
      <c r="E44" s="515">
        <v>56.675559</v>
      </c>
      <c r="F44" s="515">
        <v>16.700683000000001</v>
      </c>
      <c r="G44" s="516">
        <v>45.210194999999999</v>
      </c>
      <c r="H44" s="516">
        <v>73.376242000000005</v>
      </c>
      <c r="I44" s="516">
        <v>118.58643600000001</v>
      </c>
    </row>
    <row r="45" spans="1:9">
      <c r="A45" s="501" t="s">
        <v>385</v>
      </c>
      <c r="B45" s="517" t="s">
        <v>85</v>
      </c>
      <c r="C45" s="517">
        <v>5.1642849999999996</v>
      </c>
      <c r="D45" s="517">
        <v>9.0208899999999996</v>
      </c>
      <c r="E45" s="517">
        <v>44.142307000000002</v>
      </c>
      <c r="F45" s="517">
        <v>8.2597550000000002</v>
      </c>
      <c r="G45" s="518">
        <v>14.185174999999999</v>
      </c>
      <c r="H45" s="518">
        <v>52.402062000000001</v>
      </c>
      <c r="I45" s="518">
        <v>66.587237000000002</v>
      </c>
    </row>
    <row r="46" spans="1:9" s="7" customFormat="1">
      <c r="A46" s="502" t="s">
        <v>386</v>
      </c>
      <c r="B46" s="515" t="s">
        <v>85</v>
      </c>
      <c r="C46" s="515">
        <v>4.1100430000000001</v>
      </c>
      <c r="D46" s="515">
        <v>50.840949999999999</v>
      </c>
      <c r="E46" s="515">
        <v>68.156011000000007</v>
      </c>
      <c r="F46" s="515">
        <v>6.2579229999999999</v>
      </c>
      <c r="G46" s="516">
        <v>54.950992999999997</v>
      </c>
      <c r="H46" s="516">
        <v>74.413933999999998</v>
      </c>
      <c r="I46" s="516">
        <v>129.364926</v>
      </c>
    </row>
    <row r="47" spans="1:9">
      <c r="A47" s="501" t="s">
        <v>387</v>
      </c>
      <c r="B47" s="517" t="s">
        <v>85</v>
      </c>
      <c r="C47" s="517">
        <v>2.1929560000000001</v>
      </c>
      <c r="D47" s="517">
        <v>6.0183900000000001</v>
      </c>
      <c r="E47" s="517">
        <v>21.336189999999998</v>
      </c>
      <c r="F47" s="517">
        <v>8.1323659999999993</v>
      </c>
      <c r="G47" s="518">
        <v>8.2113460000000007</v>
      </c>
      <c r="H47" s="518">
        <v>29.468556</v>
      </c>
      <c r="I47" s="518">
        <v>37.679901999999998</v>
      </c>
    </row>
    <row r="48" spans="1:9" s="47" customFormat="1">
      <c r="A48" s="499" t="s">
        <v>388</v>
      </c>
      <c r="B48" s="511" t="s">
        <v>85</v>
      </c>
      <c r="C48" s="511">
        <v>0.37805299999999997</v>
      </c>
      <c r="D48" s="511">
        <v>1.171295</v>
      </c>
      <c r="E48" s="511">
        <v>7.7018149999999999</v>
      </c>
      <c r="F48" s="511">
        <v>0.97883399999999998</v>
      </c>
      <c r="G48" s="267">
        <v>1.5493479999999999</v>
      </c>
      <c r="H48" s="267">
        <v>8.6806490000000007</v>
      </c>
      <c r="I48" s="267">
        <v>10.229996999999999</v>
      </c>
    </row>
    <row r="49" spans="1:9" s="47" customFormat="1">
      <c r="A49" s="500" t="s">
        <v>389</v>
      </c>
      <c r="B49" s="512" t="s">
        <v>85</v>
      </c>
      <c r="C49" s="512">
        <v>11.443605</v>
      </c>
      <c r="D49" s="512">
        <v>93.662073000000007</v>
      </c>
      <c r="E49" s="512">
        <v>157.71891099999999</v>
      </c>
      <c r="F49" s="512">
        <v>28.026734999999999</v>
      </c>
      <c r="G49" s="513">
        <v>105.105678</v>
      </c>
      <c r="H49" s="513">
        <v>185.74564599999999</v>
      </c>
      <c r="I49" s="513">
        <v>290.85132399999998</v>
      </c>
    </row>
    <row r="50" spans="1:9" s="7" customFormat="1">
      <c r="A50" s="524" t="s">
        <v>390</v>
      </c>
      <c r="B50" s="525" t="s">
        <v>85</v>
      </c>
      <c r="C50" s="525">
        <v>18.287089999999999</v>
      </c>
      <c r="D50" s="525">
        <v>137.371362</v>
      </c>
      <c r="E50" s="525">
        <v>281.480232</v>
      </c>
      <c r="F50" s="525">
        <v>36.838113999999997</v>
      </c>
      <c r="G50" s="526">
        <v>155.65845200000001</v>
      </c>
      <c r="H50" s="526">
        <v>318.31834600000002</v>
      </c>
      <c r="I50" s="526">
        <v>473.97679799999997</v>
      </c>
    </row>
    <row r="51" spans="1:9">
      <c r="A51" s="500" t="s">
        <v>391</v>
      </c>
      <c r="B51" s="512" t="s">
        <v>85</v>
      </c>
      <c r="C51" s="512">
        <v>4.6306E-2</v>
      </c>
      <c r="D51" s="512">
        <v>0.42588799999999999</v>
      </c>
      <c r="E51" s="512">
        <v>0.34286</v>
      </c>
      <c r="F51" s="512" t="s">
        <v>85</v>
      </c>
      <c r="G51" s="513">
        <v>0.472194</v>
      </c>
      <c r="H51" s="513">
        <v>0.34286</v>
      </c>
      <c r="I51" s="513">
        <v>0.81505399999999995</v>
      </c>
    </row>
    <row r="52" spans="1:9" s="7" customFormat="1">
      <c r="A52" s="499" t="s">
        <v>392</v>
      </c>
      <c r="B52" s="511" t="s">
        <v>85</v>
      </c>
      <c r="C52" s="511">
        <v>0.50573100000000004</v>
      </c>
      <c r="D52" s="511">
        <v>21.985883000000001</v>
      </c>
      <c r="E52" s="511">
        <v>62.460357999999999</v>
      </c>
      <c r="F52" s="511">
        <v>6.6922949999999997</v>
      </c>
      <c r="G52" s="267">
        <v>22.491613000000001</v>
      </c>
      <c r="H52" s="267">
        <v>69.152653000000001</v>
      </c>
      <c r="I52" s="267">
        <v>91.644266000000002</v>
      </c>
    </row>
    <row r="53" spans="1:9">
      <c r="A53" s="500" t="s">
        <v>393</v>
      </c>
      <c r="B53" s="512" t="s">
        <v>85</v>
      </c>
      <c r="C53" s="512">
        <v>16.724305000000001</v>
      </c>
      <c r="D53" s="512">
        <v>112.548608</v>
      </c>
      <c r="E53" s="512">
        <v>209.560056</v>
      </c>
      <c r="F53" s="512">
        <v>29.650670000000002</v>
      </c>
      <c r="G53" s="513">
        <v>129.27291299999999</v>
      </c>
      <c r="H53" s="513">
        <v>239.21072599999999</v>
      </c>
      <c r="I53" s="513">
        <v>368.48363899999998</v>
      </c>
    </row>
    <row r="54" spans="1:9" s="47" customFormat="1">
      <c r="A54" s="499" t="s">
        <v>394</v>
      </c>
      <c r="B54" s="511" t="s">
        <v>85</v>
      </c>
      <c r="C54" s="511">
        <v>1.010748</v>
      </c>
      <c r="D54" s="511">
        <v>2.4109829999999999</v>
      </c>
      <c r="E54" s="511">
        <v>9.1169580000000003</v>
      </c>
      <c r="F54" s="511">
        <v>0.49514900000000001</v>
      </c>
      <c r="G54" s="267">
        <v>3.4217309999999999</v>
      </c>
      <c r="H54" s="267">
        <v>9.612107</v>
      </c>
      <c r="I54" s="267">
        <v>13.033839</v>
      </c>
    </row>
    <row r="55" spans="1:9" s="7" customFormat="1">
      <c r="A55" s="498" t="s">
        <v>395</v>
      </c>
      <c r="B55" s="522" t="s">
        <v>85</v>
      </c>
      <c r="C55" s="522">
        <v>9.2633390000000002</v>
      </c>
      <c r="D55" s="522">
        <v>133.39102299999999</v>
      </c>
      <c r="E55" s="522">
        <v>188.37031899999999</v>
      </c>
      <c r="F55" s="522">
        <v>12.356412000000001</v>
      </c>
      <c r="G55" s="523">
        <v>142.65436199999999</v>
      </c>
      <c r="H55" s="523">
        <v>200.726731</v>
      </c>
      <c r="I55" s="523">
        <v>343.38109200000002</v>
      </c>
    </row>
    <row r="56" spans="1:9" s="47" customFormat="1">
      <c r="A56" s="499" t="s">
        <v>396</v>
      </c>
      <c r="B56" s="511" t="s">
        <v>85</v>
      </c>
      <c r="C56" s="511">
        <v>3.770286</v>
      </c>
      <c r="D56" s="511">
        <v>91.475999000000002</v>
      </c>
      <c r="E56" s="511">
        <v>157.224538</v>
      </c>
      <c r="F56" s="511">
        <v>11.938217</v>
      </c>
      <c r="G56" s="267">
        <v>95.246285999999998</v>
      </c>
      <c r="H56" s="267">
        <v>169.162756</v>
      </c>
      <c r="I56" s="267">
        <v>264.409041</v>
      </c>
    </row>
    <row r="57" spans="1:9">
      <c r="A57" s="500" t="s">
        <v>397</v>
      </c>
      <c r="B57" s="512" t="s">
        <v>85</v>
      </c>
      <c r="C57" s="512">
        <v>7.2439999999999996E-3</v>
      </c>
      <c r="D57" s="512">
        <v>3.6298819999999998</v>
      </c>
      <c r="E57" s="512">
        <v>0.246666</v>
      </c>
      <c r="F57" s="512" t="s">
        <v>85</v>
      </c>
      <c r="G57" s="513">
        <v>3.6371259999999999</v>
      </c>
      <c r="H57" s="513">
        <v>0.246666</v>
      </c>
      <c r="I57" s="513">
        <v>3.8837920000000001</v>
      </c>
    </row>
    <row r="58" spans="1:9">
      <c r="A58" s="499" t="s">
        <v>398</v>
      </c>
      <c r="B58" s="511" t="s">
        <v>85</v>
      </c>
      <c r="C58" s="511">
        <v>4.6210550000000001</v>
      </c>
      <c r="D58" s="511">
        <v>32.339393999999999</v>
      </c>
      <c r="E58" s="511">
        <v>16.940750000000001</v>
      </c>
      <c r="F58" s="511">
        <v>0.298767</v>
      </c>
      <c r="G58" s="267">
        <v>36.960448999999997</v>
      </c>
      <c r="H58" s="267">
        <v>17.239516999999999</v>
      </c>
      <c r="I58" s="267">
        <v>54.199966000000003</v>
      </c>
    </row>
    <row r="59" spans="1:9" s="7" customFormat="1">
      <c r="A59" s="501" t="s">
        <v>399</v>
      </c>
      <c r="B59" s="517" t="s">
        <v>85</v>
      </c>
      <c r="C59" s="517">
        <v>0.67227899999999996</v>
      </c>
      <c r="D59" s="517">
        <v>5.9457469999999999</v>
      </c>
      <c r="E59" s="517">
        <v>6.1416729999999999</v>
      </c>
      <c r="F59" s="517">
        <v>0.11942800000000001</v>
      </c>
      <c r="G59" s="518">
        <v>6.6180260000000004</v>
      </c>
      <c r="H59" s="518">
        <v>6.261101</v>
      </c>
      <c r="I59" s="518">
        <v>12.879127</v>
      </c>
    </row>
    <row r="60" spans="1:9" s="7" customFormat="1">
      <c r="A60" s="530" t="s">
        <v>400</v>
      </c>
      <c r="B60" s="531" t="s">
        <v>85</v>
      </c>
      <c r="C60" s="531">
        <v>4.2864430000000002</v>
      </c>
      <c r="D60" s="531">
        <v>36.289363999999999</v>
      </c>
      <c r="E60" s="531">
        <v>83.396558999999996</v>
      </c>
      <c r="F60" s="531">
        <v>11.882942</v>
      </c>
      <c r="G60" s="532">
        <v>40.575808000000002</v>
      </c>
      <c r="H60" s="532">
        <v>95.279500999999996</v>
      </c>
      <c r="I60" s="532">
        <v>135.85530900000001</v>
      </c>
    </row>
    <row r="61" spans="1:9">
      <c r="A61" s="559" t="s">
        <v>402</v>
      </c>
      <c r="B61" s="560" t="s">
        <v>85</v>
      </c>
      <c r="C61" s="560">
        <f>SUM(C9,C13,C18,C25,C29,C33,C40,C43,C50,C55,C60)</f>
        <v>111.42378800000002</v>
      </c>
      <c r="D61" s="560">
        <f t="shared" ref="D61:I61" si="0">SUM(D9,D13,D18,D25,D29,D33,D40,D43,D50,D55,D60)</f>
        <v>906.87523599999997</v>
      </c>
      <c r="E61" s="560">
        <f t="shared" si="0"/>
        <v>1578.9609309999998</v>
      </c>
      <c r="F61" s="560">
        <f t="shared" si="0"/>
        <v>178.82125000000002</v>
      </c>
      <c r="G61" s="560">
        <f t="shared" si="0"/>
        <v>1018.299026</v>
      </c>
      <c r="H61" s="560">
        <f t="shared" si="0"/>
        <v>1757.782179</v>
      </c>
      <c r="I61" s="560">
        <f t="shared" si="0"/>
        <v>2776.0812030000002</v>
      </c>
    </row>
    <row r="62" spans="1:9">
      <c r="A62" s="217" t="s">
        <v>771</v>
      </c>
      <c r="B62" s="556"/>
      <c r="C62" s="556"/>
      <c r="D62" s="556"/>
      <c r="E62" s="556"/>
      <c r="F62" s="556"/>
      <c r="G62" s="556"/>
      <c r="H62" s="556"/>
      <c r="I62" s="556"/>
    </row>
    <row r="63" spans="1:9">
      <c r="A63" s="536" t="s">
        <v>755</v>
      </c>
      <c r="B63" s="3"/>
      <c r="C63" s="212"/>
      <c r="D63" s="3"/>
      <c r="E63" s="3"/>
      <c r="F63" s="212"/>
      <c r="G63" s="3"/>
      <c r="H63" s="3"/>
      <c r="I63" s="3"/>
    </row>
    <row r="64" spans="1:9">
      <c r="A64" s="778" t="s">
        <v>756</v>
      </c>
      <c r="B64" s="3"/>
      <c r="C64" s="212"/>
      <c r="D64" s="3"/>
      <c r="E64" s="3"/>
      <c r="F64" s="212"/>
      <c r="G64" s="3"/>
      <c r="H64" s="3"/>
      <c r="I64" s="3"/>
    </row>
    <row r="65" spans="1:9">
      <c r="A65" s="38" t="s">
        <v>439</v>
      </c>
      <c r="B65" s="3"/>
      <c r="C65" s="212"/>
      <c r="D65" s="3"/>
      <c r="E65" s="3"/>
      <c r="F65" s="212"/>
      <c r="G65" s="3"/>
      <c r="H65" s="3"/>
      <c r="I65" s="3"/>
    </row>
    <row r="66" spans="1:9">
      <c r="A66" s="242" t="s">
        <v>643</v>
      </c>
      <c r="B66" s="3"/>
      <c r="C66" s="212"/>
      <c r="D66" s="3"/>
      <c r="E66" s="3"/>
      <c r="F66" s="212"/>
      <c r="G66" s="3"/>
      <c r="H66" s="3"/>
      <c r="I66" s="3"/>
    </row>
    <row r="69" spans="1:9" ht="16.8">
      <c r="A69" s="88" t="s">
        <v>766</v>
      </c>
    </row>
    <row r="70" spans="1:9" ht="13.8" thickBot="1">
      <c r="A70" s="205"/>
      <c r="I70" s="417" t="s">
        <v>25</v>
      </c>
    </row>
    <row r="71" spans="1:9">
      <c r="A71" s="204" t="s">
        <v>408</v>
      </c>
      <c r="B71" s="503" t="s">
        <v>96</v>
      </c>
      <c r="C71" s="503" t="s">
        <v>614</v>
      </c>
      <c r="D71" s="503" t="s">
        <v>98</v>
      </c>
      <c r="E71" s="503" t="s">
        <v>299</v>
      </c>
      <c r="F71" s="504">
        <v>300000</v>
      </c>
      <c r="G71" s="505" t="s">
        <v>424</v>
      </c>
      <c r="H71" s="505" t="s">
        <v>424</v>
      </c>
      <c r="I71" s="505" t="s">
        <v>415</v>
      </c>
    </row>
    <row r="72" spans="1:9">
      <c r="A72" s="203"/>
      <c r="B72" s="506" t="s">
        <v>36</v>
      </c>
      <c r="C72" s="506" t="s">
        <v>36</v>
      </c>
      <c r="D72" s="506" t="s">
        <v>36</v>
      </c>
      <c r="E72" s="506" t="s">
        <v>36</v>
      </c>
      <c r="F72" s="506" t="s">
        <v>37</v>
      </c>
      <c r="G72" s="507" t="s">
        <v>764</v>
      </c>
      <c r="H72" s="507" t="s">
        <v>314</v>
      </c>
      <c r="I72" s="507" t="s">
        <v>112</v>
      </c>
    </row>
    <row r="73" spans="1:9" ht="13.8" thickBot="1">
      <c r="A73" s="206"/>
      <c r="B73" s="508" t="s">
        <v>613</v>
      </c>
      <c r="C73" s="508" t="s">
        <v>100</v>
      </c>
      <c r="D73" s="508" t="s">
        <v>101</v>
      </c>
      <c r="E73" s="508" t="s">
        <v>300</v>
      </c>
      <c r="F73" s="508" t="s">
        <v>102</v>
      </c>
      <c r="G73" s="509" t="s">
        <v>314</v>
      </c>
      <c r="H73" s="509" t="s">
        <v>102</v>
      </c>
      <c r="I73" s="509" t="s">
        <v>425</v>
      </c>
    </row>
    <row r="75" spans="1:9">
      <c r="A75" s="519" t="s">
        <v>356</v>
      </c>
      <c r="B75" s="537" t="s">
        <v>85</v>
      </c>
      <c r="C75" s="537">
        <f t="shared" ref="C75:I84" si="1">IF(C9="-","-",C9/C$61)</f>
        <v>6.9166585864052652E-2</v>
      </c>
      <c r="D75" s="537">
        <f t="shared" si="1"/>
        <v>0.13261173778484342</v>
      </c>
      <c r="E75" s="537">
        <f t="shared" si="1"/>
        <v>0.1358941819188052</v>
      </c>
      <c r="F75" s="537">
        <f t="shared" si="1"/>
        <v>9.8476685516961759E-2</v>
      </c>
      <c r="G75" s="538">
        <f t="shared" si="1"/>
        <v>0.1256694759914265</v>
      </c>
      <c r="H75" s="538">
        <f t="shared" si="1"/>
        <v>0.13208765612363169</v>
      </c>
      <c r="I75" s="538">
        <f t="shared" si="1"/>
        <v>0.12973339238448783</v>
      </c>
    </row>
    <row r="76" spans="1:9">
      <c r="A76" s="499" t="s">
        <v>357</v>
      </c>
      <c r="B76" s="539" t="s">
        <v>85</v>
      </c>
      <c r="C76" s="539">
        <f t="shared" si="1"/>
        <v>6.9017012776481798E-2</v>
      </c>
      <c r="D76" s="539">
        <f t="shared" si="1"/>
        <v>0.13240379517872292</v>
      </c>
      <c r="E76" s="539">
        <f t="shared" si="1"/>
        <v>0.13178513661399771</v>
      </c>
      <c r="F76" s="539">
        <f t="shared" si="1"/>
        <v>9.8471932166898493E-2</v>
      </c>
      <c r="G76" s="540">
        <f t="shared" si="1"/>
        <v>0.12546791928287673</v>
      </c>
      <c r="H76" s="540">
        <f t="shared" si="1"/>
        <v>0.12839614526550505</v>
      </c>
      <c r="I76" s="540">
        <f t="shared" si="1"/>
        <v>0.1273220382091251</v>
      </c>
    </row>
    <row r="77" spans="1:9">
      <c r="A77" s="500" t="s">
        <v>358</v>
      </c>
      <c r="B77" s="541" t="s">
        <v>85</v>
      </c>
      <c r="C77" s="541" t="str">
        <f t="shared" si="1"/>
        <v>-</v>
      </c>
      <c r="D77" s="541">
        <f t="shared" si="1"/>
        <v>9.7978196418630631E-5</v>
      </c>
      <c r="E77" s="541">
        <f t="shared" si="1"/>
        <v>8.6441024169964093E-5</v>
      </c>
      <c r="F77" s="541">
        <f t="shared" si="1"/>
        <v>4.7533500632614968E-6</v>
      </c>
      <c r="G77" s="542">
        <f t="shared" si="1"/>
        <v>8.7257276822731643E-5</v>
      </c>
      <c r="H77" s="542">
        <f t="shared" si="1"/>
        <v>7.813084103408695E-5</v>
      </c>
      <c r="I77" s="542">
        <f t="shared" si="1"/>
        <v>8.1478524387386224E-5</v>
      </c>
    </row>
    <row r="78" spans="1:9">
      <c r="A78" s="499" t="s">
        <v>359</v>
      </c>
      <c r="B78" s="539" t="s">
        <v>85</v>
      </c>
      <c r="C78" s="539" t="str">
        <f t="shared" si="1"/>
        <v>-</v>
      </c>
      <c r="D78" s="539">
        <f t="shared" si="1"/>
        <v>1.0996551238940214E-4</v>
      </c>
      <c r="E78" s="539">
        <f t="shared" si="1"/>
        <v>2.3186134172942372E-6</v>
      </c>
      <c r="F78" s="539" t="str">
        <f t="shared" si="1"/>
        <v>-</v>
      </c>
      <c r="G78" s="540">
        <f t="shared" si="1"/>
        <v>9.7932922897640075E-5</v>
      </c>
      <c r="H78" s="540">
        <f t="shared" si="1"/>
        <v>2.082738147955703E-6</v>
      </c>
      <c r="I78" s="540">
        <f t="shared" si="1"/>
        <v>3.7241706002070429E-5</v>
      </c>
    </row>
    <row r="79" spans="1:9">
      <c r="A79" s="498" t="s">
        <v>360</v>
      </c>
      <c r="B79" s="543" t="s">
        <v>85</v>
      </c>
      <c r="C79" s="543">
        <f t="shared" si="1"/>
        <v>1.1773724655636369E-2</v>
      </c>
      <c r="D79" s="543">
        <f t="shared" si="1"/>
        <v>9.5223175771005416E-3</v>
      </c>
      <c r="E79" s="543">
        <f t="shared" si="1"/>
        <v>1.1241568839045583E-2</v>
      </c>
      <c r="F79" s="543">
        <f t="shared" si="1"/>
        <v>1.2866189001586779E-2</v>
      </c>
      <c r="G79" s="544">
        <f t="shared" si="1"/>
        <v>9.7686688742840838E-3</v>
      </c>
      <c r="H79" s="544">
        <f t="shared" si="1"/>
        <v>1.1406843373168593E-2</v>
      </c>
      <c r="I79" s="544">
        <f t="shared" si="1"/>
        <v>1.0805942192030325E-2</v>
      </c>
    </row>
    <row r="80" spans="1:9">
      <c r="A80" s="499" t="s">
        <v>361</v>
      </c>
      <c r="B80" s="539" t="s">
        <v>85</v>
      </c>
      <c r="C80" s="539">
        <f t="shared" si="1"/>
        <v>1.1504724646410333E-4</v>
      </c>
      <c r="D80" s="539">
        <f t="shared" si="1"/>
        <v>2.1590169433185406E-3</v>
      </c>
      <c r="E80" s="539">
        <f t="shared" si="1"/>
        <v>6.1383190740898711E-3</v>
      </c>
      <c r="F80" s="539">
        <f t="shared" si="1"/>
        <v>1.2834783338109983E-2</v>
      </c>
      <c r="G80" s="540">
        <f t="shared" si="1"/>
        <v>1.93536176474748E-3</v>
      </c>
      <c r="H80" s="540">
        <f t="shared" si="1"/>
        <v>6.8195582724701175E-3</v>
      </c>
      <c r="I80" s="540">
        <f t="shared" si="1"/>
        <v>5.0279782828096184E-3</v>
      </c>
    </row>
    <row r="81" spans="1:9">
      <c r="A81" s="500" t="s">
        <v>362</v>
      </c>
      <c r="B81" s="541" t="s">
        <v>85</v>
      </c>
      <c r="C81" s="541">
        <f t="shared" si="1"/>
        <v>1.1141139807596559E-2</v>
      </c>
      <c r="D81" s="541">
        <f t="shared" si="1"/>
        <v>9.0496351363595956E-4</v>
      </c>
      <c r="E81" s="541">
        <f t="shared" si="1"/>
        <v>4.3538354021503021E-3</v>
      </c>
      <c r="F81" s="541" t="str">
        <f t="shared" si="1"/>
        <v>-</v>
      </c>
      <c r="G81" s="542">
        <f t="shared" si="1"/>
        <v>2.0250210864878114E-3</v>
      </c>
      <c r="H81" s="542">
        <f t="shared" si="1"/>
        <v>3.9109146071277809E-3</v>
      </c>
      <c r="I81" s="542">
        <f t="shared" si="1"/>
        <v>3.219147188613416E-3</v>
      </c>
    </row>
    <row r="82" spans="1:9">
      <c r="A82" s="499" t="s">
        <v>363</v>
      </c>
      <c r="B82" s="539" t="s">
        <v>85</v>
      </c>
      <c r="C82" s="539">
        <f t="shared" si="1"/>
        <v>2.2239416236683675E-5</v>
      </c>
      <c r="D82" s="539">
        <f t="shared" si="1"/>
        <v>4.013440719865461E-4</v>
      </c>
      <c r="E82" s="539">
        <f t="shared" si="1"/>
        <v>1.1406235357953896E-4</v>
      </c>
      <c r="F82" s="539">
        <f t="shared" si="1"/>
        <v>3.1405663476795959E-5</v>
      </c>
      <c r="G82" s="540">
        <f t="shared" si="1"/>
        <v>3.5986187813558806E-4</v>
      </c>
      <c r="H82" s="540">
        <f t="shared" si="1"/>
        <v>1.0565359133726886E-4</v>
      </c>
      <c r="I82" s="540">
        <f t="shared" si="1"/>
        <v>1.9889980141910135E-4</v>
      </c>
    </row>
    <row r="83" spans="1:9">
      <c r="A83" s="514" t="s">
        <v>364</v>
      </c>
      <c r="B83" s="541" t="s">
        <v>85</v>
      </c>
      <c r="C83" s="541">
        <f t="shared" si="1"/>
        <v>4.9529818533902291E-4</v>
      </c>
      <c r="D83" s="541">
        <f t="shared" si="1"/>
        <v>6.0569930481594939E-3</v>
      </c>
      <c r="E83" s="541">
        <f t="shared" si="1"/>
        <v>6.353520092258699E-4</v>
      </c>
      <c r="F83" s="541" t="str">
        <f t="shared" si="1"/>
        <v>-</v>
      </c>
      <c r="G83" s="542">
        <f t="shared" si="1"/>
        <v>5.448424144913205E-3</v>
      </c>
      <c r="H83" s="542">
        <f t="shared" si="1"/>
        <v>5.707169022334251E-4</v>
      </c>
      <c r="I83" s="542">
        <f t="shared" si="1"/>
        <v>2.3599169191881883E-3</v>
      </c>
    </row>
    <row r="84" spans="1:9">
      <c r="A84" s="524" t="s">
        <v>365</v>
      </c>
      <c r="B84" s="545" t="s">
        <v>85</v>
      </c>
      <c r="C84" s="545">
        <f t="shared" si="1"/>
        <v>7.6742984182156845E-2</v>
      </c>
      <c r="D84" s="545">
        <f t="shared" si="1"/>
        <v>2.6100180113419701E-2</v>
      </c>
      <c r="E84" s="545">
        <f t="shared" si="1"/>
        <v>3.5174775328244021E-2</v>
      </c>
      <c r="F84" s="545">
        <f t="shared" si="1"/>
        <v>3.7562085043024801E-2</v>
      </c>
      <c r="G84" s="546">
        <f t="shared" si="1"/>
        <v>3.1641590708935824E-2</v>
      </c>
      <c r="H84" s="546">
        <f t="shared" si="1"/>
        <v>3.5417639195442087E-2</v>
      </c>
      <c r="I84" s="546">
        <f t="shared" si="1"/>
        <v>3.4032540509947036E-2</v>
      </c>
    </row>
    <row r="85" spans="1:9">
      <c r="A85" s="500" t="s">
        <v>417</v>
      </c>
      <c r="B85" s="541" t="s">
        <v>85</v>
      </c>
      <c r="C85" s="541">
        <f t="shared" ref="C85:I94" si="2">IF(C19="-","-",C19/C$61)</f>
        <v>6.1512897048518925E-5</v>
      </c>
      <c r="D85" s="541">
        <f t="shared" si="2"/>
        <v>6.4874635081556026E-4</v>
      </c>
      <c r="E85" s="541">
        <f t="shared" si="2"/>
        <v>7.4568342818610259E-4</v>
      </c>
      <c r="F85" s="541" t="str">
        <f t="shared" si="2"/>
        <v>-</v>
      </c>
      <c r="G85" s="542">
        <f t="shared" si="2"/>
        <v>5.8449039506397406E-4</v>
      </c>
      <c r="H85" s="542">
        <f t="shared" si="2"/>
        <v>6.6982417620698842E-4</v>
      </c>
      <c r="I85" s="542">
        <f t="shared" si="2"/>
        <v>6.3852274857249553E-4</v>
      </c>
    </row>
    <row r="86" spans="1:9">
      <c r="A86" s="499" t="s">
        <v>367</v>
      </c>
      <c r="B86" s="539" t="s">
        <v>85</v>
      </c>
      <c r="C86" s="539">
        <f t="shared" si="2"/>
        <v>4.9557110731148359E-2</v>
      </c>
      <c r="D86" s="539">
        <f t="shared" si="2"/>
        <v>1.3318351323908023E-2</v>
      </c>
      <c r="E86" s="539">
        <f t="shared" si="2"/>
        <v>7.0374027512907483E-3</v>
      </c>
      <c r="F86" s="539">
        <f t="shared" si="2"/>
        <v>3.1577896922205827E-2</v>
      </c>
      <c r="G86" s="540">
        <f t="shared" si="2"/>
        <v>1.7283650038569319E-2</v>
      </c>
      <c r="H86" s="540">
        <f t="shared" si="2"/>
        <v>9.533936115755785E-3</v>
      </c>
      <c r="I86" s="540">
        <f t="shared" si="2"/>
        <v>1.2376621390926941E-2</v>
      </c>
    </row>
    <row r="87" spans="1:9">
      <c r="A87" s="514" t="s">
        <v>368</v>
      </c>
      <c r="B87" s="541" t="s">
        <v>85</v>
      </c>
      <c r="C87" s="541" t="str">
        <f t="shared" si="2"/>
        <v>-</v>
      </c>
      <c r="D87" s="541">
        <f t="shared" si="2"/>
        <v>2.2556994819075641E-3</v>
      </c>
      <c r="E87" s="541">
        <f t="shared" si="2"/>
        <v>4.8723434816893522E-4</v>
      </c>
      <c r="F87" s="541">
        <f t="shared" si="2"/>
        <v>5.8488574484296458E-5</v>
      </c>
      <c r="G87" s="542">
        <f t="shared" si="2"/>
        <v>2.0088774984254967E-3</v>
      </c>
      <c r="H87" s="542">
        <f t="shared" si="2"/>
        <v>4.4361753652754493E-4</v>
      </c>
      <c r="I87" s="542">
        <f t="shared" si="2"/>
        <v>1.0177731821917459E-3</v>
      </c>
    </row>
    <row r="88" spans="1:9">
      <c r="A88" s="499" t="s">
        <v>369</v>
      </c>
      <c r="B88" s="539" t="s">
        <v>85</v>
      </c>
      <c r="C88" s="539">
        <f t="shared" si="2"/>
        <v>4.2828915491546554E-3</v>
      </c>
      <c r="D88" s="539">
        <f t="shared" si="2"/>
        <v>5.4289408339296625E-3</v>
      </c>
      <c r="E88" s="539">
        <f t="shared" si="2"/>
        <v>2.3424366159950291E-2</v>
      </c>
      <c r="F88" s="539">
        <f t="shared" si="2"/>
        <v>5.3636522505015475E-3</v>
      </c>
      <c r="G88" s="540">
        <f t="shared" si="2"/>
        <v>5.3035384126941115E-3</v>
      </c>
      <c r="H88" s="540">
        <f t="shared" si="2"/>
        <v>2.1587028502921234E-2</v>
      </c>
      <c r="I88" s="540">
        <f t="shared" si="2"/>
        <v>1.5614054067711649E-2</v>
      </c>
    </row>
    <row r="89" spans="1:9">
      <c r="A89" s="500" t="s">
        <v>370</v>
      </c>
      <c r="B89" s="541" t="s">
        <v>85</v>
      </c>
      <c r="C89" s="541">
        <f t="shared" si="2"/>
        <v>2.2581605285219703E-2</v>
      </c>
      <c r="D89" s="541">
        <f t="shared" si="2"/>
        <v>5.8491618134779452E-4</v>
      </c>
      <c r="E89" s="541">
        <f t="shared" si="2"/>
        <v>3.335659481241465E-3</v>
      </c>
      <c r="F89" s="541">
        <f t="shared" si="2"/>
        <v>3.2047645344163508E-4</v>
      </c>
      <c r="G89" s="542">
        <f t="shared" si="2"/>
        <v>2.9918264892850838E-3</v>
      </c>
      <c r="H89" s="542">
        <f t="shared" si="2"/>
        <v>3.0289219356114542E-3</v>
      </c>
      <c r="I89" s="542">
        <f t="shared" si="2"/>
        <v>3.0153148945909992E-3</v>
      </c>
    </row>
    <row r="90" spans="1:9">
      <c r="A90" s="499" t="s">
        <v>371</v>
      </c>
      <c r="B90" s="539" t="s">
        <v>85</v>
      </c>
      <c r="C90" s="539">
        <f t="shared" si="2"/>
        <v>2.5986371958562382E-4</v>
      </c>
      <c r="D90" s="539">
        <f t="shared" si="2"/>
        <v>3.8635259415110992E-3</v>
      </c>
      <c r="E90" s="539">
        <f t="shared" si="2"/>
        <v>1.444285260785848E-4</v>
      </c>
      <c r="F90" s="539">
        <f t="shared" si="2"/>
        <v>2.4157084239149427E-4</v>
      </c>
      <c r="G90" s="540">
        <f t="shared" si="2"/>
        <v>3.4692088569276505E-3</v>
      </c>
      <c r="H90" s="540">
        <f t="shared" si="2"/>
        <v>1.5431149731778E-4</v>
      </c>
      <c r="I90" s="540">
        <f t="shared" si="2"/>
        <v>1.3702542259532023E-3</v>
      </c>
    </row>
    <row r="91" spans="1:9">
      <c r="A91" s="498" t="s">
        <v>372</v>
      </c>
      <c r="B91" s="543" t="s">
        <v>85</v>
      </c>
      <c r="C91" s="543">
        <f t="shared" si="2"/>
        <v>7.0315873662453468E-2</v>
      </c>
      <c r="D91" s="543">
        <f t="shared" si="2"/>
        <v>5.9622794683964669E-2</v>
      </c>
      <c r="E91" s="543">
        <f t="shared" si="2"/>
        <v>6.6294874018006975E-2</v>
      </c>
      <c r="F91" s="543">
        <f t="shared" si="2"/>
        <v>5.8876263307632619E-2</v>
      </c>
      <c r="G91" s="544">
        <f t="shared" si="2"/>
        <v>6.0792847110117926E-2</v>
      </c>
      <c r="H91" s="544">
        <f t="shared" si="2"/>
        <v>6.5540169525179826E-2</v>
      </c>
      <c r="I91" s="544">
        <f t="shared" si="2"/>
        <v>6.3798796234275715E-2</v>
      </c>
    </row>
    <row r="92" spans="1:9">
      <c r="A92" s="502" t="s">
        <v>418</v>
      </c>
      <c r="B92" s="547" t="s">
        <v>85</v>
      </c>
      <c r="C92" s="547">
        <f t="shared" si="2"/>
        <v>6.5077934704571329E-3</v>
      </c>
      <c r="D92" s="547">
        <f t="shared" si="2"/>
        <v>1.0035978091257529E-3</v>
      </c>
      <c r="E92" s="547">
        <f t="shared" si="2"/>
        <v>1.2896835887575234E-3</v>
      </c>
      <c r="F92" s="547">
        <f t="shared" si="2"/>
        <v>3.6444326387384046E-3</v>
      </c>
      <c r="G92" s="548">
        <f t="shared" si="2"/>
        <v>1.6058750506945884E-3</v>
      </c>
      <c r="H92" s="548">
        <f t="shared" si="2"/>
        <v>1.5292349826468458E-3</v>
      </c>
      <c r="I92" s="548">
        <f t="shared" si="2"/>
        <v>1.5573474563092599E-3</v>
      </c>
    </row>
    <row r="93" spans="1:9">
      <c r="A93" s="500" t="s">
        <v>373</v>
      </c>
      <c r="B93" s="541" t="s">
        <v>85</v>
      </c>
      <c r="C93" s="541">
        <f t="shared" si="2"/>
        <v>4.7095571728363782E-2</v>
      </c>
      <c r="D93" s="541">
        <f t="shared" si="2"/>
        <v>1.9895713637063078E-2</v>
      </c>
      <c r="E93" s="541">
        <f t="shared" si="2"/>
        <v>3.6727899887473534E-2</v>
      </c>
      <c r="F93" s="541">
        <f t="shared" si="2"/>
        <v>3.8714313874889023E-2</v>
      </c>
      <c r="G93" s="542">
        <f t="shared" si="2"/>
        <v>2.2871962365993658E-2</v>
      </c>
      <c r="H93" s="542">
        <f t="shared" si="2"/>
        <v>3.6929980162234879E-2</v>
      </c>
      <c r="I93" s="542">
        <f t="shared" si="2"/>
        <v>3.1773334981945053E-2</v>
      </c>
    </row>
    <row r="94" spans="1:9">
      <c r="A94" s="502" t="s">
        <v>374</v>
      </c>
      <c r="B94" s="547" t="s">
        <v>85</v>
      </c>
      <c r="C94" s="547">
        <f t="shared" si="2"/>
        <v>1.453914849852349E-2</v>
      </c>
      <c r="D94" s="547">
        <f t="shared" si="2"/>
        <v>3.872348323777583E-2</v>
      </c>
      <c r="E94" s="547">
        <f t="shared" si="2"/>
        <v>2.6511137279051526E-2</v>
      </c>
      <c r="F94" s="547">
        <f t="shared" si="2"/>
        <v>1.6517516794005184E-2</v>
      </c>
      <c r="G94" s="548">
        <f t="shared" si="2"/>
        <v>3.6077197426289197E-2</v>
      </c>
      <c r="H94" s="548">
        <f t="shared" si="2"/>
        <v>2.5494474534663032E-2</v>
      </c>
      <c r="I94" s="548">
        <f t="shared" si="2"/>
        <v>2.9376340977299572E-2</v>
      </c>
    </row>
    <row r="95" spans="1:9">
      <c r="A95" s="498" t="s">
        <v>375</v>
      </c>
      <c r="B95" s="543" t="s">
        <v>85</v>
      </c>
      <c r="C95" s="543">
        <f t="shared" ref="C95:I104" si="3">IF(C29="-","-",C29/C$61)</f>
        <v>0.17131634404674878</v>
      </c>
      <c r="D95" s="543">
        <f t="shared" si="3"/>
        <v>0.13546695744154161</v>
      </c>
      <c r="E95" s="543">
        <f t="shared" si="3"/>
        <v>8.588351702541272E-2</v>
      </c>
      <c r="F95" s="543">
        <f t="shared" si="3"/>
        <v>3.6369754713156288E-2</v>
      </c>
      <c r="G95" s="544">
        <f t="shared" si="3"/>
        <v>0.13938964918542504</v>
      </c>
      <c r="H95" s="544">
        <f t="shared" si="3"/>
        <v>8.0846423804823417E-2</v>
      </c>
      <c r="I95" s="544">
        <f t="shared" si="3"/>
        <v>0.10232076305730456</v>
      </c>
    </row>
    <row r="96" spans="1:9">
      <c r="A96" s="499" t="s">
        <v>419</v>
      </c>
      <c r="B96" s="539" t="s">
        <v>85</v>
      </c>
      <c r="C96" s="539">
        <f t="shared" si="3"/>
        <v>6.2927316741376617E-3</v>
      </c>
      <c r="D96" s="539">
        <f t="shared" si="3"/>
        <v>2.9816008781168215E-3</v>
      </c>
      <c r="E96" s="539">
        <f t="shared" si="3"/>
        <v>2.3191384461177657E-3</v>
      </c>
      <c r="F96" s="539" t="str">
        <f t="shared" si="3"/>
        <v>-</v>
      </c>
      <c r="G96" s="540">
        <f t="shared" si="3"/>
        <v>3.3439097092880848E-3</v>
      </c>
      <c r="H96" s="540">
        <f t="shared" si="3"/>
        <v>2.083209764979646E-3</v>
      </c>
      <c r="I96" s="540">
        <f t="shared" si="3"/>
        <v>2.5456492383447039E-3</v>
      </c>
    </row>
    <row r="97" spans="1:9">
      <c r="A97" s="500" t="s">
        <v>376</v>
      </c>
      <c r="B97" s="541" t="s">
        <v>85</v>
      </c>
      <c r="C97" s="541">
        <f t="shared" si="3"/>
        <v>0.14641100695661144</v>
      </c>
      <c r="D97" s="541">
        <f t="shared" si="3"/>
        <v>0.12413673626875836</v>
      </c>
      <c r="E97" s="541">
        <f t="shared" si="3"/>
        <v>7.7884795364832241E-2</v>
      </c>
      <c r="F97" s="541">
        <f t="shared" si="3"/>
        <v>3.5502089376961629E-2</v>
      </c>
      <c r="G97" s="542">
        <f t="shared" si="3"/>
        <v>0.12657401972217933</v>
      </c>
      <c r="H97" s="542">
        <f t="shared" si="3"/>
        <v>7.3573152888359097E-2</v>
      </c>
      <c r="I97" s="542">
        <f t="shared" si="3"/>
        <v>9.3014489893507621E-2</v>
      </c>
    </row>
    <row r="98" spans="1:9">
      <c r="A98" s="499" t="s">
        <v>377</v>
      </c>
      <c r="B98" s="539" t="s">
        <v>85</v>
      </c>
      <c r="C98" s="539">
        <f t="shared" si="3"/>
        <v>1.5902178805839915E-2</v>
      </c>
      <c r="D98" s="539">
        <f t="shared" si="3"/>
        <v>8.3486202946664208E-3</v>
      </c>
      <c r="E98" s="539">
        <f t="shared" si="3"/>
        <v>1.7992737782313122E-3</v>
      </c>
      <c r="F98" s="539">
        <f t="shared" si="3"/>
        <v>8.6766533619466347E-4</v>
      </c>
      <c r="G98" s="540">
        <f t="shared" si="3"/>
        <v>9.1751418408996879E-3</v>
      </c>
      <c r="H98" s="540">
        <f t="shared" si="3"/>
        <v>1.7045001569560229E-3</v>
      </c>
      <c r="I98" s="540">
        <f t="shared" si="3"/>
        <v>4.4448188283057223E-3</v>
      </c>
    </row>
    <row r="99" spans="1:9">
      <c r="A99" s="498" t="s">
        <v>378</v>
      </c>
      <c r="B99" s="543" t="s">
        <v>85</v>
      </c>
      <c r="C99" s="543">
        <f t="shared" si="3"/>
        <v>3.5079044341949667E-2</v>
      </c>
      <c r="D99" s="543">
        <f t="shared" si="3"/>
        <v>3.3888770781254414E-2</v>
      </c>
      <c r="E99" s="543">
        <f t="shared" si="3"/>
        <v>1.9317585635689173E-2</v>
      </c>
      <c r="F99" s="543">
        <f t="shared" si="3"/>
        <v>1.0880272898215396E-2</v>
      </c>
      <c r="G99" s="544">
        <f t="shared" si="3"/>
        <v>3.4019013193085389E-2</v>
      </c>
      <c r="H99" s="544">
        <f t="shared" si="3"/>
        <v>1.8459247902068984E-2</v>
      </c>
      <c r="I99" s="544">
        <f t="shared" si="3"/>
        <v>2.4166751292253173E-2</v>
      </c>
    </row>
    <row r="100" spans="1:9">
      <c r="A100" s="499" t="s">
        <v>420</v>
      </c>
      <c r="B100" s="539" t="s">
        <v>85</v>
      </c>
      <c r="C100" s="539">
        <f t="shared" si="3"/>
        <v>1.4255304262317844E-3</v>
      </c>
      <c r="D100" s="539">
        <f t="shared" si="3"/>
        <v>1.1499156208076235E-2</v>
      </c>
      <c r="E100" s="539">
        <f t="shared" si="3"/>
        <v>4.6827738766894167E-3</v>
      </c>
      <c r="F100" s="539">
        <f t="shared" si="3"/>
        <v>1.097358395604549E-3</v>
      </c>
      <c r="G100" s="540">
        <f t="shared" si="3"/>
        <v>1.0396885128710709E-2</v>
      </c>
      <c r="H100" s="540">
        <f t="shared" si="3"/>
        <v>4.3180253450504462E-3</v>
      </c>
      <c r="I100" s="540">
        <f t="shared" si="3"/>
        <v>6.5478225133892088E-3</v>
      </c>
    </row>
    <row r="101" spans="1:9">
      <c r="A101" s="500" t="s">
        <v>379</v>
      </c>
      <c r="B101" s="541" t="s">
        <v>85</v>
      </c>
      <c r="C101" s="541">
        <f t="shared" si="3"/>
        <v>8.8025548009550685E-3</v>
      </c>
      <c r="D101" s="541">
        <f t="shared" si="3"/>
        <v>7.9109889819507654E-4</v>
      </c>
      <c r="E101" s="541">
        <f t="shared" si="3"/>
        <v>1.4292272567952475E-3</v>
      </c>
      <c r="F101" s="541">
        <f t="shared" si="3"/>
        <v>8.0527342248194761E-5</v>
      </c>
      <c r="G101" s="542">
        <f t="shared" si="3"/>
        <v>1.6677242702184418E-3</v>
      </c>
      <c r="H101" s="542">
        <f t="shared" si="3"/>
        <v>1.2920224286788609E-3</v>
      </c>
      <c r="I101" s="542">
        <f t="shared" si="3"/>
        <v>1.4298346156843308E-3</v>
      </c>
    </row>
    <row r="102" spans="1:9">
      <c r="A102" s="502" t="s">
        <v>751</v>
      </c>
      <c r="B102" s="547" t="s">
        <v>85</v>
      </c>
      <c r="C102" s="547">
        <f t="shared" si="3"/>
        <v>1.3851862584316374E-2</v>
      </c>
      <c r="D102" s="547">
        <f t="shared" si="3"/>
        <v>1.2586779908498902E-2</v>
      </c>
      <c r="E102" s="547">
        <f t="shared" si="3"/>
        <v>4.8017217216377098E-3</v>
      </c>
      <c r="F102" s="547">
        <f t="shared" si="3"/>
        <v>3.7938332273149858E-3</v>
      </c>
      <c r="G102" s="548">
        <f t="shared" si="3"/>
        <v>1.2725208086372067E-2</v>
      </c>
      <c r="H102" s="548">
        <f t="shared" si="3"/>
        <v>4.6991880442770152E-3</v>
      </c>
      <c r="I102" s="548">
        <f t="shared" si="3"/>
        <v>7.6432259895965297E-3</v>
      </c>
    </row>
    <row r="103" spans="1:9">
      <c r="A103" s="501" t="s">
        <v>381</v>
      </c>
      <c r="B103" s="541" t="s">
        <v>85</v>
      </c>
      <c r="C103" s="541" t="str">
        <f t="shared" si="3"/>
        <v>-</v>
      </c>
      <c r="D103" s="541">
        <f t="shared" si="3"/>
        <v>4.2082966305631921E-5</v>
      </c>
      <c r="E103" s="541">
        <f t="shared" si="3"/>
        <v>7.5974014077742881E-6</v>
      </c>
      <c r="F103" s="541">
        <f t="shared" si="3"/>
        <v>1.3902710108558127E-4</v>
      </c>
      <c r="G103" s="542">
        <f t="shared" si="3"/>
        <v>3.7478185705345059E-5</v>
      </c>
      <c r="H103" s="542">
        <f t="shared" si="3"/>
        <v>2.0967899458946558E-5</v>
      </c>
      <c r="I103" s="542">
        <f t="shared" si="3"/>
        <v>2.7024065405193408E-5</v>
      </c>
    </row>
    <row r="104" spans="1:9">
      <c r="A104" s="502" t="s">
        <v>382</v>
      </c>
      <c r="B104" s="539" t="s">
        <v>85</v>
      </c>
      <c r="C104" s="539">
        <f t="shared" si="3"/>
        <v>4.7131318134687721E-3</v>
      </c>
      <c r="D104" s="539">
        <f t="shared" si="3"/>
        <v>2.4733622784689209E-3</v>
      </c>
      <c r="E104" s="539">
        <f t="shared" si="3"/>
        <v>1.9889371157594529E-3</v>
      </c>
      <c r="F104" s="539">
        <f t="shared" si="3"/>
        <v>2.2090215788112431E-4</v>
      </c>
      <c r="G104" s="540">
        <f t="shared" si="3"/>
        <v>2.7184421563023276E-3</v>
      </c>
      <c r="H104" s="540">
        <f t="shared" si="3"/>
        <v>1.8090728407595261E-3</v>
      </c>
      <c r="I104" s="540">
        <f t="shared" si="3"/>
        <v>2.1426397734951269E-3</v>
      </c>
    </row>
    <row r="105" spans="1:9">
      <c r="A105" s="501" t="s">
        <v>383</v>
      </c>
      <c r="B105" s="551" t="s">
        <v>85</v>
      </c>
      <c r="C105" s="551">
        <f t="shared" ref="C105:I114" si="4">IF(C39="-","-",C39/C$61)</f>
        <v>6.2293520302863867E-3</v>
      </c>
      <c r="D105" s="551">
        <f t="shared" si="4"/>
        <v>6.4962894190221335E-3</v>
      </c>
      <c r="E105" s="551">
        <f t="shared" si="4"/>
        <v>6.4073282633995716E-3</v>
      </c>
      <c r="F105" s="551">
        <f t="shared" si="4"/>
        <v>5.5486246740809597E-3</v>
      </c>
      <c r="G105" s="552">
        <f t="shared" si="4"/>
        <v>6.467081703758793E-3</v>
      </c>
      <c r="H105" s="552">
        <f t="shared" si="4"/>
        <v>6.3199707749454891E-3</v>
      </c>
      <c r="I105" s="552">
        <f t="shared" si="4"/>
        <v>6.3739327872967839E-3</v>
      </c>
    </row>
    <row r="106" spans="1:9" s="7" customFormat="1">
      <c r="A106" s="530" t="s">
        <v>438</v>
      </c>
      <c r="B106" s="549" t="s">
        <v>85</v>
      </c>
      <c r="C106" s="549">
        <f t="shared" si="4"/>
        <v>2.418260991091058E-2</v>
      </c>
      <c r="D106" s="549">
        <f t="shared" si="4"/>
        <v>4.2572677549660203E-2</v>
      </c>
      <c r="E106" s="549">
        <f t="shared" si="4"/>
        <v>6.8684465758956773E-2</v>
      </c>
      <c r="F106" s="549">
        <f t="shared" si="4"/>
        <v>2.1152295937982759E-2</v>
      </c>
      <c r="G106" s="550">
        <f t="shared" si="4"/>
        <v>4.0560410002788309E-2</v>
      </c>
      <c r="H106" s="550">
        <f t="shared" si="4"/>
        <v>6.3848961686395617E-2</v>
      </c>
      <c r="I106" s="550">
        <f t="shared" si="4"/>
        <v>5.5306448829407669E-2</v>
      </c>
    </row>
    <row r="107" spans="1:9">
      <c r="A107" s="501" t="s">
        <v>421</v>
      </c>
      <c r="B107" s="551" t="s">
        <v>85</v>
      </c>
      <c r="C107" s="551">
        <f t="shared" si="4"/>
        <v>1.4641272113276205E-2</v>
      </c>
      <c r="D107" s="551">
        <f t="shared" si="4"/>
        <v>2.2722682439638257E-2</v>
      </c>
      <c r="E107" s="551">
        <f t="shared" si="4"/>
        <v>4.0615530594151225E-2</v>
      </c>
      <c r="F107" s="551">
        <f t="shared" si="4"/>
        <v>6.7855246510132314E-3</v>
      </c>
      <c r="G107" s="552">
        <f t="shared" si="4"/>
        <v>2.1838402504766805E-2</v>
      </c>
      <c r="H107" s="552">
        <f t="shared" si="4"/>
        <v>3.7173964317452554E-2</v>
      </c>
      <c r="I107" s="552">
        <f t="shared" si="4"/>
        <v>3.1548701062978232E-2</v>
      </c>
    </row>
    <row r="108" spans="1:9">
      <c r="A108" s="502" t="s">
        <v>501</v>
      </c>
      <c r="B108" s="547" t="s">
        <v>85</v>
      </c>
      <c r="C108" s="547">
        <f t="shared" si="4"/>
        <v>9.5413377976343774E-3</v>
      </c>
      <c r="D108" s="547">
        <f t="shared" si="4"/>
        <v>1.9849996212709463E-2</v>
      </c>
      <c r="E108" s="547">
        <f t="shared" si="4"/>
        <v>2.6089898864001721E-2</v>
      </c>
      <c r="F108" s="547">
        <f t="shared" si="4"/>
        <v>1.4366771286969528E-2</v>
      </c>
      <c r="G108" s="548">
        <f t="shared" si="4"/>
        <v>1.8722006515991697E-2</v>
      </c>
      <c r="H108" s="548">
        <f t="shared" si="4"/>
        <v>2.4897291327016007E-2</v>
      </c>
      <c r="I108" s="548">
        <f t="shared" si="4"/>
        <v>2.2632124713104076E-2</v>
      </c>
    </row>
    <row r="109" spans="1:9">
      <c r="A109" s="527" t="s">
        <v>384</v>
      </c>
      <c r="B109" s="553" t="s">
        <v>85</v>
      </c>
      <c r="C109" s="553">
        <f t="shared" si="4"/>
        <v>0.25569504960646283</v>
      </c>
      <c r="D109" s="553">
        <f t="shared" si="4"/>
        <v>0.22163243412239345</v>
      </c>
      <c r="E109" s="553">
        <f t="shared" si="4"/>
        <v>0.22712220483687195</v>
      </c>
      <c r="F109" s="553">
        <f t="shared" si="4"/>
        <v>0.38226046960302534</v>
      </c>
      <c r="G109" s="554">
        <f t="shared" si="4"/>
        <v>0.22535961553595749</v>
      </c>
      <c r="H109" s="554">
        <f t="shared" si="4"/>
        <v>0.2429046033695168</v>
      </c>
      <c r="I109" s="554">
        <f t="shared" si="4"/>
        <v>0.23646889697988419</v>
      </c>
    </row>
    <row r="110" spans="1:9">
      <c r="A110" s="502" t="s">
        <v>422</v>
      </c>
      <c r="B110" s="547" t="s">
        <v>85</v>
      </c>
      <c r="C110" s="547">
        <f t="shared" si="4"/>
        <v>4.4252902261768368E-2</v>
      </c>
      <c r="D110" s="547">
        <f t="shared" si="4"/>
        <v>4.4415557290617212E-2</v>
      </c>
      <c r="E110" s="547">
        <f t="shared" si="4"/>
        <v>3.5894212381876851E-2</v>
      </c>
      <c r="F110" s="547">
        <f t="shared" si="4"/>
        <v>9.3393167758306125E-2</v>
      </c>
      <c r="G110" s="548">
        <f t="shared" si="4"/>
        <v>4.4397759249157918E-2</v>
      </c>
      <c r="H110" s="548">
        <f t="shared" si="4"/>
        <v>4.1743648830109115E-2</v>
      </c>
      <c r="I110" s="548">
        <f t="shared" si="4"/>
        <v>4.2717207217082977E-2</v>
      </c>
    </row>
    <row r="111" spans="1:9">
      <c r="A111" s="501" t="s">
        <v>385</v>
      </c>
      <c r="B111" s="551" t="s">
        <v>85</v>
      </c>
      <c r="C111" s="551">
        <f t="shared" si="4"/>
        <v>4.634813707823323E-2</v>
      </c>
      <c r="D111" s="551">
        <f t="shared" si="4"/>
        <v>9.9472227732106695E-3</v>
      </c>
      <c r="E111" s="551">
        <f t="shared" si="4"/>
        <v>2.7956554296782666E-2</v>
      </c>
      <c r="F111" s="551">
        <f t="shared" si="4"/>
        <v>4.6190008178558194E-2</v>
      </c>
      <c r="G111" s="552">
        <f t="shared" si="4"/>
        <v>1.3930264723635313E-2</v>
      </c>
      <c r="H111" s="552">
        <f t="shared" si="4"/>
        <v>2.9811465052974575E-2</v>
      </c>
      <c r="I111" s="552">
        <f t="shared" si="4"/>
        <v>2.3986055209062988E-2</v>
      </c>
    </row>
    <row r="112" spans="1:9">
      <c r="A112" s="502" t="s">
        <v>386</v>
      </c>
      <c r="B112" s="547" t="s">
        <v>85</v>
      </c>
      <c r="C112" s="547">
        <f t="shared" si="4"/>
        <v>3.6886584756928201E-2</v>
      </c>
      <c r="D112" s="547">
        <f t="shared" si="4"/>
        <v>5.606168079332139E-2</v>
      </c>
      <c r="E112" s="547">
        <f t="shared" si="4"/>
        <v>4.3165102860926972E-2</v>
      </c>
      <c r="F112" s="547">
        <f t="shared" si="4"/>
        <v>3.4995410221100677E-2</v>
      </c>
      <c r="G112" s="548">
        <f t="shared" si="4"/>
        <v>5.3963513267663674E-2</v>
      </c>
      <c r="H112" s="548">
        <f t="shared" si="4"/>
        <v>4.2333990461966106E-2</v>
      </c>
      <c r="I112" s="548">
        <f t="shared" si="4"/>
        <v>4.6599834997694045E-2</v>
      </c>
    </row>
    <row r="113" spans="1:11">
      <c r="A113" s="501" t="s">
        <v>387</v>
      </c>
      <c r="B113" s="551" t="s">
        <v>85</v>
      </c>
      <c r="C113" s="551">
        <f t="shared" si="4"/>
        <v>1.9681219238390998E-2</v>
      </c>
      <c r="D113" s="551">
        <f t="shared" si="4"/>
        <v>6.6364035107470947E-3</v>
      </c>
      <c r="E113" s="551">
        <f t="shared" si="4"/>
        <v>1.3512804263299406E-2</v>
      </c>
      <c r="F113" s="551">
        <f t="shared" si="4"/>
        <v>4.5477626400665459E-2</v>
      </c>
      <c r="G113" s="552">
        <f t="shared" si="4"/>
        <v>8.0637865600786708E-3</v>
      </c>
      <c r="H113" s="552">
        <f t="shared" si="4"/>
        <v>1.6764623257680664E-2</v>
      </c>
      <c r="I113" s="552">
        <f t="shared" si="4"/>
        <v>1.3573054692809717E-2</v>
      </c>
    </row>
    <row r="114" spans="1:11">
      <c r="A114" s="499" t="s">
        <v>388</v>
      </c>
      <c r="B114" s="539" t="s">
        <v>85</v>
      </c>
      <c r="C114" s="539">
        <f t="shared" si="4"/>
        <v>3.3929289856848154E-3</v>
      </c>
      <c r="D114" s="539">
        <f t="shared" si="4"/>
        <v>1.2915723723654529E-3</v>
      </c>
      <c r="E114" s="539">
        <f t="shared" si="4"/>
        <v>4.8777742683742192E-3</v>
      </c>
      <c r="F114" s="539">
        <f t="shared" si="4"/>
        <v>5.4738125362617691E-3</v>
      </c>
      <c r="G114" s="540">
        <f t="shared" si="4"/>
        <v>1.5215059235458798E-3</v>
      </c>
      <c r="H114" s="540">
        <f t="shared" si="4"/>
        <v>4.9384099484604009E-3</v>
      </c>
      <c r="I114" s="540">
        <f t="shared" si="4"/>
        <v>3.6850496264103695E-3</v>
      </c>
      <c r="K114" s="267"/>
    </row>
    <row r="115" spans="1:11">
      <c r="A115" s="500" t="s">
        <v>389</v>
      </c>
      <c r="B115" s="541" t="s">
        <v>85</v>
      </c>
      <c r="C115" s="541">
        <f t="shared" ref="C115:I124" si="5">IF(C49="-","-",C49/C$61)</f>
        <v>0.10270342810459826</v>
      </c>
      <c r="D115" s="541">
        <f t="shared" si="5"/>
        <v>0.10327999848481915</v>
      </c>
      <c r="E115" s="541">
        <f t="shared" si="5"/>
        <v>9.9887785633880261E-2</v>
      </c>
      <c r="F115" s="541">
        <f t="shared" si="5"/>
        <v>0.15673045010030964</v>
      </c>
      <c r="G115" s="542">
        <f t="shared" si="5"/>
        <v>0.10321690909679805</v>
      </c>
      <c r="H115" s="542">
        <f t="shared" si="5"/>
        <v>0.10567045690818783</v>
      </c>
      <c r="I115" s="542">
        <f t="shared" si="5"/>
        <v>0.10477046697542153</v>
      </c>
    </row>
    <row r="116" spans="1:11" s="7" customFormat="1">
      <c r="A116" s="524" t="s">
        <v>390</v>
      </c>
      <c r="B116" s="545" t="s">
        <v>85</v>
      </c>
      <c r="C116" s="545">
        <f t="shared" si="5"/>
        <v>0.1641219557173913</v>
      </c>
      <c r="D116" s="545">
        <f t="shared" si="5"/>
        <v>0.15147768573537276</v>
      </c>
      <c r="E116" s="545">
        <f t="shared" si="5"/>
        <v>0.17826928233223019</v>
      </c>
      <c r="F116" s="545">
        <f t="shared" si="5"/>
        <v>0.20600523707333437</v>
      </c>
      <c r="G116" s="546">
        <f t="shared" si="5"/>
        <v>0.15286124019134631</v>
      </c>
      <c r="H116" s="546">
        <f t="shared" si="5"/>
        <v>0.18109089385642246</v>
      </c>
      <c r="I116" s="546">
        <f t="shared" si="5"/>
        <v>0.17073592713635038</v>
      </c>
    </row>
    <row r="117" spans="1:11">
      <c r="A117" s="500" t="s">
        <v>391</v>
      </c>
      <c r="B117" s="541" t="s">
        <v>85</v>
      </c>
      <c r="C117" s="541">
        <f t="shared" si="5"/>
        <v>4.1558450696362964E-4</v>
      </c>
      <c r="D117" s="541">
        <f t="shared" si="5"/>
        <v>4.6962138020052849E-4</v>
      </c>
      <c r="E117" s="541">
        <f t="shared" si="5"/>
        <v>2.1714280148962093E-4</v>
      </c>
      <c r="F117" s="541" t="str">
        <f t="shared" si="5"/>
        <v>-</v>
      </c>
      <c r="G117" s="542">
        <f t="shared" si="5"/>
        <v>4.6370858455480838E-4</v>
      </c>
      <c r="H117" s="542">
        <f t="shared" si="5"/>
        <v>1.9505260896151116E-4</v>
      </c>
      <c r="I117" s="542">
        <f t="shared" si="5"/>
        <v>2.9359876041061176E-4</v>
      </c>
    </row>
    <row r="118" spans="1:11">
      <c r="A118" s="499" t="s">
        <v>392</v>
      </c>
      <c r="B118" s="539" t="s">
        <v>85</v>
      </c>
      <c r="C118" s="539">
        <f t="shared" si="5"/>
        <v>4.5388063812729111E-3</v>
      </c>
      <c r="D118" s="539">
        <f t="shared" si="5"/>
        <v>2.4243558680656269E-2</v>
      </c>
      <c r="E118" s="539">
        <f t="shared" si="5"/>
        <v>3.9557886945589031E-2</v>
      </c>
      <c r="F118" s="539">
        <f t="shared" si="5"/>
        <v>3.742449513131129E-2</v>
      </c>
      <c r="G118" s="540">
        <f t="shared" si="5"/>
        <v>2.2087434462497463E-2</v>
      </c>
      <c r="H118" s="540">
        <f t="shared" si="5"/>
        <v>3.9340854530304122E-2</v>
      </c>
      <c r="I118" s="540">
        <f t="shared" si="5"/>
        <v>3.3012098457697744E-2</v>
      </c>
    </row>
    <row r="119" spans="1:11">
      <c r="A119" s="500" t="s">
        <v>393</v>
      </c>
      <c r="B119" s="541" t="s">
        <v>85</v>
      </c>
      <c r="C119" s="541">
        <f t="shared" si="5"/>
        <v>0.1500963600339992</v>
      </c>
      <c r="D119" s="541">
        <f t="shared" si="5"/>
        <v>0.12410594482260182</v>
      </c>
      <c r="E119" s="541">
        <f t="shared" si="5"/>
        <v>0.13272022878189887</v>
      </c>
      <c r="F119" s="541">
        <f t="shared" si="5"/>
        <v>0.1658117813179362</v>
      </c>
      <c r="G119" s="542">
        <f t="shared" si="5"/>
        <v>0.1269498543151901</v>
      </c>
      <c r="H119" s="542">
        <f t="shared" si="5"/>
        <v>0.13608667152154577</v>
      </c>
      <c r="I119" s="542">
        <f t="shared" si="5"/>
        <v>0.13273518029724579</v>
      </c>
    </row>
    <row r="120" spans="1:11">
      <c r="A120" s="499" t="s">
        <v>394</v>
      </c>
      <c r="B120" s="539" t="s">
        <v>85</v>
      </c>
      <c r="C120" s="539">
        <f t="shared" si="5"/>
        <v>9.0712047951555901E-3</v>
      </c>
      <c r="D120" s="539">
        <f t="shared" si="5"/>
        <v>2.6585608519141433E-3</v>
      </c>
      <c r="E120" s="539">
        <f t="shared" si="5"/>
        <v>5.7740238032526732E-3</v>
      </c>
      <c r="F120" s="539">
        <f t="shared" si="5"/>
        <v>2.7689606240869019E-3</v>
      </c>
      <c r="G120" s="540">
        <f t="shared" si="5"/>
        <v>3.3602418470741026E-3</v>
      </c>
      <c r="H120" s="540">
        <f t="shared" si="5"/>
        <v>5.4683151956110487E-3</v>
      </c>
      <c r="I120" s="540">
        <f t="shared" si="5"/>
        <v>4.6950496209962628E-3</v>
      </c>
    </row>
    <row r="121" spans="1:11" s="7" customFormat="1">
      <c r="A121" s="498" t="s">
        <v>395</v>
      </c>
      <c r="B121" s="543" t="s">
        <v>85</v>
      </c>
      <c r="C121" s="543">
        <f t="shared" si="5"/>
        <v>8.3136098370663894E-2</v>
      </c>
      <c r="D121" s="543">
        <f t="shared" si="5"/>
        <v>0.14708861561636025</v>
      </c>
      <c r="E121" s="543">
        <f t="shared" si="5"/>
        <v>0.11930017728855383</v>
      </c>
      <c r="F121" s="543">
        <f t="shared" si="5"/>
        <v>6.9099237366923666E-2</v>
      </c>
      <c r="G121" s="544">
        <f t="shared" si="5"/>
        <v>0.14009083614698459</v>
      </c>
      <c r="H121" s="544">
        <f t="shared" si="5"/>
        <v>0.1141931767189682</v>
      </c>
      <c r="I121" s="544">
        <f t="shared" si="5"/>
        <v>0.12369274055417463</v>
      </c>
    </row>
    <row r="122" spans="1:11">
      <c r="A122" s="499" t="s">
        <v>396</v>
      </c>
      <c r="B122" s="539" t="s">
        <v>85</v>
      </c>
      <c r="C122" s="539">
        <f t="shared" si="5"/>
        <v>3.3837352576812411E-2</v>
      </c>
      <c r="D122" s="539">
        <f t="shared" si="5"/>
        <v>0.10086944197911696</v>
      </c>
      <c r="E122" s="539">
        <f t="shared" si="5"/>
        <v>9.9574685423296269E-2</v>
      </c>
      <c r="F122" s="539">
        <f t="shared" si="5"/>
        <v>6.676061709668174E-2</v>
      </c>
      <c r="G122" s="540">
        <f t="shared" si="5"/>
        <v>9.353469223489172E-2</v>
      </c>
      <c r="H122" s="540">
        <f t="shared" si="5"/>
        <v>9.6236472312079338E-2</v>
      </c>
      <c r="I122" s="540">
        <f t="shared" si="5"/>
        <v>9.5245427516408271E-2</v>
      </c>
    </row>
    <row r="123" spans="1:11">
      <c r="A123" s="500" t="s">
        <v>397</v>
      </c>
      <c r="B123" s="541" t="s">
        <v>85</v>
      </c>
      <c r="C123" s="541">
        <f t="shared" si="5"/>
        <v>6.5013047303687059E-5</v>
      </c>
      <c r="D123" s="541">
        <f t="shared" si="5"/>
        <v>4.0026255607226655E-3</v>
      </c>
      <c r="E123" s="541">
        <f t="shared" si="5"/>
        <v>1.5622045812354557E-4</v>
      </c>
      <c r="F123" s="541" t="str">
        <f t="shared" si="5"/>
        <v>-</v>
      </c>
      <c r="G123" s="542">
        <f t="shared" si="5"/>
        <v>3.571766158205085E-3</v>
      </c>
      <c r="H123" s="542">
        <f t="shared" si="5"/>
        <v>1.4032796722306514E-4</v>
      </c>
      <c r="I123" s="542">
        <f t="shared" si="5"/>
        <v>1.3990195948889899E-3</v>
      </c>
    </row>
    <row r="124" spans="1:11">
      <c r="A124" s="499" t="s">
        <v>398</v>
      </c>
      <c r="B124" s="539" t="s">
        <v>85</v>
      </c>
      <c r="C124" s="539">
        <f t="shared" si="5"/>
        <v>4.1472786762553789E-2</v>
      </c>
      <c r="D124" s="539">
        <f t="shared" si="5"/>
        <v>3.5660245992206144E-2</v>
      </c>
      <c r="E124" s="539">
        <f t="shared" si="5"/>
        <v>1.0729049508065379E-2</v>
      </c>
      <c r="F124" s="539">
        <f t="shared" si="5"/>
        <v>1.670757809824056E-3</v>
      </c>
      <c r="G124" s="540">
        <f t="shared" si="5"/>
        <v>3.6296262744338517E-2</v>
      </c>
      <c r="H124" s="540">
        <f t="shared" si="5"/>
        <v>9.8075388440947431E-3</v>
      </c>
      <c r="I124" s="540">
        <f t="shared" si="5"/>
        <v>1.9523912319793911E-2</v>
      </c>
    </row>
    <row r="125" spans="1:11">
      <c r="A125" s="501" t="s">
        <v>399</v>
      </c>
      <c r="B125" s="551" t="s">
        <v>85</v>
      </c>
      <c r="C125" s="551">
        <f t="shared" ref="C125:I127" si="6">IF(C59="-","-",C59/C$61)</f>
        <v>6.0335320856260951E-3</v>
      </c>
      <c r="D125" s="551">
        <f t="shared" si="6"/>
        <v>6.5563009816269812E-3</v>
      </c>
      <c r="E125" s="551">
        <f t="shared" si="6"/>
        <v>3.889692822298211E-3</v>
      </c>
      <c r="F125" s="551">
        <f t="shared" si="6"/>
        <v>6.6786246041787534E-4</v>
      </c>
      <c r="G125" s="552">
        <f t="shared" si="6"/>
        <v>6.4990988216854098E-3</v>
      </c>
      <c r="H125" s="552">
        <f t="shared" si="6"/>
        <v>3.5619322318775196E-3</v>
      </c>
      <c r="I125" s="552">
        <f t="shared" si="6"/>
        <v>4.6393192627369982E-3</v>
      </c>
    </row>
    <row r="126" spans="1:11" s="7" customFormat="1">
      <c r="A126" s="530" t="s">
        <v>400</v>
      </c>
      <c r="B126" s="549" t="s">
        <v>85</v>
      </c>
      <c r="C126" s="549">
        <f t="shared" si="6"/>
        <v>3.8469729641573483E-2</v>
      </c>
      <c r="D126" s="549">
        <f t="shared" si="6"/>
        <v>4.001582859408899E-2</v>
      </c>
      <c r="E126" s="549">
        <f t="shared" si="6"/>
        <v>5.2817367018183688E-2</v>
      </c>
      <c r="F126" s="549">
        <f t="shared" si="6"/>
        <v>6.6451509538156109E-2</v>
      </c>
      <c r="G126" s="550">
        <f t="shared" si="6"/>
        <v>3.9846653059648511E-2</v>
      </c>
      <c r="H126" s="550">
        <f t="shared" si="6"/>
        <v>5.4204384444382282E-2</v>
      </c>
      <c r="I126" s="550">
        <f t="shared" si="6"/>
        <v>4.8937800829884442E-2</v>
      </c>
    </row>
    <row r="127" spans="1:11">
      <c r="A127" s="559" t="s">
        <v>402</v>
      </c>
      <c r="B127" s="562" t="s">
        <v>85</v>
      </c>
      <c r="C127" s="562">
        <f t="shared" si="6"/>
        <v>1</v>
      </c>
      <c r="D127" s="562">
        <f t="shared" si="6"/>
        <v>1</v>
      </c>
      <c r="E127" s="562">
        <f t="shared" si="6"/>
        <v>1</v>
      </c>
      <c r="F127" s="562">
        <f t="shared" si="6"/>
        <v>1</v>
      </c>
      <c r="G127" s="562">
        <f t="shared" si="6"/>
        <v>1</v>
      </c>
      <c r="H127" s="562">
        <f t="shared" si="6"/>
        <v>1</v>
      </c>
      <c r="I127" s="562">
        <f t="shared" si="6"/>
        <v>1</v>
      </c>
    </row>
    <row r="128" spans="1:11">
      <c r="A128" s="536" t="s">
        <v>755</v>
      </c>
      <c r="B128" s="3"/>
      <c r="C128" s="212"/>
      <c r="D128" s="3"/>
      <c r="E128" s="3"/>
      <c r="F128" s="212"/>
      <c r="G128" s="3"/>
      <c r="H128" s="3"/>
      <c r="I128" s="3"/>
    </row>
    <row r="129" spans="1:9">
      <c r="A129" s="778" t="s">
        <v>756</v>
      </c>
      <c r="B129" s="3"/>
      <c r="C129" s="212"/>
      <c r="D129" s="3"/>
      <c r="E129" s="3"/>
      <c r="F129" s="212"/>
      <c r="G129" s="3"/>
      <c r="H129" s="3"/>
      <c r="I129" s="3"/>
    </row>
    <row r="130" spans="1:9">
      <c r="A130" s="38" t="s">
        <v>439</v>
      </c>
      <c r="B130" s="3"/>
      <c r="C130" s="212"/>
      <c r="D130" s="3"/>
      <c r="E130" s="3"/>
      <c r="F130" s="212"/>
      <c r="G130" s="3"/>
      <c r="H130" s="3"/>
      <c r="I130" s="3"/>
    </row>
    <row r="131" spans="1:9">
      <c r="A131" s="242" t="s">
        <v>643</v>
      </c>
      <c r="B131" s="3"/>
      <c r="C131" s="212"/>
      <c r="D131" s="3"/>
      <c r="E131" s="3"/>
      <c r="F131" s="212"/>
      <c r="G131" s="3"/>
      <c r="H131" s="3"/>
      <c r="I131" s="3"/>
    </row>
    <row r="134" spans="1:9" ht="16.8">
      <c r="A134" s="88" t="s">
        <v>767</v>
      </c>
    </row>
    <row r="135" spans="1:9" ht="13.8" thickBot="1">
      <c r="A135" s="205"/>
      <c r="I135" s="417" t="s">
        <v>409</v>
      </c>
    </row>
    <row r="136" spans="1:9">
      <c r="A136" s="204" t="s">
        <v>408</v>
      </c>
      <c r="B136" s="503" t="s">
        <v>96</v>
      </c>
      <c r="C136" s="503" t="s">
        <v>614</v>
      </c>
      <c r="D136" s="503" t="s">
        <v>98</v>
      </c>
      <c r="E136" s="503" t="s">
        <v>299</v>
      </c>
      <c r="F136" s="504">
        <v>300000</v>
      </c>
      <c r="G136" s="505" t="s">
        <v>424</v>
      </c>
      <c r="H136" s="505" t="s">
        <v>424</v>
      </c>
      <c r="I136" s="505" t="s">
        <v>415</v>
      </c>
    </row>
    <row r="137" spans="1:9">
      <c r="A137" s="203"/>
      <c r="B137" s="506" t="s">
        <v>36</v>
      </c>
      <c r="C137" s="506" t="s">
        <v>36</v>
      </c>
      <c r="D137" s="506" t="s">
        <v>36</v>
      </c>
      <c r="E137" s="506" t="s">
        <v>36</v>
      </c>
      <c r="F137" s="506" t="s">
        <v>37</v>
      </c>
      <c r="G137" s="507" t="s">
        <v>764</v>
      </c>
      <c r="H137" s="507" t="s">
        <v>314</v>
      </c>
      <c r="I137" s="507" t="s">
        <v>112</v>
      </c>
    </row>
    <row r="138" spans="1:9" ht="13.8" thickBot="1">
      <c r="A138" s="206"/>
      <c r="B138" s="508" t="s">
        <v>613</v>
      </c>
      <c r="C138" s="508" t="s">
        <v>100</v>
      </c>
      <c r="D138" s="508" t="s">
        <v>101</v>
      </c>
      <c r="E138" s="508" t="s">
        <v>300</v>
      </c>
      <c r="F138" s="508" t="s">
        <v>102</v>
      </c>
      <c r="G138" s="509" t="s">
        <v>314</v>
      </c>
      <c r="H138" s="509" t="s">
        <v>102</v>
      </c>
      <c r="I138" s="509" t="s">
        <v>425</v>
      </c>
    </row>
    <row r="140" spans="1:9">
      <c r="A140" s="519" t="s">
        <v>356</v>
      </c>
      <c r="B140" s="537" t="s">
        <v>85</v>
      </c>
      <c r="C140" s="520">
        <v>9.2226359999999996</v>
      </c>
      <c r="D140" s="520">
        <v>15.051531000000001</v>
      </c>
      <c r="E140" s="520">
        <v>16.302364000000001</v>
      </c>
      <c r="F140" s="520">
        <v>10.527812000000001</v>
      </c>
      <c r="G140" s="521">
        <v>14.499634</v>
      </c>
      <c r="H140" s="521">
        <v>15.651254</v>
      </c>
      <c r="I140" s="521">
        <v>15.221681999999999</v>
      </c>
    </row>
    <row r="141" spans="1:9">
      <c r="A141" s="499" t="s">
        <v>357</v>
      </c>
      <c r="B141" s="539" t="s">
        <v>85</v>
      </c>
      <c r="C141" s="511">
        <v>9.2026920000000008</v>
      </c>
      <c r="D141" s="511">
        <v>15.027929</v>
      </c>
      <c r="E141" s="511">
        <v>15.809428</v>
      </c>
      <c r="F141" s="511">
        <v>10.527304000000001</v>
      </c>
      <c r="G141" s="267">
        <v>14.476379</v>
      </c>
      <c r="H141" s="267">
        <v>15.213842</v>
      </c>
      <c r="I141" s="267">
        <v>14.938757000000001</v>
      </c>
    </row>
    <row r="142" spans="1:9">
      <c r="A142" s="500" t="s">
        <v>358</v>
      </c>
      <c r="B142" s="541" t="s">
        <v>85</v>
      </c>
      <c r="C142" s="512" t="s">
        <v>85</v>
      </c>
      <c r="D142" s="512">
        <v>1.1121000000000001E-2</v>
      </c>
      <c r="E142" s="512">
        <v>1.0370000000000001E-2</v>
      </c>
      <c r="F142" s="512">
        <v>5.0799999999999999E-4</v>
      </c>
      <c r="G142" s="513">
        <v>1.0068000000000001E-2</v>
      </c>
      <c r="H142" s="513">
        <v>9.2580000000000006E-3</v>
      </c>
      <c r="I142" s="513">
        <v>9.5600000000000008E-3</v>
      </c>
    </row>
    <row r="143" spans="1:9">
      <c r="A143" s="499" t="s">
        <v>359</v>
      </c>
      <c r="B143" s="539" t="s">
        <v>85</v>
      </c>
      <c r="C143" s="511" t="s">
        <v>85</v>
      </c>
      <c r="D143" s="511">
        <v>1.2481000000000001E-2</v>
      </c>
      <c r="E143" s="511">
        <v>2.7799999999999998E-4</v>
      </c>
      <c r="F143" s="511" t="s">
        <v>85</v>
      </c>
      <c r="G143" s="267">
        <v>1.1299E-2</v>
      </c>
      <c r="H143" s="267">
        <v>2.4699999999999999E-4</v>
      </c>
      <c r="I143" s="267">
        <v>4.3699999999999998E-3</v>
      </c>
    </row>
    <row r="144" spans="1:9">
      <c r="A144" s="498" t="s">
        <v>360</v>
      </c>
      <c r="B144" s="543" t="s">
        <v>85</v>
      </c>
      <c r="C144" s="522">
        <v>1.5699019999999999</v>
      </c>
      <c r="D144" s="522">
        <v>1.0807899999999999</v>
      </c>
      <c r="E144" s="522">
        <v>1.3485799999999999</v>
      </c>
      <c r="F144" s="522">
        <v>1.375481</v>
      </c>
      <c r="G144" s="523">
        <v>1.1271009999999999</v>
      </c>
      <c r="H144" s="523">
        <v>1.351613</v>
      </c>
      <c r="I144" s="523">
        <v>1.2678659999999999</v>
      </c>
    </row>
    <row r="145" spans="1:9">
      <c r="A145" s="499" t="s">
        <v>361</v>
      </c>
      <c r="B145" s="539" t="s">
        <v>85</v>
      </c>
      <c r="C145" s="511">
        <v>1.5339999999999999E-2</v>
      </c>
      <c r="D145" s="511">
        <v>0.24504999999999999</v>
      </c>
      <c r="E145" s="511">
        <v>0.736375</v>
      </c>
      <c r="F145" s="511">
        <v>1.3721239999999999</v>
      </c>
      <c r="G145" s="267">
        <v>0.2233</v>
      </c>
      <c r="H145" s="267">
        <v>0.80805899999999997</v>
      </c>
      <c r="I145" s="267">
        <v>0.58993499999999999</v>
      </c>
    </row>
    <row r="146" spans="1:9">
      <c r="A146" s="500" t="s">
        <v>362</v>
      </c>
      <c r="B146" s="541" t="s">
        <v>85</v>
      </c>
      <c r="C146" s="512">
        <v>1.485554</v>
      </c>
      <c r="D146" s="512">
        <v>0.102714</v>
      </c>
      <c r="E146" s="512">
        <v>0.52230200000000004</v>
      </c>
      <c r="F146" s="512" t="s">
        <v>85</v>
      </c>
      <c r="G146" s="513">
        <v>0.23364499999999999</v>
      </c>
      <c r="H146" s="513">
        <v>0.46340999999999999</v>
      </c>
      <c r="I146" s="513">
        <v>0.37770399999999998</v>
      </c>
    </row>
    <row r="147" spans="1:9">
      <c r="A147" s="499" t="s">
        <v>363</v>
      </c>
      <c r="B147" s="539" t="s">
        <v>85</v>
      </c>
      <c r="C147" s="511">
        <v>2.9650000000000002E-3</v>
      </c>
      <c r="D147" s="511">
        <v>4.5553000000000003E-2</v>
      </c>
      <c r="E147" s="511">
        <v>1.3683000000000001E-2</v>
      </c>
      <c r="F147" s="511">
        <v>3.3570000000000002E-3</v>
      </c>
      <c r="G147" s="267">
        <v>4.1521000000000002E-2</v>
      </c>
      <c r="H147" s="267">
        <v>1.2519000000000001E-2</v>
      </c>
      <c r="I147" s="267">
        <v>2.3337E-2</v>
      </c>
    </row>
    <row r="148" spans="1:9">
      <c r="A148" s="514" t="s">
        <v>364</v>
      </c>
      <c r="B148" s="541" t="s">
        <v>85</v>
      </c>
      <c r="C148" s="512">
        <v>6.6043000000000004E-2</v>
      </c>
      <c r="D148" s="512">
        <v>0.687473</v>
      </c>
      <c r="E148" s="512">
        <v>7.6218999999999995E-2</v>
      </c>
      <c r="F148" s="512" t="s">
        <v>85</v>
      </c>
      <c r="G148" s="513">
        <v>0.62863400000000003</v>
      </c>
      <c r="H148" s="513">
        <v>6.7625000000000005E-2</v>
      </c>
      <c r="I148" s="513">
        <v>0.27689000000000002</v>
      </c>
    </row>
    <row r="149" spans="1:9">
      <c r="A149" s="524" t="s">
        <v>365</v>
      </c>
      <c r="B149" s="545" t="s">
        <v>85</v>
      </c>
      <c r="C149" s="525">
        <v>10.232869000000001</v>
      </c>
      <c r="D149" s="525">
        <v>2.9623900000000001</v>
      </c>
      <c r="E149" s="525">
        <v>4.2196949999999998</v>
      </c>
      <c r="F149" s="525">
        <v>4.0156369999999999</v>
      </c>
      <c r="G149" s="526">
        <v>3.650779</v>
      </c>
      <c r="H149" s="526">
        <v>4.1966859999999997</v>
      </c>
      <c r="I149" s="526">
        <v>3.993055</v>
      </c>
    </row>
    <row r="150" spans="1:9">
      <c r="A150" s="500" t="s">
        <v>417</v>
      </c>
      <c r="B150" s="541" t="s">
        <v>85</v>
      </c>
      <c r="C150" s="512">
        <v>8.2019999999999992E-3</v>
      </c>
      <c r="D150" s="512">
        <v>7.3633000000000004E-2</v>
      </c>
      <c r="E150" s="512">
        <v>8.9455000000000007E-2</v>
      </c>
      <c r="F150" s="512" t="s">
        <v>85</v>
      </c>
      <c r="G150" s="513">
        <v>6.7437999999999998E-2</v>
      </c>
      <c r="H150" s="513">
        <v>7.9367999999999994E-2</v>
      </c>
      <c r="I150" s="513">
        <v>7.4917999999999998E-2</v>
      </c>
    </row>
    <row r="151" spans="1:9">
      <c r="A151" s="499" t="s">
        <v>367</v>
      </c>
      <c r="B151" s="539" t="s">
        <v>85</v>
      </c>
      <c r="C151" s="511">
        <v>6.6079179999999997</v>
      </c>
      <c r="D151" s="511">
        <v>1.5116430000000001</v>
      </c>
      <c r="E151" s="511">
        <v>0.84423300000000001</v>
      </c>
      <c r="F151" s="511">
        <v>3.3758870000000001</v>
      </c>
      <c r="G151" s="267">
        <v>1.9941720000000001</v>
      </c>
      <c r="H151" s="267">
        <v>1.1296900000000001</v>
      </c>
      <c r="I151" s="267">
        <v>1.4521550000000001</v>
      </c>
    </row>
    <row r="152" spans="1:9">
      <c r="A152" s="514" t="s">
        <v>368</v>
      </c>
      <c r="B152" s="541" t="s">
        <v>85</v>
      </c>
      <c r="C152" s="512" t="s">
        <v>85</v>
      </c>
      <c r="D152" s="512">
        <v>0.25602399999999997</v>
      </c>
      <c r="E152" s="512">
        <v>5.8450000000000002E-2</v>
      </c>
      <c r="F152" s="512">
        <v>6.2529999999999999E-3</v>
      </c>
      <c r="G152" s="513">
        <v>0.23178299999999999</v>
      </c>
      <c r="H152" s="513">
        <v>5.2565000000000001E-2</v>
      </c>
      <c r="I152" s="513">
        <v>0.11941599999999999</v>
      </c>
    </row>
    <row r="153" spans="1:9">
      <c r="A153" s="499" t="s">
        <v>369</v>
      </c>
      <c r="B153" s="539" t="s">
        <v>85</v>
      </c>
      <c r="C153" s="511">
        <v>0.571079</v>
      </c>
      <c r="D153" s="511">
        <v>0.61618899999999999</v>
      </c>
      <c r="E153" s="511">
        <v>2.810073</v>
      </c>
      <c r="F153" s="511">
        <v>0.57340999999999998</v>
      </c>
      <c r="G153" s="267">
        <v>0.61191799999999996</v>
      </c>
      <c r="H153" s="267">
        <v>2.5578780000000001</v>
      </c>
      <c r="I153" s="267">
        <v>1.8320050000000001</v>
      </c>
    </row>
    <row r="154" spans="1:9">
      <c r="A154" s="500" t="s">
        <v>370</v>
      </c>
      <c r="B154" s="541" t="s">
        <v>85</v>
      </c>
      <c r="C154" s="512">
        <v>3.0110190000000001</v>
      </c>
      <c r="D154" s="512">
        <v>6.6388000000000003E-2</v>
      </c>
      <c r="E154" s="512">
        <v>0.40015800000000001</v>
      </c>
      <c r="F154" s="512">
        <v>3.4261E-2</v>
      </c>
      <c r="G154" s="513">
        <v>0.345194</v>
      </c>
      <c r="H154" s="513">
        <v>0.35890100000000003</v>
      </c>
      <c r="I154" s="513">
        <v>0.35378799999999999</v>
      </c>
    </row>
    <row r="155" spans="1:9">
      <c r="A155" s="499" t="s">
        <v>371</v>
      </c>
      <c r="B155" s="539" t="s">
        <v>85</v>
      </c>
      <c r="C155" s="511">
        <v>3.4651000000000001E-2</v>
      </c>
      <c r="D155" s="511">
        <v>0.43851299999999999</v>
      </c>
      <c r="E155" s="511">
        <v>1.7326000000000001E-2</v>
      </c>
      <c r="F155" s="511">
        <v>2.5826000000000002E-2</v>
      </c>
      <c r="G155" s="267">
        <v>0.40027400000000002</v>
      </c>
      <c r="H155" s="267">
        <v>1.8284999999999999E-2</v>
      </c>
      <c r="I155" s="267">
        <v>0.160773</v>
      </c>
    </row>
    <row r="156" spans="1:9">
      <c r="A156" s="498" t="s">
        <v>372</v>
      </c>
      <c r="B156" s="543" t="s">
        <v>85</v>
      </c>
      <c r="C156" s="522">
        <v>9.3758809999999997</v>
      </c>
      <c r="D156" s="522">
        <v>6.7672309999999998</v>
      </c>
      <c r="E156" s="522">
        <v>7.9529759999999996</v>
      </c>
      <c r="F156" s="522">
        <v>6.2942640000000001</v>
      </c>
      <c r="G156" s="523">
        <v>7.0142259999999998</v>
      </c>
      <c r="H156" s="523">
        <v>7.7659479999999999</v>
      </c>
      <c r="I156" s="523">
        <v>7.485544</v>
      </c>
    </row>
    <row r="157" spans="1:9">
      <c r="A157" s="502" t="s">
        <v>418</v>
      </c>
      <c r="B157" s="547" t="s">
        <v>85</v>
      </c>
      <c r="C157" s="515">
        <v>0.86774600000000002</v>
      </c>
      <c r="D157" s="515">
        <v>0.113909</v>
      </c>
      <c r="E157" s="515">
        <v>0.15471499999999999</v>
      </c>
      <c r="F157" s="515">
        <v>0.38961400000000002</v>
      </c>
      <c r="G157" s="516">
        <v>0.185284</v>
      </c>
      <c r="H157" s="516">
        <v>0.181201</v>
      </c>
      <c r="I157" s="516">
        <v>0.182724</v>
      </c>
    </row>
    <row r="158" spans="1:9">
      <c r="A158" s="500" t="s">
        <v>373</v>
      </c>
      <c r="B158" s="541" t="s">
        <v>85</v>
      </c>
      <c r="C158" s="512">
        <v>6.2796979999999998</v>
      </c>
      <c r="D158" s="512">
        <v>2.258178</v>
      </c>
      <c r="E158" s="512">
        <v>4.4060139999999999</v>
      </c>
      <c r="F158" s="512">
        <v>4.1388170000000004</v>
      </c>
      <c r="G158" s="513">
        <v>2.6389469999999999</v>
      </c>
      <c r="H158" s="513">
        <v>4.3758860000000004</v>
      </c>
      <c r="I158" s="513">
        <v>3.7279810000000002</v>
      </c>
    </row>
    <row r="159" spans="1:9">
      <c r="A159" s="502" t="s">
        <v>374</v>
      </c>
      <c r="B159" s="547" t="s">
        <v>85</v>
      </c>
      <c r="C159" s="515">
        <v>1.9386429999999999</v>
      </c>
      <c r="D159" s="515">
        <v>4.3951440000000002</v>
      </c>
      <c r="E159" s="515">
        <v>3.1803729999999999</v>
      </c>
      <c r="F159" s="515">
        <v>1.7658320000000001</v>
      </c>
      <c r="G159" s="516">
        <v>4.1625560000000004</v>
      </c>
      <c r="H159" s="516">
        <v>3.0208759999999999</v>
      </c>
      <c r="I159" s="516">
        <v>3.4467400000000001</v>
      </c>
    </row>
    <row r="160" spans="1:9">
      <c r="A160" s="498" t="s">
        <v>375</v>
      </c>
      <c r="B160" s="543" t="s">
        <v>85</v>
      </c>
      <c r="C160" s="522">
        <v>22.843229000000001</v>
      </c>
      <c r="D160" s="522">
        <v>15.3756</v>
      </c>
      <c r="E160" s="522">
        <v>10.302902</v>
      </c>
      <c r="F160" s="522">
        <v>3.888169</v>
      </c>
      <c r="G160" s="523">
        <v>16.082656</v>
      </c>
      <c r="H160" s="523">
        <v>9.5796080000000003</v>
      </c>
      <c r="I160" s="523">
        <v>12.005345</v>
      </c>
    </row>
    <row r="161" spans="1:9">
      <c r="A161" s="499" t="s">
        <v>419</v>
      </c>
      <c r="B161" s="539" t="s">
        <v>85</v>
      </c>
      <c r="C161" s="511">
        <v>0.83906899999999995</v>
      </c>
      <c r="D161" s="511">
        <v>0.33841399999999999</v>
      </c>
      <c r="E161" s="511">
        <v>0.27821200000000001</v>
      </c>
      <c r="F161" s="511" t="s">
        <v>85</v>
      </c>
      <c r="G161" s="267">
        <v>0.38581700000000002</v>
      </c>
      <c r="H161" s="267">
        <v>0.24684200000000001</v>
      </c>
      <c r="I161" s="267">
        <v>0.298682</v>
      </c>
    </row>
    <row r="162" spans="1:9">
      <c r="A162" s="500" t="s">
        <v>376</v>
      </c>
      <c r="B162" s="541" t="s">
        <v>85</v>
      </c>
      <c r="C162" s="512">
        <v>19.522365000000001</v>
      </c>
      <c r="D162" s="512">
        <v>14.089612000000001</v>
      </c>
      <c r="E162" s="512">
        <v>9.3433460000000004</v>
      </c>
      <c r="F162" s="512">
        <v>3.7954089999999998</v>
      </c>
      <c r="G162" s="513">
        <v>14.603999999999999</v>
      </c>
      <c r="H162" s="513">
        <v>8.7177869999999995</v>
      </c>
      <c r="I162" s="513">
        <v>10.913435</v>
      </c>
    </row>
    <row r="163" spans="1:9">
      <c r="A163" s="499" t="s">
        <v>377</v>
      </c>
      <c r="B163" s="539" t="s">
        <v>85</v>
      </c>
      <c r="C163" s="511">
        <v>2.1203880000000002</v>
      </c>
      <c r="D163" s="511">
        <v>0.94757499999999995</v>
      </c>
      <c r="E163" s="511">
        <v>0.21584700000000001</v>
      </c>
      <c r="F163" s="511">
        <v>9.2758999999999994E-2</v>
      </c>
      <c r="G163" s="267">
        <v>1.0586199999999999</v>
      </c>
      <c r="H163" s="267">
        <v>0.20196900000000001</v>
      </c>
      <c r="I163" s="267">
        <v>0.521513</v>
      </c>
    </row>
    <row r="164" spans="1:9">
      <c r="A164" s="498" t="s">
        <v>378</v>
      </c>
      <c r="B164" s="543" t="s">
        <v>85</v>
      </c>
      <c r="C164" s="522">
        <v>4.6774209999999998</v>
      </c>
      <c r="D164" s="522">
        <v>3.8464010000000002</v>
      </c>
      <c r="E164" s="522">
        <v>2.3174079999999999</v>
      </c>
      <c r="F164" s="522">
        <v>1.163173</v>
      </c>
      <c r="G164" s="523">
        <v>3.925084</v>
      </c>
      <c r="H164" s="523">
        <v>2.187262</v>
      </c>
      <c r="I164" s="523">
        <v>2.8354970000000002</v>
      </c>
    </row>
    <row r="165" spans="1:9">
      <c r="A165" s="499" t="s">
        <v>420</v>
      </c>
      <c r="B165" s="539" t="s">
        <v>85</v>
      </c>
      <c r="C165" s="511">
        <v>0.19008</v>
      </c>
      <c r="D165" s="511">
        <v>1.3051630000000001</v>
      </c>
      <c r="E165" s="511">
        <v>0.56176300000000001</v>
      </c>
      <c r="F165" s="511">
        <v>0.117315</v>
      </c>
      <c r="G165" s="267">
        <v>1.199584</v>
      </c>
      <c r="H165" s="267">
        <v>0.51164900000000002</v>
      </c>
      <c r="I165" s="267">
        <v>0.76825900000000003</v>
      </c>
    </row>
    <row r="166" spans="1:9">
      <c r="A166" s="500" t="s">
        <v>379</v>
      </c>
      <c r="B166" s="541" t="s">
        <v>85</v>
      </c>
      <c r="C166" s="512">
        <v>1.1737280000000001</v>
      </c>
      <c r="D166" s="512">
        <v>8.9789999999999995E-2</v>
      </c>
      <c r="E166" s="512">
        <v>0.171455</v>
      </c>
      <c r="F166" s="512">
        <v>8.6090000000000003E-3</v>
      </c>
      <c r="G166" s="513">
        <v>0.19242100000000001</v>
      </c>
      <c r="H166" s="513">
        <v>0.15309400000000001</v>
      </c>
      <c r="I166" s="513">
        <v>0.167763</v>
      </c>
    </row>
    <row r="167" spans="1:9">
      <c r="A167" s="502" t="s">
        <v>751</v>
      </c>
      <c r="B167" s="547" t="s">
        <v>85</v>
      </c>
      <c r="C167" s="515">
        <v>1.847</v>
      </c>
      <c r="D167" s="515">
        <v>1.428609</v>
      </c>
      <c r="E167" s="515">
        <v>0.57603199999999999</v>
      </c>
      <c r="F167" s="515">
        <v>0.405586</v>
      </c>
      <c r="G167" s="516">
        <v>1.4682230000000001</v>
      </c>
      <c r="H167" s="516">
        <v>0.556813</v>
      </c>
      <c r="I167" s="516">
        <v>0.896783</v>
      </c>
    </row>
    <row r="168" spans="1:9">
      <c r="A168" s="501" t="s">
        <v>381</v>
      </c>
      <c r="B168" s="541" t="s">
        <v>85</v>
      </c>
      <c r="C168" s="512" t="s">
        <v>85</v>
      </c>
      <c r="D168" s="512">
        <v>4.7759999999999999E-3</v>
      </c>
      <c r="E168" s="512">
        <v>9.1100000000000003E-4</v>
      </c>
      <c r="F168" s="512">
        <v>1.4862999999999999E-2</v>
      </c>
      <c r="G168" s="513">
        <v>4.3239999999999997E-3</v>
      </c>
      <c r="H168" s="513">
        <v>2.4849999999999998E-3</v>
      </c>
      <c r="I168" s="513">
        <v>3.1710000000000002E-3</v>
      </c>
    </row>
    <row r="169" spans="1:9">
      <c r="A169" s="502" t="s">
        <v>382</v>
      </c>
      <c r="B169" s="539" t="s">
        <v>85</v>
      </c>
      <c r="C169" s="511">
        <v>0.62844699999999998</v>
      </c>
      <c r="D169" s="511">
        <v>0.28072799999999998</v>
      </c>
      <c r="E169" s="511">
        <v>0.23860000000000001</v>
      </c>
      <c r="F169" s="511">
        <v>2.3616000000000002E-2</v>
      </c>
      <c r="G169" s="267">
        <v>0.31365100000000001</v>
      </c>
      <c r="H169" s="267">
        <v>0.21435999999999999</v>
      </c>
      <c r="I169" s="267">
        <v>0.25139699999999998</v>
      </c>
    </row>
    <row r="170" spans="1:9">
      <c r="A170" s="501" t="s">
        <v>383</v>
      </c>
      <c r="B170" s="551" t="s">
        <v>85</v>
      </c>
      <c r="C170" s="517">
        <v>0.830619</v>
      </c>
      <c r="D170" s="517">
        <v>0.73733400000000004</v>
      </c>
      <c r="E170" s="517">
        <v>0.76864699999999997</v>
      </c>
      <c r="F170" s="517">
        <v>0.59318499999999996</v>
      </c>
      <c r="G170" s="518">
        <v>0.746166</v>
      </c>
      <c r="H170" s="518">
        <v>0.74886200000000003</v>
      </c>
      <c r="I170" s="518">
        <v>0.74785699999999999</v>
      </c>
    </row>
    <row r="171" spans="1:9" s="7" customFormat="1">
      <c r="A171" s="530" t="s">
        <v>438</v>
      </c>
      <c r="B171" s="549" t="s">
        <v>85</v>
      </c>
      <c r="C171" s="531">
        <v>3.2244969999999999</v>
      </c>
      <c r="D171" s="531">
        <v>4.8320309999999997</v>
      </c>
      <c r="E171" s="531">
        <v>8.2396399999999996</v>
      </c>
      <c r="F171" s="531">
        <v>2.2613210000000001</v>
      </c>
      <c r="G171" s="532">
        <v>4.6798250000000001</v>
      </c>
      <c r="H171" s="532">
        <v>7.5655539999999997</v>
      </c>
      <c r="I171" s="532">
        <v>6.4891329999999998</v>
      </c>
    </row>
    <row r="172" spans="1:9">
      <c r="A172" s="501" t="s">
        <v>421</v>
      </c>
      <c r="B172" s="551" t="s">
        <v>85</v>
      </c>
      <c r="C172" s="517">
        <v>1.9522600000000001</v>
      </c>
      <c r="D172" s="517">
        <v>2.5790410000000001</v>
      </c>
      <c r="E172" s="517">
        <v>4.8723879999999999</v>
      </c>
      <c r="F172" s="517">
        <v>0.72541800000000001</v>
      </c>
      <c r="G172" s="518">
        <v>2.5196960000000002</v>
      </c>
      <c r="H172" s="518">
        <v>4.4047960000000002</v>
      </c>
      <c r="I172" s="518">
        <v>3.7016239999999998</v>
      </c>
    </row>
    <row r="173" spans="1:9">
      <c r="A173" s="502" t="s">
        <v>501</v>
      </c>
      <c r="B173" s="547" t="s">
        <v>85</v>
      </c>
      <c r="C173" s="515">
        <v>1.2722370000000001</v>
      </c>
      <c r="D173" s="515">
        <v>2.2529889999999999</v>
      </c>
      <c r="E173" s="515">
        <v>3.1298400000000002</v>
      </c>
      <c r="F173" s="515">
        <v>1.535903</v>
      </c>
      <c r="G173" s="516">
        <v>2.160129</v>
      </c>
      <c r="H173" s="516">
        <v>2.9501149999999998</v>
      </c>
      <c r="I173" s="516">
        <v>2.6554380000000002</v>
      </c>
    </row>
    <row r="174" spans="1:9">
      <c r="A174" s="527" t="s">
        <v>384</v>
      </c>
      <c r="B174" s="553" t="s">
        <v>85</v>
      </c>
      <c r="C174" s="528">
        <v>34.094239999999999</v>
      </c>
      <c r="D174" s="528">
        <v>25.155446000000001</v>
      </c>
      <c r="E174" s="528">
        <v>27.246411999999999</v>
      </c>
      <c r="F174" s="528">
        <v>40.866185000000002</v>
      </c>
      <c r="G174" s="529">
        <v>26.001795999999999</v>
      </c>
      <c r="H174" s="529">
        <v>28.782111</v>
      </c>
      <c r="I174" s="529">
        <v>27.745011000000002</v>
      </c>
    </row>
    <row r="175" spans="1:9">
      <c r="A175" s="502" t="s">
        <v>422</v>
      </c>
      <c r="B175" s="547" t="s">
        <v>85</v>
      </c>
      <c r="C175" s="515">
        <v>5.900658</v>
      </c>
      <c r="D175" s="515">
        <v>5.0411989999999998</v>
      </c>
      <c r="E175" s="515">
        <v>4.3060010000000002</v>
      </c>
      <c r="F175" s="515">
        <v>9.9843499999999992</v>
      </c>
      <c r="G175" s="516">
        <v>5.1225750000000003</v>
      </c>
      <c r="H175" s="516">
        <v>4.9462640000000002</v>
      </c>
      <c r="I175" s="516">
        <v>5.0120310000000003</v>
      </c>
    </row>
    <row r="176" spans="1:9">
      <c r="A176" s="501" t="s">
        <v>385</v>
      </c>
      <c r="B176" s="551" t="s">
        <v>85</v>
      </c>
      <c r="C176" s="517">
        <v>6.1800360000000003</v>
      </c>
      <c r="D176" s="517">
        <v>1.1290169999999999</v>
      </c>
      <c r="E176" s="517">
        <v>3.3537710000000001</v>
      </c>
      <c r="F176" s="517">
        <v>4.9380189999999997</v>
      </c>
      <c r="G176" s="518">
        <v>1.607262</v>
      </c>
      <c r="H176" s="518">
        <v>3.532403</v>
      </c>
      <c r="I176" s="518">
        <v>2.8142960000000001</v>
      </c>
    </row>
    <row r="177" spans="1:9">
      <c r="A177" s="502" t="s">
        <v>386</v>
      </c>
      <c r="B177" s="547" t="s">
        <v>85</v>
      </c>
      <c r="C177" s="515">
        <v>4.9184369999999999</v>
      </c>
      <c r="D177" s="515">
        <v>6.3630420000000001</v>
      </c>
      <c r="E177" s="515">
        <v>5.1782440000000003</v>
      </c>
      <c r="F177" s="515">
        <v>3.7412420000000002</v>
      </c>
      <c r="G177" s="516">
        <v>6.2262630000000003</v>
      </c>
      <c r="H177" s="516">
        <v>5.0162149999999999</v>
      </c>
      <c r="I177" s="516">
        <v>5.467581</v>
      </c>
    </row>
    <row r="178" spans="1:9">
      <c r="A178" s="501" t="s">
        <v>387</v>
      </c>
      <c r="B178" s="551" t="s">
        <v>85</v>
      </c>
      <c r="C178" s="517">
        <v>2.6242839999999998</v>
      </c>
      <c r="D178" s="517">
        <v>0.75323700000000005</v>
      </c>
      <c r="E178" s="517">
        <v>1.621046</v>
      </c>
      <c r="F178" s="517">
        <v>4.8618600000000001</v>
      </c>
      <c r="G178" s="518">
        <v>0.93039300000000003</v>
      </c>
      <c r="H178" s="518">
        <v>1.986464</v>
      </c>
      <c r="I178" s="518">
        <v>1.592533</v>
      </c>
    </row>
    <row r="179" spans="1:9">
      <c r="A179" s="499" t="s">
        <v>388</v>
      </c>
      <c r="B179" s="539" t="s">
        <v>85</v>
      </c>
      <c r="C179" s="511">
        <v>0.45241100000000001</v>
      </c>
      <c r="D179" s="511">
        <v>0.146594</v>
      </c>
      <c r="E179" s="511">
        <v>0.58515600000000001</v>
      </c>
      <c r="F179" s="511">
        <v>0.58518700000000001</v>
      </c>
      <c r="G179" s="267">
        <v>0.17555000000000001</v>
      </c>
      <c r="H179" s="267">
        <v>0.58515899999999998</v>
      </c>
      <c r="I179" s="267">
        <v>0.432369</v>
      </c>
    </row>
    <row r="180" spans="1:9" s="47" customFormat="1">
      <c r="A180" s="500" t="s">
        <v>389</v>
      </c>
      <c r="B180" s="541" t="s">
        <v>85</v>
      </c>
      <c r="C180" s="512">
        <v>13.694419999999999</v>
      </c>
      <c r="D180" s="512">
        <v>11.722356</v>
      </c>
      <c r="E180" s="512">
        <v>11.982905000000001</v>
      </c>
      <c r="F180" s="512">
        <v>16.755526</v>
      </c>
      <c r="G180" s="513">
        <v>11.909077</v>
      </c>
      <c r="H180" s="513">
        <v>12.521042</v>
      </c>
      <c r="I180" s="513">
        <v>12.292770000000001</v>
      </c>
    </row>
    <row r="181" spans="1:9" s="7" customFormat="1">
      <c r="A181" s="524" t="s">
        <v>390</v>
      </c>
      <c r="B181" s="545" t="s">
        <v>85</v>
      </c>
      <c r="C181" s="525">
        <v>21.883932999999999</v>
      </c>
      <c r="D181" s="525">
        <v>17.192830000000001</v>
      </c>
      <c r="E181" s="525">
        <v>21.385836999999999</v>
      </c>
      <c r="F181" s="525">
        <v>22.023329</v>
      </c>
      <c r="G181" s="526">
        <v>17.636996</v>
      </c>
      <c r="H181" s="526">
        <v>21.457716999999999</v>
      </c>
      <c r="I181" s="526">
        <v>20.032529</v>
      </c>
    </row>
    <row r="182" spans="1:9">
      <c r="A182" s="500" t="s">
        <v>391</v>
      </c>
      <c r="B182" s="541" t="s">
        <v>85</v>
      </c>
      <c r="C182" s="512">
        <v>5.5413999999999998E-2</v>
      </c>
      <c r="D182" s="512">
        <v>5.3302000000000002E-2</v>
      </c>
      <c r="E182" s="512">
        <v>2.6048999999999999E-2</v>
      </c>
      <c r="F182" s="512" t="s">
        <v>85</v>
      </c>
      <c r="G182" s="513">
        <v>5.3502000000000001E-2</v>
      </c>
      <c r="H182" s="513">
        <v>2.3112000000000001E-2</v>
      </c>
      <c r="I182" s="513">
        <v>3.4447999999999999E-2</v>
      </c>
    </row>
    <row r="183" spans="1:9">
      <c r="A183" s="499" t="s">
        <v>392</v>
      </c>
      <c r="B183" s="539" t="s">
        <v>85</v>
      </c>
      <c r="C183" s="511">
        <v>0.60520200000000002</v>
      </c>
      <c r="D183" s="511">
        <v>2.7516620000000001</v>
      </c>
      <c r="E183" s="511">
        <v>4.7455090000000002</v>
      </c>
      <c r="F183" s="511">
        <v>4.0009269999999999</v>
      </c>
      <c r="G183" s="267">
        <v>2.5484290000000001</v>
      </c>
      <c r="H183" s="267">
        <v>4.6615539999999998</v>
      </c>
      <c r="I183" s="267">
        <v>3.873326</v>
      </c>
    </row>
    <row r="184" spans="1:9">
      <c r="A184" s="500" t="s">
        <v>393</v>
      </c>
      <c r="B184" s="541" t="s">
        <v>85</v>
      </c>
      <c r="C184" s="512">
        <v>20.013767999999999</v>
      </c>
      <c r="D184" s="512">
        <v>14.086117</v>
      </c>
      <c r="E184" s="512">
        <v>15.921605</v>
      </c>
      <c r="F184" s="512">
        <v>17.726382000000001</v>
      </c>
      <c r="G184" s="513">
        <v>14.647363</v>
      </c>
      <c r="H184" s="513">
        <v>16.125102999999999</v>
      </c>
      <c r="I184" s="513">
        <v>15.573883</v>
      </c>
    </row>
    <row r="185" spans="1:9">
      <c r="A185" s="499" t="s">
        <v>394</v>
      </c>
      <c r="B185" s="539" t="s">
        <v>85</v>
      </c>
      <c r="C185" s="511">
        <v>1.2095499999999999</v>
      </c>
      <c r="D185" s="511">
        <v>0.30174899999999999</v>
      </c>
      <c r="E185" s="511">
        <v>0.69267299999999998</v>
      </c>
      <c r="F185" s="511">
        <v>0.29602099999999998</v>
      </c>
      <c r="G185" s="267">
        <v>0.38770199999999999</v>
      </c>
      <c r="H185" s="267">
        <v>0.64794799999999997</v>
      </c>
      <c r="I185" s="267">
        <v>0.55087200000000003</v>
      </c>
    </row>
    <row r="186" spans="1:9" s="7" customFormat="1">
      <c r="A186" s="498" t="s">
        <v>395</v>
      </c>
      <c r="B186" s="543" t="s">
        <v>85</v>
      </c>
      <c r="C186" s="522">
        <v>11.085323000000001</v>
      </c>
      <c r="D186" s="522">
        <v>16.694666999999999</v>
      </c>
      <c r="E186" s="522">
        <v>14.311686999999999</v>
      </c>
      <c r="F186" s="522">
        <v>7.3871669999999998</v>
      </c>
      <c r="G186" s="523">
        <v>16.163557999999998</v>
      </c>
      <c r="H186" s="523">
        <v>13.530912000000001</v>
      </c>
      <c r="I186" s="523">
        <v>14.512929</v>
      </c>
    </row>
    <row r="187" spans="1:9" s="47" customFormat="1">
      <c r="A187" s="499" t="s">
        <v>396</v>
      </c>
      <c r="B187" s="539" t="s">
        <v>85</v>
      </c>
      <c r="C187" s="511">
        <v>4.5118549999999997</v>
      </c>
      <c r="D187" s="511">
        <v>11.448755999999999</v>
      </c>
      <c r="E187" s="511">
        <v>11.945344</v>
      </c>
      <c r="F187" s="511">
        <v>7.1371539999999998</v>
      </c>
      <c r="G187" s="267">
        <v>10.791950999999999</v>
      </c>
      <c r="H187" s="267">
        <v>11.403195999999999</v>
      </c>
      <c r="I187" s="267">
        <v>11.175191999999999</v>
      </c>
    </row>
    <row r="188" spans="1:9">
      <c r="A188" s="500" t="s">
        <v>397</v>
      </c>
      <c r="B188" s="541" t="s">
        <v>85</v>
      </c>
      <c r="C188" s="512">
        <v>8.6689999999999996E-3</v>
      </c>
      <c r="D188" s="512">
        <v>0.45430100000000001</v>
      </c>
      <c r="E188" s="512">
        <v>1.8741000000000001E-2</v>
      </c>
      <c r="F188" s="512" t="s">
        <v>85</v>
      </c>
      <c r="G188" s="513">
        <v>0.412107</v>
      </c>
      <c r="H188" s="513">
        <v>1.6628E-2</v>
      </c>
      <c r="I188" s="513">
        <v>0.16414799999999999</v>
      </c>
    </row>
    <row r="189" spans="1:9">
      <c r="A189" s="499" t="s">
        <v>398</v>
      </c>
      <c r="B189" s="539" t="s">
        <v>85</v>
      </c>
      <c r="C189" s="511">
        <v>5.5299589999999998</v>
      </c>
      <c r="D189" s="511">
        <v>4.0474639999999997</v>
      </c>
      <c r="E189" s="511">
        <v>1.287096</v>
      </c>
      <c r="F189" s="511">
        <v>0.178615</v>
      </c>
      <c r="G189" s="267">
        <v>4.1878310000000001</v>
      </c>
      <c r="H189" s="267">
        <v>1.1621090000000001</v>
      </c>
      <c r="I189" s="267">
        <v>2.2907500000000001</v>
      </c>
    </row>
    <row r="190" spans="1:9">
      <c r="A190" s="501" t="s">
        <v>399</v>
      </c>
      <c r="B190" s="551" t="s">
        <v>85</v>
      </c>
      <c r="C190" s="517">
        <v>0.80450699999999997</v>
      </c>
      <c r="D190" s="517">
        <v>0.74414499999999995</v>
      </c>
      <c r="E190" s="517">
        <v>0.46662199999999998</v>
      </c>
      <c r="F190" s="517">
        <v>7.1399000000000004E-2</v>
      </c>
      <c r="G190" s="518">
        <v>0.74985999999999997</v>
      </c>
      <c r="H190" s="518">
        <v>0.42205799999999999</v>
      </c>
      <c r="I190" s="518">
        <v>0.54433399999999998</v>
      </c>
    </row>
    <row r="191" spans="1:9" s="7" customFormat="1">
      <c r="A191" s="530" t="s">
        <v>400</v>
      </c>
      <c r="B191" s="549" t="s">
        <v>85</v>
      </c>
      <c r="C191" s="531">
        <v>5.1295339999999996</v>
      </c>
      <c r="D191" s="531">
        <v>4.5418260000000004</v>
      </c>
      <c r="E191" s="531">
        <v>6.3361650000000003</v>
      </c>
      <c r="F191" s="531">
        <v>7.1041080000000001</v>
      </c>
      <c r="G191" s="532">
        <v>4.5974719999999998</v>
      </c>
      <c r="H191" s="532">
        <v>6.4227540000000003</v>
      </c>
      <c r="I191" s="532">
        <v>5.7418959999999997</v>
      </c>
    </row>
    <row r="192" spans="1:9">
      <c r="A192" s="559" t="s">
        <v>402</v>
      </c>
      <c r="B192" s="562" t="s">
        <v>85</v>
      </c>
      <c r="C192" s="560">
        <f>SUM(C140,C144,C149,C156,C160,C164,C171,C174,C181,C186,C191)</f>
        <v>133.33946500000002</v>
      </c>
      <c r="D192" s="560">
        <f t="shared" ref="D192:I192" si="7">SUM(D140,D144,D149,D156,D160,D164,D171,D174,D181,D186,D191)</f>
        <v>113.500743</v>
      </c>
      <c r="E192" s="560">
        <f t="shared" si="7"/>
        <v>119.96366599999999</v>
      </c>
      <c r="F192" s="560">
        <f t="shared" si="7"/>
        <v>106.90664600000001</v>
      </c>
      <c r="G192" s="560">
        <f t="shared" si="7"/>
        <v>115.37912699999998</v>
      </c>
      <c r="H192" s="560">
        <f t="shared" si="7"/>
        <v>118.49141899999999</v>
      </c>
      <c r="I192" s="560">
        <f t="shared" si="7"/>
        <v>117.33048699999999</v>
      </c>
    </row>
    <row r="193" spans="1:9">
      <c r="A193" s="536" t="s">
        <v>755</v>
      </c>
      <c r="B193" s="3"/>
      <c r="C193" s="212"/>
      <c r="D193" s="3"/>
      <c r="E193" s="3"/>
      <c r="F193" s="212"/>
      <c r="G193" s="3"/>
      <c r="H193" s="3"/>
      <c r="I193" s="3"/>
    </row>
    <row r="194" spans="1:9">
      <c r="A194" s="778" t="s">
        <v>756</v>
      </c>
      <c r="B194" s="3"/>
      <c r="C194" s="212"/>
      <c r="D194" s="3"/>
      <c r="E194" s="3"/>
      <c r="F194" s="212"/>
      <c r="G194" s="3"/>
      <c r="H194" s="3"/>
      <c r="I194" s="3"/>
    </row>
    <row r="195" spans="1:9">
      <c r="A195" s="38" t="s">
        <v>439</v>
      </c>
      <c r="B195" s="3"/>
      <c r="C195" s="212"/>
      <c r="D195" s="3"/>
      <c r="E195" s="3"/>
      <c r="F195" s="212"/>
      <c r="G195" s="3"/>
      <c r="H195" s="3"/>
      <c r="I195" s="3"/>
    </row>
    <row r="196" spans="1:9">
      <c r="A196" s="242" t="s">
        <v>643</v>
      </c>
      <c r="B196" s="3"/>
      <c r="C196" s="212"/>
      <c r="D196" s="3"/>
      <c r="E196" s="3"/>
      <c r="F196" s="212"/>
      <c r="G196" s="3"/>
      <c r="H196" s="3"/>
      <c r="I196" s="3"/>
    </row>
    <row r="198" spans="1:9" ht="87" customHeight="1">
      <c r="A198" s="801" t="s">
        <v>440</v>
      </c>
      <c r="B198" s="802"/>
      <c r="C198" s="802"/>
      <c r="D198" s="802"/>
      <c r="E198" s="802"/>
      <c r="F198" s="802"/>
      <c r="G198" s="802"/>
      <c r="H198" s="802"/>
      <c r="I198" s="803"/>
    </row>
  </sheetData>
  <mergeCells count="1">
    <mergeCell ref="A198:I198"/>
  </mergeCells>
  <printOptions horizontalCentered="1" verticalCentered="1"/>
  <pageMargins left="0.70866141732283472" right="0.70866141732283472" top="0.19685039370078741" bottom="0.19685039370078741" header="0.31496062992125984" footer="0.31496062992125984"/>
  <pageSetup paperSize="9" scale="50" firstPageNumber="73" orientation="landscape" useFirstPageNumber="1" r:id="rId1"/>
  <headerFooter>
    <oddHeader>&amp;RLes groupements à fiscalité propre en 2018</oddHeader>
    <oddFooter>&amp;LDirection Générale des Collectivités Locales / DESL&amp;C&amp;P&amp;RMise en ligne : juillet 2020</oddFooter>
    <firstHeader>&amp;RLes groupements à fiscalité propre en 2016</firstHeader>
    <firstFooter>&amp;LDirection Générale des Collectivités Locales / DESL&amp;C&amp;P&amp;RMise en ligne : mai 2018</firstFooter>
  </headerFooter>
  <rowBreaks count="2" manualBreakCount="2">
    <brk id="66" max="16383" man="1"/>
    <brk id="131" max="16383"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D53"/>
  <sheetViews>
    <sheetView zoomScaleNormal="100" zoomScaleSheetLayoutView="100" workbookViewId="0"/>
  </sheetViews>
  <sheetFormatPr baseColWidth="10" defaultRowHeight="13.2"/>
  <cols>
    <col min="1" max="1" width="70.109375" customWidth="1"/>
    <col min="2" max="10" width="16.6640625" customWidth="1"/>
    <col min="12" max="12" width="12.44140625" bestFit="1" customWidth="1"/>
  </cols>
  <sheetData>
    <row r="1" spans="1:30" ht="19.2">
      <c r="A1" s="9" t="s">
        <v>598</v>
      </c>
    </row>
    <row r="2" spans="1:30" ht="17.399999999999999">
      <c r="A2" s="9"/>
    </row>
    <row r="3" spans="1:30">
      <c r="A3" s="47" t="s">
        <v>596</v>
      </c>
      <c r="E3" s="558"/>
      <c r="F3" s="558"/>
      <c r="H3" s="558"/>
      <c r="I3" s="558"/>
    </row>
    <row r="4" spans="1:30" ht="13.8" thickBot="1"/>
    <row r="5" spans="1:30" ht="15.6">
      <c r="A5" s="187"/>
      <c r="B5" s="791" t="s">
        <v>267</v>
      </c>
      <c r="C5" s="792"/>
      <c r="D5" s="793"/>
      <c r="E5" s="788" t="s">
        <v>188</v>
      </c>
      <c r="F5" s="789"/>
      <c r="G5" s="790"/>
      <c r="H5" s="789" t="s">
        <v>268</v>
      </c>
      <c r="I5" s="789"/>
      <c r="J5" s="790"/>
    </row>
    <row r="6" spans="1:30">
      <c r="A6" s="188"/>
      <c r="B6" s="342"/>
      <c r="C6" s="343"/>
      <c r="D6" s="344"/>
      <c r="E6" s="342"/>
      <c r="F6" s="343"/>
      <c r="G6" s="344"/>
      <c r="H6" s="342"/>
      <c r="I6" s="343"/>
      <c r="J6" s="344"/>
    </row>
    <row r="7" spans="1:30">
      <c r="A7" s="188"/>
      <c r="B7" s="345" t="s">
        <v>59</v>
      </c>
      <c r="C7" s="346" t="s">
        <v>21</v>
      </c>
      <c r="D7" s="347" t="s">
        <v>21</v>
      </c>
      <c r="E7" s="345" t="s">
        <v>59</v>
      </c>
      <c r="F7" s="346" t="s">
        <v>21</v>
      </c>
      <c r="G7" s="347" t="s">
        <v>21</v>
      </c>
      <c r="H7" s="345" t="s">
        <v>59</v>
      </c>
      <c r="I7" s="346" t="s">
        <v>21</v>
      </c>
      <c r="J7" s="347" t="s">
        <v>21</v>
      </c>
    </row>
    <row r="8" spans="1:30">
      <c r="A8" s="188" t="s">
        <v>454</v>
      </c>
      <c r="B8" s="345" t="s">
        <v>60</v>
      </c>
      <c r="C8" s="346" t="s">
        <v>292</v>
      </c>
      <c r="D8" s="347" t="s">
        <v>219</v>
      </c>
      <c r="E8" s="345" t="s">
        <v>60</v>
      </c>
      <c r="F8" s="346" t="s">
        <v>292</v>
      </c>
      <c r="G8" s="347" t="s">
        <v>219</v>
      </c>
      <c r="H8" s="345" t="s">
        <v>60</v>
      </c>
      <c r="I8" s="346" t="s">
        <v>292</v>
      </c>
      <c r="J8" s="347" t="s">
        <v>219</v>
      </c>
    </row>
    <row r="9" spans="1:30" ht="12.75" customHeight="1">
      <c r="A9" s="188"/>
      <c r="B9" s="345" t="s">
        <v>94</v>
      </c>
      <c r="C9" s="346" t="s">
        <v>220</v>
      </c>
      <c r="D9" s="347" t="s">
        <v>290</v>
      </c>
      <c r="E9" s="345" t="s">
        <v>94</v>
      </c>
      <c r="F9" s="346" t="s">
        <v>220</v>
      </c>
      <c r="G9" s="347" t="s">
        <v>290</v>
      </c>
      <c r="H9" s="345" t="s">
        <v>94</v>
      </c>
      <c r="I9" s="346" t="s">
        <v>220</v>
      </c>
      <c r="J9" s="347" t="s">
        <v>290</v>
      </c>
    </row>
    <row r="10" spans="1:30" ht="12.75" customHeight="1">
      <c r="A10" s="188"/>
      <c r="B10" s="345" t="s">
        <v>293</v>
      </c>
      <c r="C10" s="346" t="s">
        <v>61</v>
      </c>
      <c r="D10" s="347" t="s">
        <v>291</v>
      </c>
      <c r="E10" s="345" t="s">
        <v>293</v>
      </c>
      <c r="F10" s="346" t="s">
        <v>61</v>
      </c>
      <c r="G10" s="347" t="s">
        <v>291</v>
      </c>
      <c r="H10" s="345" t="s">
        <v>293</v>
      </c>
      <c r="I10" s="346" t="s">
        <v>61</v>
      </c>
      <c r="J10" s="347" t="s">
        <v>291</v>
      </c>
    </row>
    <row r="11" spans="1:30" ht="12.75" customHeight="1">
      <c r="A11" s="189"/>
      <c r="B11" s="348"/>
      <c r="C11" s="349"/>
      <c r="D11" s="350"/>
      <c r="E11" s="348"/>
      <c r="F11" s="349"/>
      <c r="G11" s="350"/>
      <c r="H11" s="348"/>
      <c r="I11" s="349"/>
      <c r="J11" s="350"/>
    </row>
    <row r="12" spans="1:30">
      <c r="A12" s="648" t="s">
        <v>600</v>
      </c>
      <c r="B12" s="649">
        <v>2</v>
      </c>
      <c r="C12" s="650">
        <v>18.254000000000001</v>
      </c>
      <c r="D12" s="695">
        <f t="shared" ref="D12:D20" si="0">C12*1000/B12</f>
        <v>9127</v>
      </c>
      <c r="E12" s="651">
        <v>343</v>
      </c>
      <c r="F12" s="652">
        <v>3184.3780000000002</v>
      </c>
      <c r="G12" s="653">
        <f>F12*1000/E12</f>
        <v>9283.9008746355685</v>
      </c>
      <c r="H12" s="654">
        <v>345</v>
      </c>
      <c r="I12" s="652">
        <v>3202.6320000000001</v>
      </c>
      <c r="J12" s="653">
        <f>I12*1000/H12</f>
        <v>9282.9913043478264</v>
      </c>
      <c r="M12" s="558"/>
      <c r="N12" s="172"/>
      <c r="O12" s="172"/>
    </row>
    <row r="13" spans="1:30">
      <c r="A13" s="173" t="s">
        <v>601</v>
      </c>
      <c r="B13" s="286" t="s">
        <v>85</v>
      </c>
      <c r="C13" s="288" t="s">
        <v>85</v>
      </c>
      <c r="D13" s="287" t="s">
        <v>85</v>
      </c>
      <c r="E13" s="643">
        <v>438</v>
      </c>
      <c r="F13" s="288">
        <v>9523.0169999999998</v>
      </c>
      <c r="G13" s="287">
        <f t="shared" ref="G13:G20" si="1">F13*1000/E13</f>
        <v>21742.047945205479</v>
      </c>
      <c r="H13" s="289">
        <v>438</v>
      </c>
      <c r="I13" s="288">
        <v>9523.0169999999998</v>
      </c>
      <c r="J13" s="287">
        <f t="shared" ref="J13:J20" si="2">I13*1000/H13</f>
        <v>21742.047945205479</v>
      </c>
      <c r="M13" s="558"/>
      <c r="N13" s="172"/>
      <c r="O13" s="172"/>
    </row>
    <row r="14" spans="1:30">
      <c r="A14" s="648" t="s">
        <v>602</v>
      </c>
      <c r="B14" s="651">
        <v>3</v>
      </c>
      <c r="C14" s="652">
        <v>93.376999999999995</v>
      </c>
      <c r="D14" s="653">
        <f t="shared" si="0"/>
        <v>31125.666666666668</v>
      </c>
      <c r="E14" s="651">
        <v>200</v>
      </c>
      <c r="F14" s="652">
        <v>7705.3050000000003</v>
      </c>
      <c r="G14" s="653">
        <f t="shared" si="1"/>
        <v>38526.525000000001</v>
      </c>
      <c r="H14" s="654">
        <v>203</v>
      </c>
      <c r="I14" s="652">
        <v>7798.6819999999998</v>
      </c>
      <c r="J14" s="653">
        <f t="shared" si="2"/>
        <v>38417.152709359609</v>
      </c>
      <c r="M14" s="558"/>
      <c r="N14" s="172"/>
      <c r="O14" s="172"/>
    </row>
    <row r="15" spans="1:30">
      <c r="A15" s="173" t="s">
        <v>287</v>
      </c>
      <c r="B15" s="286">
        <v>8</v>
      </c>
      <c r="C15" s="288">
        <v>580.63199999999995</v>
      </c>
      <c r="D15" s="287">
        <f t="shared" si="0"/>
        <v>72579</v>
      </c>
      <c r="E15" s="286">
        <v>146</v>
      </c>
      <c r="F15" s="288">
        <v>10118.25</v>
      </c>
      <c r="G15" s="287">
        <f t="shared" si="1"/>
        <v>69303.082191780821</v>
      </c>
      <c r="H15" s="289">
        <v>154</v>
      </c>
      <c r="I15" s="288">
        <v>10698.882</v>
      </c>
      <c r="J15" s="287">
        <f t="shared" si="2"/>
        <v>69473.259740259746</v>
      </c>
      <c r="M15" s="558"/>
      <c r="N15" s="172"/>
      <c r="O15" s="172"/>
    </row>
    <row r="16" spans="1:30" s="170" customFormat="1">
      <c r="A16" s="655" t="s">
        <v>285</v>
      </c>
      <c r="B16" s="656">
        <v>10</v>
      </c>
      <c r="C16" s="657">
        <v>1485.326</v>
      </c>
      <c r="D16" s="658">
        <f t="shared" si="0"/>
        <v>148532.6</v>
      </c>
      <c r="E16" s="656">
        <v>91</v>
      </c>
      <c r="F16" s="657">
        <v>14985.924000000001</v>
      </c>
      <c r="G16" s="658">
        <f t="shared" si="1"/>
        <v>164680.48351648351</v>
      </c>
      <c r="H16" s="659">
        <v>101</v>
      </c>
      <c r="I16" s="657">
        <v>16471.25</v>
      </c>
      <c r="J16" s="658">
        <f t="shared" si="2"/>
        <v>163081.68316831684</v>
      </c>
      <c r="K16"/>
      <c r="L16"/>
      <c r="M16" s="558"/>
      <c r="N16" s="172"/>
      <c r="O16" s="172"/>
      <c r="P16"/>
      <c r="Q16"/>
      <c r="R16"/>
      <c r="S16"/>
      <c r="T16"/>
      <c r="U16"/>
      <c r="V16"/>
      <c r="W16"/>
      <c r="X16"/>
      <c r="Y16"/>
      <c r="Z16"/>
      <c r="AA16"/>
      <c r="AB16"/>
      <c r="AC16"/>
      <c r="AD16"/>
    </row>
    <row r="17" spans="1:15">
      <c r="A17" s="174" t="s">
        <v>286</v>
      </c>
      <c r="B17" s="290" t="s">
        <v>85</v>
      </c>
      <c r="C17" s="291" t="s">
        <v>85</v>
      </c>
      <c r="D17" s="675" t="s">
        <v>85</v>
      </c>
      <c r="E17" s="290">
        <v>23</v>
      </c>
      <c r="F17" s="291">
        <v>20171.159</v>
      </c>
      <c r="G17" s="292">
        <f t="shared" si="1"/>
        <v>877006.91304347827</v>
      </c>
      <c r="H17" s="293">
        <v>23</v>
      </c>
      <c r="I17" s="291">
        <v>20171.159</v>
      </c>
      <c r="J17" s="292">
        <f t="shared" si="2"/>
        <v>877006.91304347827</v>
      </c>
      <c r="M17" s="558"/>
      <c r="N17" s="172"/>
      <c r="O17" s="172"/>
    </row>
    <row r="18" spans="1:15">
      <c r="A18" s="660" t="s">
        <v>288</v>
      </c>
      <c r="B18" s="661">
        <v>13</v>
      </c>
      <c r="C18" s="662">
        <v>692.26300000000003</v>
      </c>
      <c r="D18" s="663">
        <f t="shared" si="0"/>
        <v>53251</v>
      </c>
      <c r="E18" s="661">
        <v>1127</v>
      </c>
      <c r="F18" s="662">
        <v>30530.95</v>
      </c>
      <c r="G18" s="663">
        <f t="shared" si="1"/>
        <v>27090.461401952085</v>
      </c>
      <c r="H18" s="664">
        <v>1140</v>
      </c>
      <c r="I18" s="662">
        <v>31223.213</v>
      </c>
      <c r="J18" s="663">
        <f t="shared" si="2"/>
        <v>27388.783333333333</v>
      </c>
      <c r="M18" s="558"/>
      <c r="N18" s="172"/>
      <c r="O18" s="172"/>
    </row>
    <row r="19" spans="1:15">
      <c r="A19" s="677" t="s">
        <v>556</v>
      </c>
      <c r="B19" s="644">
        <v>10</v>
      </c>
      <c r="C19" s="645">
        <v>1485.326</v>
      </c>
      <c r="D19" s="646">
        <f t="shared" si="0"/>
        <v>148532.6</v>
      </c>
      <c r="E19" s="644">
        <v>114</v>
      </c>
      <c r="F19" s="645">
        <v>35157.082999999999</v>
      </c>
      <c r="G19" s="646">
        <f t="shared" si="1"/>
        <v>308395.46491228067</v>
      </c>
      <c r="H19" s="647">
        <v>124</v>
      </c>
      <c r="I19" s="645">
        <v>36642.409</v>
      </c>
      <c r="J19" s="646">
        <f t="shared" si="2"/>
        <v>295503.29838709679</v>
      </c>
      <c r="M19" s="558"/>
      <c r="N19" s="172"/>
      <c r="O19" s="172"/>
    </row>
    <row r="20" spans="1:15" ht="13.8" thickBot="1">
      <c r="A20" s="665" t="s">
        <v>289</v>
      </c>
      <c r="B20" s="666">
        <v>23</v>
      </c>
      <c r="C20" s="667">
        <v>2177.5889999999999</v>
      </c>
      <c r="D20" s="668">
        <f t="shared" si="0"/>
        <v>94677.782608695648</v>
      </c>
      <c r="E20" s="666">
        <v>1241</v>
      </c>
      <c r="F20" s="667">
        <v>65688.032999999996</v>
      </c>
      <c r="G20" s="668">
        <f t="shared" si="1"/>
        <v>52931.533440773565</v>
      </c>
      <c r="H20" s="669">
        <v>1264</v>
      </c>
      <c r="I20" s="667">
        <v>67865.622000000003</v>
      </c>
      <c r="J20" s="668">
        <f t="shared" si="2"/>
        <v>53691.156645569623</v>
      </c>
      <c r="M20" s="558"/>
      <c r="N20" s="172"/>
      <c r="O20" s="172"/>
    </row>
    <row r="21" spans="1:15">
      <c r="A21" s="171" t="s">
        <v>458</v>
      </c>
      <c r="B21" s="3"/>
      <c r="C21" s="3"/>
      <c r="D21" s="3"/>
      <c r="G21" s="163"/>
      <c r="J21" s="163"/>
    </row>
    <row r="22" spans="1:15">
      <c r="A22" s="171" t="s">
        <v>508</v>
      </c>
      <c r="B22" s="3"/>
      <c r="C22" s="3"/>
      <c r="D22" s="3"/>
      <c r="G22" s="163"/>
      <c r="J22" s="163"/>
    </row>
    <row r="23" spans="1:15">
      <c r="A23" s="171" t="s">
        <v>218</v>
      </c>
      <c r="B23" s="3"/>
      <c r="C23" s="3"/>
      <c r="D23" s="3"/>
      <c r="G23" s="163"/>
      <c r="I23" s="558"/>
      <c r="J23" s="163"/>
    </row>
    <row r="24" spans="1:15">
      <c r="A24" s="8" t="s">
        <v>240</v>
      </c>
    </row>
    <row r="25" spans="1:15">
      <c r="A25" s="175" t="s">
        <v>603</v>
      </c>
      <c r="B25" s="172"/>
      <c r="C25" s="172"/>
      <c r="D25" s="172"/>
      <c r="E25" s="172"/>
      <c r="F25" s="172"/>
      <c r="G25" s="172"/>
      <c r="H25" s="172"/>
      <c r="I25" s="172"/>
      <c r="J25" s="172"/>
    </row>
    <row r="26" spans="1:15">
      <c r="A26" s="175" t="s">
        <v>597</v>
      </c>
    </row>
    <row r="27" spans="1:15">
      <c r="A27" s="171"/>
    </row>
    <row r="28" spans="1:15" ht="19.2">
      <c r="A28" s="9" t="s">
        <v>599</v>
      </c>
    </row>
    <row r="29" spans="1:15" ht="17.399999999999999">
      <c r="A29" s="9"/>
    </row>
    <row r="30" spans="1:15">
      <c r="A30" s="47" t="s">
        <v>596</v>
      </c>
      <c r="E30" s="558"/>
      <c r="F30" s="558"/>
    </row>
    <row r="31" spans="1:15" ht="13.8" thickBot="1"/>
    <row r="32" spans="1:15" ht="15.6">
      <c r="A32" s="187"/>
      <c r="B32" s="791" t="s">
        <v>267</v>
      </c>
      <c r="C32" s="792"/>
      <c r="D32" s="793"/>
      <c r="E32" s="788" t="s">
        <v>188</v>
      </c>
      <c r="F32" s="789"/>
      <c r="G32" s="790"/>
      <c r="H32" s="789" t="s">
        <v>268</v>
      </c>
      <c r="I32" s="789"/>
      <c r="J32" s="790"/>
    </row>
    <row r="33" spans="1:30">
      <c r="A33" s="188"/>
      <c r="B33" s="342"/>
      <c r="C33" s="343"/>
      <c r="D33" s="344"/>
      <c r="E33" s="342"/>
      <c r="F33" s="343"/>
      <c r="G33" s="344"/>
      <c r="H33" s="342"/>
      <c r="I33" s="343"/>
      <c r="J33" s="344"/>
    </row>
    <row r="34" spans="1:30">
      <c r="A34" s="188"/>
      <c r="B34" s="345" t="s">
        <v>59</v>
      </c>
      <c r="C34" s="346" t="s">
        <v>262</v>
      </c>
      <c r="D34" s="347" t="s">
        <v>59</v>
      </c>
      <c r="E34" s="345" t="s">
        <v>59</v>
      </c>
      <c r="F34" s="346" t="s">
        <v>262</v>
      </c>
      <c r="G34" s="347" t="s">
        <v>59</v>
      </c>
      <c r="H34" s="345" t="s">
        <v>59</v>
      </c>
      <c r="I34" s="346" t="s">
        <v>262</v>
      </c>
      <c r="J34" s="347" t="s">
        <v>59</v>
      </c>
    </row>
    <row r="35" spans="1:30">
      <c r="A35" s="188" t="s">
        <v>454</v>
      </c>
      <c r="B35" s="345" t="s">
        <v>60</v>
      </c>
      <c r="C35" s="346" t="s">
        <v>452</v>
      </c>
      <c r="D35" s="347" t="s">
        <v>453</v>
      </c>
      <c r="E35" s="345" t="s">
        <v>60</v>
      </c>
      <c r="F35" s="346" t="s">
        <v>452</v>
      </c>
      <c r="G35" s="347" t="s">
        <v>453</v>
      </c>
      <c r="H35" s="345" t="s">
        <v>60</v>
      </c>
      <c r="I35" s="346" t="s">
        <v>452</v>
      </c>
      <c r="J35" s="347" t="s">
        <v>453</v>
      </c>
    </row>
    <row r="36" spans="1:30" ht="12.75" customHeight="1">
      <c r="A36" s="188"/>
      <c r="B36" s="345" t="s">
        <v>94</v>
      </c>
      <c r="C36" s="346" t="s">
        <v>451</v>
      </c>
      <c r="D36" s="347" t="s">
        <v>457</v>
      </c>
      <c r="E36" s="345" t="s">
        <v>94</v>
      </c>
      <c r="F36" s="346" t="s">
        <v>451</v>
      </c>
      <c r="G36" s="347" t="s">
        <v>457</v>
      </c>
      <c r="H36" s="345" t="s">
        <v>94</v>
      </c>
      <c r="I36" s="346" t="s">
        <v>451</v>
      </c>
      <c r="J36" s="347" t="s">
        <v>457</v>
      </c>
    </row>
    <row r="37" spans="1:30" ht="12.75" customHeight="1">
      <c r="A37" s="188"/>
      <c r="B37" s="345" t="s">
        <v>293</v>
      </c>
      <c r="C37" s="346" t="s">
        <v>455</v>
      </c>
      <c r="D37" s="347" t="s">
        <v>456</v>
      </c>
      <c r="E37" s="345" t="s">
        <v>293</v>
      </c>
      <c r="F37" s="346" t="s">
        <v>455</v>
      </c>
      <c r="G37" s="347" t="s">
        <v>456</v>
      </c>
      <c r="H37" s="345" t="s">
        <v>293</v>
      </c>
      <c r="I37" s="346" t="s">
        <v>455</v>
      </c>
      <c r="J37" s="347" t="s">
        <v>456</v>
      </c>
    </row>
    <row r="38" spans="1:30" ht="12.75" customHeight="1">
      <c r="A38" s="189"/>
      <c r="B38" s="348"/>
      <c r="C38" s="349"/>
      <c r="D38" s="350"/>
      <c r="E38" s="348"/>
      <c r="F38" s="349"/>
      <c r="G38" s="350"/>
      <c r="H38" s="348"/>
      <c r="I38" s="349"/>
      <c r="J38" s="350"/>
    </row>
    <row r="39" spans="1:30">
      <c r="A39" s="648" t="s">
        <v>600</v>
      </c>
      <c r="B39" s="649">
        <v>2</v>
      </c>
      <c r="C39" s="650">
        <v>7</v>
      </c>
      <c r="D39" s="696">
        <f t="shared" ref="D39:D43" si="3">C39/B39</f>
        <v>3.5</v>
      </c>
      <c r="E39" s="651">
        <v>343</v>
      </c>
      <c r="F39" s="652">
        <v>7395</v>
      </c>
      <c r="G39" s="670">
        <f>F39/E39</f>
        <v>21.559766763848398</v>
      </c>
      <c r="H39" s="654">
        <v>345</v>
      </c>
      <c r="I39" s="652">
        <v>7402</v>
      </c>
      <c r="J39" s="670">
        <f>I39/H39</f>
        <v>21.455072463768115</v>
      </c>
      <c r="N39" s="558"/>
    </row>
    <row r="40" spans="1:30">
      <c r="A40" s="173" t="s">
        <v>601</v>
      </c>
      <c r="B40" s="286" t="s">
        <v>85</v>
      </c>
      <c r="C40" s="641" t="s">
        <v>85</v>
      </c>
      <c r="D40" s="642" t="s">
        <v>85</v>
      </c>
      <c r="E40" s="643">
        <v>438</v>
      </c>
      <c r="F40" s="641">
        <v>11612</v>
      </c>
      <c r="G40" s="642">
        <f t="shared" ref="G40:G47" si="4">F40/E40</f>
        <v>26.511415525114156</v>
      </c>
      <c r="H40" s="289">
        <v>438</v>
      </c>
      <c r="I40" s="641">
        <v>11612</v>
      </c>
      <c r="J40" s="642">
        <f t="shared" ref="J40:J47" si="5">I40/H40</f>
        <v>26.511415525114156</v>
      </c>
      <c r="N40" s="558"/>
    </row>
    <row r="41" spans="1:30">
      <c r="A41" s="648" t="s">
        <v>602</v>
      </c>
      <c r="B41" s="651">
        <v>3</v>
      </c>
      <c r="C41" s="652">
        <v>10</v>
      </c>
      <c r="D41" s="670">
        <f t="shared" si="3"/>
        <v>3.3333333333333335</v>
      </c>
      <c r="E41" s="651">
        <v>200</v>
      </c>
      <c r="F41" s="652">
        <v>6335</v>
      </c>
      <c r="G41" s="670">
        <f t="shared" si="4"/>
        <v>31.675000000000001</v>
      </c>
      <c r="H41" s="654">
        <v>203</v>
      </c>
      <c r="I41" s="652">
        <v>6345</v>
      </c>
      <c r="J41" s="670">
        <f t="shared" si="5"/>
        <v>31.256157635467979</v>
      </c>
      <c r="N41" s="558"/>
    </row>
    <row r="42" spans="1:30">
      <c r="A42" s="173" t="s">
        <v>287</v>
      </c>
      <c r="B42" s="286">
        <v>8</v>
      </c>
      <c r="C42" s="641">
        <v>45</v>
      </c>
      <c r="D42" s="642">
        <f t="shared" si="3"/>
        <v>5.625</v>
      </c>
      <c r="E42" s="286">
        <v>146</v>
      </c>
      <c r="F42" s="641">
        <v>5152</v>
      </c>
      <c r="G42" s="642">
        <f t="shared" si="4"/>
        <v>35.287671232876711</v>
      </c>
      <c r="H42" s="289">
        <v>154</v>
      </c>
      <c r="I42" s="641">
        <v>5197</v>
      </c>
      <c r="J42" s="642">
        <f t="shared" si="5"/>
        <v>33.746753246753244</v>
      </c>
      <c r="N42" s="558"/>
    </row>
    <row r="43" spans="1:30" s="170" customFormat="1">
      <c r="A43" s="655" t="s">
        <v>285</v>
      </c>
      <c r="B43" s="656">
        <v>10</v>
      </c>
      <c r="C43" s="657">
        <v>67</v>
      </c>
      <c r="D43" s="671">
        <f t="shared" si="3"/>
        <v>6.7</v>
      </c>
      <c r="E43" s="656">
        <v>91</v>
      </c>
      <c r="F43" s="657">
        <v>3410</v>
      </c>
      <c r="G43" s="671">
        <f t="shared" si="4"/>
        <v>37.472527472527474</v>
      </c>
      <c r="H43" s="659">
        <v>101</v>
      </c>
      <c r="I43" s="657">
        <v>3477</v>
      </c>
      <c r="J43" s="671">
        <f t="shared" si="5"/>
        <v>34.425742574257427</v>
      </c>
      <c r="K43"/>
      <c r="L43"/>
      <c r="M43"/>
      <c r="N43" s="558"/>
      <c r="O43"/>
      <c r="P43"/>
      <c r="Q43"/>
      <c r="R43"/>
      <c r="S43"/>
      <c r="T43"/>
      <c r="U43"/>
      <c r="V43"/>
      <c r="W43"/>
      <c r="X43"/>
      <c r="Y43"/>
      <c r="Z43"/>
      <c r="AA43"/>
      <c r="AB43"/>
      <c r="AC43"/>
      <c r="AD43"/>
    </row>
    <row r="44" spans="1:30">
      <c r="A44" s="174" t="s">
        <v>286</v>
      </c>
      <c r="B44" s="290" t="s">
        <v>85</v>
      </c>
      <c r="C44" s="674" t="s">
        <v>85</v>
      </c>
      <c r="D44" s="675" t="s">
        <v>85</v>
      </c>
      <c r="E44" s="290">
        <v>23</v>
      </c>
      <c r="F44" s="674">
        <v>1320</v>
      </c>
      <c r="G44" s="676">
        <f t="shared" si="4"/>
        <v>57.391304347826086</v>
      </c>
      <c r="H44" s="293">
        <v>23</v>
      </c>
      <c r="I44" s="674">
        <v>1320</v>
      </c>
      <c r="J44" s="676">
        <f t="shared" si="5"/>
        <v>57.391304347826086</v>
      </c>
      <c r="N44" s="558"/>
    </row>
    <row r="45" spans="1:30">
      <c r="A45" s="660" t="s">
        <v>288</v>
      </c>
      <c r="B45" s="661">
        <v>13</v>
      </c>
      <c r="C45" s="662">
        <v>62</v>
      </c>
      <c r="D45" s="672">
        <f t="shared" ref="D45:D47" si="6">C45/B45</f>
        <v>4.7692307692307692</v>
      </c>
      <c r="E45" s="661">
        <v>1127</v>
      </c>
      <c r="F45" s="662">
        <v>30494</v>
      </c>
      <c r="G45" s="672">
        <f t="shared" si="4"/>
        <v>27.057675244010646</v>
      </c>
      <c r="H45" s="664">
        <v>1140</v>
      </c>
      <c r="I45" s="662">
        <v>30556</v>
      </c>
      <c r="J45" s="672">
        <f t="shared" si="5"/>
        <v>26.803508771929824</v>
      </c>
      <c r="N45" s="558"/>
    </row>
    <row r="46" spans="1:30">
      <c r="A46" s="677" t="s">
        <v>556</v>
      </c>
      <c r="B46" s="644">
        <v>10</v>
      </c>
      <c r="C46" s="678">
        <v>67</v>
      </c>
      <c r="D46" s="679">
        <f t="shared" si="6"/>
        <v>6.7</v>
      </c>
      <c r="E46" s="644">
        <v>114</v>
      </c>
      <c r="F46" s="678">
        <v>4730</v>
      </c>
      <c r="G46" s="679">
        <f t="shared" si="4"/>
        <v>41.491228070175438</v>
      </c>
      <c r="H46" s="647">
        <v>124</v>
      </c>
      <c r="I46" s="678">
        <v>4797</v>
      </c>
      <c r="J46" s="679">
        <f t="shared" si="5"/>
        <v>38.685483870967744</v>
      </c>
      <c r="N46" s="558"/>
    </row>
    <row r="47" spans="1:30" ht="13.8" thickBot="1">
      <c r="A47" s="665" t="s">
        <v>289</v>
      </c>
      <c r="B47" s="666">
        <v>23</v>
      </c>
      <c r="C47" s="667">
        <v>129</v>
      </c>
      <c r="D47" s="673">
        <f t="shared" si="6"/>
        <v>5.6086956521739131</v>
      </c>
      <c r="E47" s="666">
        <v>1241</v>
      </c>
      <c r="F47" s="667">
        <v>35224</v>
      </c>
      <c r="G47" s="673">
        <f t="shared" si="4"/>
        <v>28.383561643835616</v>
      </c>
      <c r="H47" s="669">
        <v>1264</v>
      </c>
      <c r="I47" s="667">
        <v>35353</v>
      </c>
      <c r="J47" s="673">
        <f t="shared" si="5"/>
        <v>27.969145569620252</v>
      </c>
      <c r="N47" s="558"/>
    </row>
    <row r="48" spans="1:30">
      <c r="A48" s="171" t="s">
        <v>458</v>
      </c>
      <c r="B48" s="3"/>
      <c r="C48" s="3"/>
      <c r="D48" s="3"/>
      <c r="G48" s="163"/>
      <c r="J48" s="163"/>
    </row>
    <row r="49" spans="1:10">
      <c r="A49" s="171" t="s">
        <v>508</v>
      </c>
      <c r="B49" s="3"/>
      <c r="C49" s="3"/>
      <c r="D49" s="3"/>
      <c r="G49" s="163"/>
      <c r="J49" s="163"/>
    </row>
    <row r="50" spans="1:10">
      <c r="A50" s="171" t="s">
        <v>218</v>
      </c>
      <c r="B50" s="3"/>
      <c r="C50" s="3"/>
      <c r="D50" s="3"/>
      <c r="G50" s="163"/>
      <c r="I50" s="558"/>
      <c r="J50" s="163"/>
    </row>
    <row r="51" spans="1:10">
      <c r="A51" s="8" t="s">
        <v>240</v>
      </c>
    </row>
    <row r="52" spans="1:10">
      <c r="A52" s="175" t="s">
        <v>604</v>
      </c>
      <c r="B52" s="172"/>
      <c r="C52" s="172"/>
      <c r="D52" s="172"/>
      <c r="E52" s="172"/>
      <c r="F52" s="172"/>
      <c r="G52" s="172"/>
      <c r="H52" s="172"/>
      <c r="I52" s="172"/>
      <c r="J52" s="172"/>
    </row>
    <row r="53" spans="1:10">
      <c r="A53" s="175" t="s">
        <v>597</v>
      </c>
    </row>
  </sheetData>
  <mergeCells count="6">
    <mergeCell ref="E5:G5"/>
    <mergeCell ref="B5:D5"/>
    <mergeCell ref="H5:J5"/>
    <mergeCell ref="B32:D32"/>
    <mergeCell ref="E32:G32"/>
    <mergeCell ref="H32:J32"/>
  </mergeCells>
  <phoneticPr fontId="3" type="noConversion"/>
  <pageMargins left="0.59055118110236227" right="0.59055118110236227" top="1.4173228346456694" bottom="0.98425196850393704" header="0.27559055118110237" footer="0.31496062992125984"/>
  <pageSetup paperSize="9" scale="61" firstPageNumber="4" orientation="landscape" useFirstPageNumber="1" r:id="rId1"/>
  <headerFooter alignWithMargins="0">
    <oddHeader>&amp;R&amp;12Les finances des groupements à fiscalité propre en 2017</oddHeader>
    <oddFooter>&amp;L&amp;12Direction Générale des Collectivités Locales / DESL&amp;C&amp;12 2&amp;RMise en ligne : mars 2019</oddFooter>
  </headerFooter>
</worksheet>
</file>

<file path=xl/worksheets/sheet30.xml><?xml version="1.0" encoding="utf-8"?>
<worksheet xmlns="http://schemas.openxmlformats.org/spreadsheetml/2006/main" xmlns:r="http://schemas.openxmlformats.org/officeDocument/2006/relationships">
  <sheetPr>
    <tabColor rgb="FF00B050"/>
  </sheetPr>
  <dimension ref="A1:K195"/>
  <sheetViews>
    <sheetView zoomScaleNormal="100" workbookViewId="0"/>
  </sheetViews>
  <sheetFormatPr baseColWidth="10" defaultRowHeight="13.2"/>
  <cols>
    <col min="1" max="1" width="78.5546875" customWidth="1"/>
    <col min="2" max="9" width="17.33203125" customWidth="1"/>
    <col min="11" max="11" width="12" bestFit="1" customWidth="1"/>
  </cols>
  <sheetData>
    <row r="1" spans="1:9" ht="19.2">
      <c r="A1" s="9" t="s">
        <v>435</v>
      </c>
    </row>
    <row r="2" spans="1:9" ht="17.399999999999999">
      <c r="A2" s="9"/>
    </row>
    <row r="3" spans="1:9" ht="16.8">
      <c r="A3" s="88" t="s">
        <v>768</v>
      </c>
    </row>
    <row r="4" spans="1:9" ht="13.8" thickBot="1">
      <c r="A4" s="205"/>
      <c r="I4" s="417" t="s">
        <v>401</v>
      </c>
    </row>
    <row r="5" spans="1:9">
      <c r="A5" s="204" t="s">
        <v>430</v>
      </c>
      <c r="B5" s="503" t="s">
        <v>96</v>
      </c>
      <c r="C5" s="503" t="s">
        <v>614</v>
      </c>
      <c r="D5" s="503" t="s">
        <v>98</v>
      </c>
      <c r="E5" s="503" t="s">
        <v>299</v>
      </c>
      <c r="F5" s="504">
        <v>300000</v>
      </c>
      <c r="G5" s="505" t="s">
        <v>424</v>
      </c>
      <c r="H5" s="505" t="s">
        <v>424</v>
      </c>
      <c r="I5" s="505" t="s">
        <v>415</v>
      </c>
    </row>
    <row r="6" spans="1:9">
      <c r="A6" s="203"/>
      <c r="B6" s="506" t="s">
        <v>36</v>
      </c>
      <c r="C6" s="506" t="s">
        <v>36</v>
      </c>
      <c r="D6" s="506" t="s">
        <v>36</v>
      </c>
      <c r="E6" s="506" t="s">
        <v>36</v>
      </c>
      <c r="F6" s="506" t="s">
        <v>37</v>
      </c>
      <c r="G6" s="507" t="s">
        <v>764</v>
      </c>
      <c r="H6" s="507" t="s">
        <v>314</v>
      </c>
      <c r="I6" s="507" t="s">
        <v>112</v>
      </c>
    </row>
    <row r="7" spans="1:9" ht="13.8" thickBot="1">
      <c r="A7" s="206"/>
      <c r="B7" s="508" t="s">
        <v>613</v>
      </c>
      <c r="C7" s="508" t="s">
        <v>100</v>
      </c>
      <c r="D7" s="508" t="s">
        <v>101</v>
      </c>
      <c r="E7" s="508" t="s">
        <v>300</v>
      </c>
      <c r="F7" s="508" t="s">
        <v>102</v>
      </c>
      <c r="G7" s="509" t="s">
        <v>314</v>
      </c>
      <c r="H7" s="509" t="s">
        <v>102</v>
      </c>
      <c r="I7" s="509" t="s">
        <v>425</v>
      </c>
    </row>
    <row r="9" spans="1:9">
      <c r="A9" s="519" t="s">
        <v>356</v>
      </c>
      <c r="B9" s="520" t="s">
        <v>85</v>
      </c>
      <c r="C9" s="520">
        <v>110.84967</v>
      </c>
      <c r="D9" s="520">
        <v>796.58366599999999</v>
      </c>
      <c r="E9" s="520">
        <v>1358.405896</v>
      </c>
      <c r="F9" s="520">
        <v>79.795591999999999</v>
      </c>
      <c r="G9" s="521">
        <v>907.43333600000005</v>
      </c>
      <c r="H9" s="521">
        <v>1438.201489</v>
      </c>
      <c r="I9" s="521">
        <v>2345.6348250000001</v>
      </c>
    </row>
    <row r="10" spans="1:9">
      <c r="A10" s="499" t="s">
        <v>357</v>
      </c>
      <c r="B10" s="511" t="s">
        <v>85</v>
      </c>
      <c r="C10" s="511">
        <v>104.97272</v>
      </c>
      <c r="D10" s="511">
        <v>766.33792700000004</v>
      </c>
      <c r="E10" s="511">
        <v>1288.848217</v>
      </c>
      <c r="F10" s="511">
        <v>73.822683999999995</v>
      </c>
      <c r="G10" s="267">
        <v>871.31064700000002</v>
      </c>
      <c r="H10" s="267">
        <v>1362.670901</v>
      </c>
      <c r="I10" s="267">
        <v>2233.9815480000002</v>
      </c>
    </row>
    <row r="11" spans="1:9">
      <c r="A11" s="500" t="s">
        <v>358</v>
      </c>
      <c r="B11" s="512" t="s">
        <v>85</v>
      </c>
      <c r="C11" s="512">
        <v>3.5138060000000002</v>
      </c>
      <c r="D11" s="512">
        <v>29.495508000000001</v>
      </c>
      <c r="E11" s="512">
        <v>50.963571999999999</v>
      </c>
      <c r="F11" s="512">
        <v>4.9843469999999996</v>
      </c>
      <c r="G11" s="513">
        <v>33.009314000000003</v>
      </c>
      <c r="H11" s="513">
        <v>55.947918999999999</v>
      </c>
      <c r="I11" s="513">
        <v>88.957233000000002</v>
      </c>
    </row>
    <row r="12" spans="1:9">
      <c r="A12" s="499" t="s">
        <v>359</v>
      </c>
      <c r="B12" s="511" t="s">
        <v>85</v>
      </c>
      <c r="C12" s="511">
        <v>8.8914000000000007E-2</v>
      </c>
      <c r="D12" s="511">
        <v>0.75021499999999997</v>
      </c>
      <c r="E12" s="511">
        <v>1.967182</v>
      </c>
      <c r="F12" s="511">
        <v>0.98856200000000005</v>
      </c>
      <c r="G12" s="267">
        <v>0.83912900000000001</v>
      </c>
      <c r="H12" s="267">
        <v>2.955743</v>
      </c>
      <c r="I12" s="267">
        <v>3.7948729999999999</v>
      </c>
    </row>
    <row r="13" spans="1:9">
      <c r="A13" s="498" t="s">
        <v>360</v>
      </c>
      <c r="B13" s="522" t="s">
        <v>85</v>
      </c>
      <c r="C13" s="522">
        <v>16.817094999999998</v>
      </c>
      <c r="D13" s="522">
        <v>141.48107899999999</v>
      </c>
      <c r="E13" s="522">
        <v>279.51493599999998</v>
      </c>
      <c r="F13" s="522">
        <v>13.677645999999999</v>
      </c>
      <c r="G13" s="523">
        <v>158.29817399999999</v>
      </c>
      <c r="H13" s="523">
        <v>293.19258200000002</v>
      </c>
      <c r="I13" s="523">
        <v>451.49075599999998</v>
      </c>
    </row>
    <row r="14" spans="1:9">
      <c r="A14" s="499" t="s">
        <v>361</v>
      </c>
      <c r="B14" s="511" t="s">
        <v>85</v>
      </c>
      <c r="C14" s="511">
        <v>0.16896600000000001</v>
      </c>
      <c r="D14" s="511">
        <v>11.536887</v>
      </c>
      <c r="E14" s="511">
        <v>31.235095000000001</v>
      </c>
      <c r="F14" s="511">
        <v>8.3347230000000003</v>
      </c>
      <c r="G14" s="267">
        <v>11.705852999999999</v>
      </c>
      <c r="H14" s="267">
        <v>39.569819000000003</v>
      </c>
      <c r="I14" s="267">
        <v>51.275672</v>
      </c>
    </row>
    <row r="15" spans="1:9">
      <c r="A15" s="500" t="s">
        <v>362</v>
      </c>
      <c r="B15" s="512" t="s">
        <v>85</v>
      </c>
      <c r="C15" s="512">
        <v>16.337785</v>
      </c>
      <c r="D15" s="512">
        <v>120.376907</v>
      </c>
      <c r="E15" s="512">
        <v>229.14254700000001</v>
      </c>
      <c r="F15" s="512">
        <v>5.2362190000000002</v>
      </c>
      <c r="G15" s="513">
        <v>136.71469300000001</v>
      </c>
      <c r="H15" s="513">
        <v>234.37876600000001</v>
      </c>
      <c r="I15" s="513">
        <v>371.093459</v>
      </c>
    </row>
    <row r="16" spans="1:9">
      <c r="A16" s="499" t="s">
        <v>363</v>
      </c>
      <c r="B16" s="511" t="s">
        <v>85</v>
      </c>
      <c r="C16" s="511">
        <v>0.19824800000000001</v>
      </c>
      <c r="D16" s="511">
        <v>1.7644690000000001</v>
      </c>
      <c r="E16" s="511">
        <v>6.4446839999999996</v>
      </c>
      <c r="F16" s="511">
        <v>0.10670300000000001</v>
      </c>
      <c r="G16" s="267">
        <v>1.962717</v>
      </c>
      <c r="H16" s="267">
        <v>6.5513870000000001</v>
      </c>
      <c r="I16" s="267">
        <v>8.5141039999999997</v>
      </c>
    </row>
    <row r="17" spans="1:9">
      <c r="A17" s="514" t="s">
        <v>364</v>
      </c>
      <c r="B17" s="512" t="s">
        <v>85</v>
      </c>
      <c r="C17" s="512">
        <v>0.112096</v>
      </c>
      <c r="D17" s="512">
        <v>7.8026470000000003</v>
      </c>
      <c r="E17" s="512">
        <v>5.9855409999999996</v>
      </c>
      <c r="F17" s="512" t="s">
        <v>85</v>
      </c>
      <c r="G17" s="513">
        <v>7.9147420000000004</v>
      </c>
      <c r="H17" s="513">
        <v>5.9855409999999996</v>
      </c>
      <c r="I17" s="513">
        <v>13.900283</v>
      </c>
    </row>
    <row r="18" spans="1:9">
      <c r="A18" s="524" t="s">
        <v>365</v>
      </c>
      <c r="B18" s="525" t="s">
        <v>85</v>
      </c>
      <c r="C18" s="525">
        <v>27.359076000000002</v>
      </c>
      <c r="D18" s="525">
        <v>97.613839999999996</v>
      </c>
      <c r="E18" s="525">
        <v>177.35558399999999</v>
      </c>
      <c r="F18" s="525">
        <v>10.696293000000001</v>
      </c>
      <c r="G18" s="526">
        <v>124.972916</v>
      </c>
      <c r="H18" s="526">
        <v>188.05187699999999</v>
      </c>
      <c r="I18" s="526">
        <v>313.02479199999999</v>
      </c>
    </row>
    <row r="19" spans="1:9">
      <c r="A19" s="500" t="s">
        <v>417</v>
      </c>
      <c r="B19" s="512" t="s">
        <v>85</v>
      </c>
      <c r="C19" s="512">
        <v>1.0194639999999999</v>
      </c>
      <c r="D19" s="512">
        <v>6.9531049999999999</v>
      </c>
      <c r="E19" s="512">
        <v>4.1216200000000001</v>
      </c>
      <c r="F19" s="512">
        <v>2.0222E-2</v>
      </c>
      <c r="G19" s="513">
        <v>7.972569</v>
      </c>
      <c r="H19" s="513">
        <v>4.1418419999999996</v>
      </c>
      <c r="I19" s="513">
        <v>12.114411</v>
      </c>
    </row>
    <row r="20" spans="1:9">
      <c r="A20" s="499" t="s">
        <v>367</v>
      </c>
      <c r="B20" s="511" t="s">
        <v>85</v>
      </c>
      <c r="C20" s="511">
        <v>12.999699</v>
      </c>
      <c r="D20" s="511">
        <v>40.361756</v>
      </c>
      <c r="E20" s="511">
        <v>29.710664999999999</v>
      </c>
      <c r="F20" s="511">
        <v>5.7232909999999997</v>
      </c>
      <c r="G20" s="267">
        <v>53.361454999999999</v>
      </c>
      <c r="H20" s="267">
        <v>35.433956000000002</v>
      </c>
      <c r="I20" s="267">
        <v>88.795411999999999</v>
      </c>
    </row>
    <row r="21" spans="1:9">
      <c r="A21" s="514" t="s">
        <v>368</v>
      </c>
      <c r="B21" s="512" t="s">
        <v>85</v>
      </c>
      <c r="C21" s="512">
        <v>1.2924E-2</v>
      </c>
      <c r="D21" s="512">
        <v>2.6477539999999999</v>
      </c>
      <c r="E21" s="512">
        <v>1.071401</v>
      </c>
      <c r="F21" s="512">
        <v>1.3204549999999999</v>
      </c>
      <c r="G21" s="513">
        <v>2.6606779999999999</v>
      </c>
      <c r="H21" s="513">
        <v>2.3918569999999999</v>
      </c>
      <c r="I21" s="513">
        <v>5.0525339999999996</v>
      </c>
    </row>
    <row r="22" spans="1:9">
      <c r="A22" s="499" t="s">
        <v>369</v>
      </c>
      <c r="B22" s="511" t="s">
        <v>85</v>
      </c>
      <c r="C22" s="511">
        <v>0.81903599999999999</v>
      </c>
      <c r="D22" s="511">
        <v>14.89982</v>
      </c>
      <c r="E22" s="511">
        <v>65.467815999999999</v>
      </c>
      <c r="F22" s="511">
        <v>2.263293</v>
      </c>
      <c r="G22" s="267">
        <v>15.718856000000001</v>
      </c>
      <c r="H22" s="267">
        <v>67.731109000000004</v>
      </c>
      <c r="I22" s="267">
        <v>83.449965000000006</v>
      </c>
    </row>
    <row r="23" spans="1:9">
      <c r="A23" s="500" t="s">
        <v>370</v>
      </c>
      <c r="B23" s="512" t="s">
        <v>85</v>
      </c>
      <c r="C23" s="512">
        <v>11.407961999999999</v>
      </c>
      <c r="D23" s="512">
        <v>15.11289</v>
      </c>
      <c r="E23" s="512">
        <v>64.339423999999994</v>
      </c>
      <c r="F23" s="512">
        <v>1.1163650000000001</v>
      </c>
      <c r="G23" s="513">
        <v>26.520852000000001</v>
      </c>
      <c r="H23" s="513">
        <v>65.455789999999993</v>
      </c>
      <c r="I23" s="513">
        <v>91.976641999999998</v>
      </c>
    </row>
    <row r="24" spans="1:9">
      <c r="A24" s="499" t="s">
        <v>371</v>
      </c>
      <c r="B24" s="511" t="s">
        <v>85</v>
      </c>
      <c r="C24" s="511">
        <v>1.09999</v>
      </c>
      <c r="D24" s="511">
        <v>17.638515000000002</v>
      </c>
      <c r="E24" s="511">
        <v>12.644657</v>
      </c>
      <c r="F24" s="511">
        <v>0.25266699999999997</v>
      </c>
      <c r="G24" s="267">
        <v>18.738505</v>
      </c>
      <c r="H24" s="267">
        <v>12.897323999999999</v>
      </c>
      <c r="I24" s="267">
        <v>31.635829000000001</v>
      </c>
    </row>
    <row r="25" spans="1:9">
      <c r="A25" s="498" t="s">
        <v>372</v>
      </c>
      <c r="B25" s="522" t="s">
        <v>85</v>
      </c>
      <c r="C25" s="522">
        <v>44.595052000000003</v>
      </c>
      <c r="D25" s="522">
        <v>258.581031</v>
      </c>
      <c r="E25" s="522">
        <v>520.43472699999995</v>
      </c>
      <c r="F25" s="522">
        <v>68.089912999999996</v>
      </c>
      <c r="G25" s="523">
        <v>303.17608300000001</v>
      </c>
      <c r="H25" s="523">
        <v>588.52463999999998</v>
      </c>
      <c r="I25" s="523">
        <v>891.70072300000004</v>
      </c>
    </row>
    <row r="26" spans="1:9" s="47" customFormat="1">
      <c r="A26" s="502" t="s">
        <v>418</v>
      </c>
      <c r="B26" s="515" t="s">
        <v>85</v>
      </c>
      <c r="C26" s="515">
        <v>1.8911720000000001</v>
      </c>
      <c r="D26" s="515">
        <v>12.132565</v>
      </c>
      <c r="E26" s="515">
        <v>36.741211999999997</v>
      </c>
      <c r="F26" s="515">
        <v>8.3246520000000004</v>
      </c>
      <c r="G26" s="516">
        <v>14.023737000000001</v>
      </c>
      <c r="H26" s="516">
        <v>45.065863999999998</v>
      </c>
      <c r="I26" s="516">
        <v>59.089601000000002</v>
      </c>
    </row>
    <row r="27" spans="1:9" s="7" customFormat="1">
      <c r="A27" s="500" t="s">
        <v>373</v>
      </c>
      <c r="B27" s="512" t="s">
        <v>85</v>
      </c>
      <c r="C27" s="512">
        <v>24.003985</v>
      </c>
      <c r="D27" s="512">
        <v>133.59175200000001</v>
      </c>
      <c r="E27" s="512">
        <v>297.22984000000002</v>
      </c>
      <c r="F27" s="512">
        <v>41.358165</v>
      </c>
      <c r="G27" s="513">
        <v>157.59573700000001</v>
      </c>
      <c r="H27" s="513">
        <v>338.58800500000001</v>
      </c>
      <c r="I27" s="513">
        <v>496.183741</v>
      </c>
    </row>
    <row r="28" spans="1:9">
      <c r="A28" s="502" t="s">
        <v>374</v>
      </c>
      <c r="B28" s="515" t="s">
        <v>85</v>
      </c>
      <c r="C28" s="515">
        <v>16.827774999999999</v>
      </c>
      <c r="D28" s="515">
        <v>112.856714</v>
      </c>
      <c r="E28" s="515">
        <v>179.87546399999999</v>
      </c>
      <c r="F28" s="515">
        <v>18.407095999999999</v>
      </c>
      <c r="G28" s="516">
        <v>129.68448900000001</v>
      </c>
      <c r="H28" s="516">
        <v>198.28255999999999</v>
      </c>
      <c r="I28" s="516">
        <v>327.96704999999997</v>
      </c>
    </row>
    <row r="29" spans="1:9" s="47" customFormat="1">
      <c r="A29" s="498" t="s">
        <v>375</v>
      </c>
      <c r="B29" s="522" t="s">
        <v>85</v>
      </c>
      <c r="C29" s="522">
        <v>58.968628000000002</v>
      </c>
      <c r="D29" s="522">
        <v>364.06437</v>
      </c>
      <c r="E29" s="522">
        <v>446.916428</v>
      </c>
      <c r="F29" s="522">
        <v>35.248530000000002</v>
      </c>
      <c r="G29" s="523">
        <v>423.03299800000002</v>
      </c>
      <c r="H29" s="523">
        <v>482.16495800000001</v>
      </c>
      <c r="I29" s="523">
        <v>905.19795599999998</v>
      </c>
    </row>
    <row r="30" spans="1:9">
      <c r="A30" s="499" t="s">
        <v>419</v>
      </c>
      <c r="B30" s="511" t="s">
        <v>85</v>
      </c>
      <c r="C30" s="511">
        <v>3.1069499999999999</v>
      </c>
      <c r="D30" s="511">
        <v>14.734261</v>
      </c>
      <c r="E30" s="511">
        <v>49.030329999999999</v>
      </c>
      <c r="F30" s="511">
        <v>5.6981999999999998E-2</v>
      </c>
      <c r="G30" s="267">
        <v>17.841211000000001</v>
      </c>
      <c r="H30" s="267">
        <v>49.087313000000002</v>
      </c>
      <c r="I30" s="267">
        <v>66.928523999999996</v>
      </c>
    </row>
    <row r="31" spans="1:9" s="7" customFormat="1">
      <c r="A31" s="500" t="s">
        <v>376</v>
      </c>
      <c r="B31" s="512" t="s">
        <v>85</v>
      </c>
      <c r="C31" s="512">
        <v>39.272838999999998</v>
      </c>
      <c r="D31" s="512">
        <v>271.17443600000001</v>
      </c>
      <c r="E31" s="512">
        <v>345.61837000000003</v>
      </c>
      <c r="F31" s="512">
        <v>33.703243999999998</v>
      </c>
      <c r="G31" s="513">
        <v>310.44727599999999</v>
      </c>
      <c r="H31" s="513">
        <v>379.32161400000001</v>
      </c>
      <c r="I31" s="513">
        <v>689.76889000000006</v>
      </c>
    </row>
    <row r="32" spans="1:9" s="47" customFormat="1">
      <c r="A32" s="499" t="s">
        <v>377</v>
      </c>
      <c r="B32" s="511" t="s">
        <v>85</v>
      </c>
      <c r="C32" s="511">
        <v>15.452688</v>
      </c>
      <c r="D32" s="511">
        <v>78.155672999999993</v>
      </c>
      <c r="E32" s="511">
        <v>44.400340999999997</v>
      </c>
      <c r="F32" s="511">
        <v>1.4883029999999999</v>
      </c>
      <c r="G32" s="267">
        <v>93.608361000000002</v>
      </c>
      <c r="H32" s="267">
        <v>45.888644999999997</v>
      </c>
      <c r="I32" s="267">
        <v>139.497006</v>
      </c>
    </row>
    <row r="33" spans="1:9">
      <c r="A33" s="498" t="s">
        <v>378</v>
      </c>
      <c r="B33" s="522" t="s">
        <v>85</v>
      </c>
      <c r="C33" s="522">
        <v>48.023975999999998</v>
      </c>
      <c r="D33" s="522">
        <v>283.81929700000001</v>
      </c>
      <c r="E33" s="522">
        <v>282.16989899999999</v>
      </c>
      <c r="F33" s="522">
        <v>22.605324</v>
      </c>
      <c r="G33" s="523">
        <v>331.84327200000001</v>
      </c>
      <c r="H33" s="523">
        <v>304.77522299999998</v>
      </c>
      <c r="I33" s="523">
        <v>636.61849500000005</v>
      </c>
    </row>
    <row r="34" spans="1:9">
      <c r="A34" s="499" t="s">
        <v>420</v>
      </c>
      <c r="B34" s="511" t="s">
        <v>85</v>
      </c>
      <c r="C34" s="511">
        <v>3.9590239999999999</v>
      </c>
      <c r="D34" s="511">
        <v>40.671329</v>
      </c>
      <c r="E34" s="511">
        <v>57.194135000000003</v>
      </c>
      <c r="F34" s="511">
        <v>3.2987160000000002</v>
      </c>
      <c r="G34" s="267">
        <v>44.630352999999999</v>
      </c>
      <c r="H34" s="267">
        <v>60.492851000000002</v>
      </c>
      <c r="I34" s="267">
        <v>105.123204</v>
      </c>
    </row>
    <row r="35" spans="1:9" s="7" customFormat="1">
      <c r="A35" s="500" t="s">
        <v>379</v>
      </c>
      <c r="B35" s="512" t="s">
        <v>85</v>
      </c>
      <c r="C35" s="512">
        <v>2.58799</v>
      </c>
      <c r="D35" s="512">
        <v>2.1862200000000001</v>
      </c>
      <c r="E35" s="512">
        <v>5.5007419999999998</v>
      </c>
      <c r="F35" s="512">
        <v>2.7866999999999999E-2</v>
      </c>
      <c r="G35" s="513">
        <v>4.7742100000000001</v>
      </c>
      <c r="H35" s="513">
        <v>5.5286090000000003</v>
      </c>
      <c r="I35" s="513">
        <v>10.302819</v>
      </c>
    </row>
    <row r="36" spans="1:9">
      <c r="A36" s="502" t="s">
        <v>751</v>
      </c>
      <c r="B36" s="515" t="s">
        <v>85</v>
      </c>
      <c r="C36" s="515">
        <v>33.771124</v>
      </c>
      <c r="D36" s="515">
        <v>157.598735</v>
      </c>
      <c r="E36" s="515">
        <v>130.22389000000001</v>
      </c>
      <c r="F36" s="515">
        <v>12.116515</v>
      </c>
      <c r="G36" s="516">
        <v>191.36985899999999</v>
      </c>
      <c r="H36" s="516">
        <v>142.340406</v>
      </c>
      <c r="I36" s="516">
        <v>333.710264</v>
      </c>
    </row>
    <row r="37" spans="1:9">
      <c r="A37" s="501" t="s">
        <v>381</v>
      </c>
      <c r="B37" s="512" t="s">
        <v>85</v>
      </c>
      <c r="C37" s="512" t="s">
        <v>85</v>
      </c>
      <c r="D37" s="512">
        <v>1.0282340000000001</v>
      </c>
      <c r="E37" s="512">
        <v>0.29102800000000001</v>
      </c>
      <c r="F37" s="512">
        <v>7.4049000000000004E-2</v>
      </c>
      <c r="G37" s="513">
        <v>1.0282340000000001</v>
      </c>
      <c r="H37" s="513">
        <v>0.36507699999999998</v>
      </c>
      <c r="I37" s="513">
        <v>1.393311</v>
      </c>
    </row>
    <row r="38" spans="1:9">
      <c r="A38" s="502" t="s">
        <v>382</v>
      </c>
      <c r="B38" s="511" t="s">
        <v>85</v>
      </c>
      <c r="C38" s="511">
        <v>2.2222840000000001</v>
      </c>
      <c r="D38" s="511">
        <v>10.371657000000001</v>
      </c>
      <c r="E38" s="511">
        <v>28.978227</v>
      </c>
      <c r="F38" s="511">
        <v>0.68784299999999998</v>
      </c>
      <c r="G38" s="267">
        <v>12.59394</v>
      </c>
      <c r="H38" s="267">
        <v>29.666069</v>
      </c>
      <c r="I38" s="267">
        <v>42.260008999999997</v>
      </c>
    </row>
    <row r="39" spans="1:9">
      <c r="A39" s="501" t="s">
        <v>383</v>
      </c>
      <c r="B39" s="517" t="s">
        <v>85</v>
      </c>
      <c r="C39" s="517">
        <v>5.0897449999999997</v>
      </c>
      <c r="D39" s="517">
        <v>71.874387999999996</v>
      </c>
      <c r="E39" s="517">
        <v>58.740851999999997</v>
      </c>
      <c r="F39" s="517">
        <v>6.400334</v>
      </c>
      <c r="G39" s="518">
        <v>76.964133000000004</v>
      </c>
      <c r="H39" s="518">
        <v>65.141186000000005</v>
      </c>
      <c r="I39" s="518">
        <v>142.10531900000001</v>
      </c>
    </row>
    <row r="40" spans="1:9" s="7" customFormat="1">
      <c r="A40" s="530" t="s">
        <v>438</v>
      </c>
      <c r="B40" s="531" t="s">
        <v>85</v>
      </c>
      <c r="C40" s="531">
        <v>5.150264</v>
      </c>
      <c r="D40" s="531">
        <v>64.263032999999993</v>
      </c>
      <c r="E40" s="531">
        <v>140.858529</v>
      </c>
      <c r="F40" s="531">
        <v>5.6951070000000001</v>
      </c>
      <c r="G40" s="532">
        <v>69.413296000000003</v>
      </c>
      <c r="H40" s="532">
        <v>146.55363700000001</v>
      </c>
      <c r="I40" s="532">
        <v>215.96693300000001</v>
      </c>
    </row>
    <row r="41" spans="1:9">
      <c r="A41" s="501" t="s">
        <v>421</v>
      </c>
      <c r="B41" s="517" t="s">
        <v>85</v>
      </c>
      <c r="C41" s="517">
        <v>3.1360239999999999</v>
      </c>
      <c r="D41" s="517">
        <v>40.478306000000003</v>
      </c>
      <c r="E41" s="517">
        <v>86.854668000000004</v>
      </c>
      <c r="F41" s="517">
        <v>3.126023</v>
      </c>
      <c r="G41" s="518">
        <v>43.614330000000002</v>
      </c>
      <c r="H41" s="518">
        <v>89.980690999999993</v>
      </c>
      <c r="I41" s="518">
        <v>133.595021</v>
      </c>
    </row>
    <row r="42" spans="1:9">
      <c r="A42" s="502" t="s">
        <v>501</v>
      </c>
      <c r="B42" s="515" t="s">
        <v>85</v>
      </c>
      <c r="C42" s="515">
        <v>2.0058509999999998</v>
      </c>
      <c r="D42" s="515">
        <v>23.784725999999999</v>
      </c>
      <c r="E42" s="515">
        <v>49.882075</v>
      </c>
      <c r="F42" s="515">
        <v>2.5690840000000001</v>
      </c>
      <c r="G42" s="516">
        <v>25.790576999999999</v>
      </c>
      <c r="H42" s="516">
        <v>52.451158999999997</v>
      </c>
      <c r="I42" s="516">
        <v>78.241736000000003</v>
      </c>
    </row>
    <row r="43" spans="1:9" s="47" customFormat="1">
      <c r="A43" s="527" t="s">
        <v>384</v>
      </c>
      <c r="B43" s="528" t="s">
        <v>85</v>
      </c>
      <c r="C43" s="528">
        <v>126.22537699999999</v>
      </c>
      <c r="D43" s="528">
        <v>989.22965399999998</v>
      </c>
      <c r="E43" s="528">
        <v>1806.8318979999999</v>
      </c>
      <c r="F43" s="528">
        <v>285.19325300000003</v>
      </c>
      <c r="G43" s="529">
        <v>1115.455031</v>
      </c>
      <c r="H43" s="529">
        <v>2092.0251509999998</v>
      </c>
      <c r="I43" s="529">
        <v>3207.4801819999998</v>
      </c>
    </row>
    <row r="44" spans="1:9">
      <c r="A44" s="502" t="s">
        <v>422</v>
      </c>
      <c r="B44" s="515" t="s">
        <v>85</v>
      </c>
      <c r="C44" s="515">
        <v>14.582934</v>
      </c>
      <c r="D44" s="515">
        <v>129.34250700000001</v>
      </c>
      <c r="E44" s="515">
        <v>192.90822499999999</v>
      </c>
      <c r="F44" s="515">
        <v>27.503699999999998</v>
      </c>
      <c r="G44" s="516">
        <v>143.925442</v>
      </c>
      <c r="H44" s="516">
        <v>220.411925</v>
      </c>
      <c r="I44" s="516">
        <v>364.33736599999997</v>
      </c>
    </row>
    <row r="45" spans="1:9">
      <c r="A45" s="501" t="s">
        <v>385</v>
      </c>
      <c r="B45" s="517" t="s">
        <v>85</v>
      </c>
      <c r="C45" s="517">
        <v>9.3145860000000003</v>
      </c>
      <c r="D45" s="517">
        <v>36.535218</v>
      </c>
      <c r="E45" s="517">
        <v>130.593583</v>
      </c>
      <c r="F45" s="517">
        <v>25.402939</v>
      </c>
      <c r="G45" s="518">
        <v>45.849805000000003</v>
      </c>
      <c r="H45" s="518">
        <v>155.996523</v>
      </c>
      <c r="I45" s="518">
        <v>201.846327</v>
      </c>
    </row>
    <row r="46" spans="1:9" s="7" customFormat="1">
      <c r="A46" s="502" t="s">
        <v>386</v>
      </c>
      <c r="B46" s="515" t="s">
        <v>85</v>
      </c>
      <c r="C46" s="515">
        <v>67.109949999999998</v>
      </c>
      <c r="D46" s="515">
        <v>625.722712</v>
      </c>
      <c r="E46" s="515">
        <v>1087.494878</v>
      </c>
      <c r="F46" s="515">
        <v>162.90414100000001</v>
      </c>
      <c r="G46" s="516">
        <v>692.83266200000003</v>
      </c>
      <c r="H46" s="516">
        <v>1250.399019</v>
      </c>
      <c r="I46" s="516">
        <v>1943.231681</v>
      </c>
    </row>
    <row r="47" spans="1:9">
      <c r="A47" s="501" t="s">
        <v>387</v>
      </c>
      <c r="B47" s="517" t="s">
        <v>85</v>
      </c>
      <c r="C47" s="517">
        <v>3.8438210000000002</v>
      </c>
      <c r="D47" s="517">
        <v>16.302061999999999</v>
      </c>
      <c r="E47" s="517">
        <v>54.149659999999997</v>
      </c>
      <c r="F47" s="517">
        <v>19.226555000000001</v>
      </c>
      <c r="G47" s="518">
        <v>20.145883000000001</v>
      </c>
      <c r="H47" s="518">
        <v>73.376215000000002</v>
      </c>
      <c r="I47" s="518">
        <v>93.522098999999997</v>
      </c>
    </row>
    <row r="48" spans="1:9" s="47" customFormat="1">
      <c r="A48" s="499" t="s">
        <v>388</v>
      </c>
      <c r="B48" s="511" t="s">
        <v>85</v>
      </c>
      <c r="C48" s="511">
        <v>7.9447950000000001</v>
      </c>
      <c r="D48" s="511">
        <v>19.628616999999998</v>
      </c>
      <c r="E48" s="511">
        <v>38.374372000000001</v>
      </c>
      <c r="F48" s="511">
        <v>12.469200000000001</v>
      </c>
      <c r="G48" s="267">
        <v>27.573412000000001</v>
      </c>
      <c r="H48" s="267">
        <v>50.843570999999997</v>
      </c>
      <c r="I48" s="267">
        <v>78.416983000000002</v>
      </c>
    </row>
    <row r="49" spans="1:9" s="47" customFormat="1">
      <c r="A49" s="500" t="s">
        <v>389</v>
      </c>
      <c r="B49" s="512" t="s">
        <v>85</v>
      </c>
      <c r="C49" s="512">
        <v>18.179031999999999</v>
      </c>
      <c r="D49" s="512">
        <v>161.69853699999999</v>
      </c>
      <c r="E49" s="512">
        <v>271.617592</v>
      </c>
      <c r="F49" s="512">
        <v>37.686717999999999</v>
      </c>
      <c r="G49" s="513">
        <v>179.87756899999999</v>
      </c>
      <c r="H49" s="513">
        <v>309.30430999999999</v>
      </c>
      <c r="I49" s="513">
        <v>489.18187899999998</v>
      </c>
    </row>
    <row r="50" spans="1:9" s="7" customFormat="1">
      <c r="A50" s="524" t="s">
        <v>390</v>
      </c>
      <c r="B50" s="525" t="s">
        <v>85</v>
      </c>
      <c r="C50" s="525">
        <v>39.300747000000001</v>
      </c>
      <c r="D50" s="525">
        <v>340.766954</v>
      </c>
      <c r="E50" s="525">
        <v>671.27948000000004</v>
      </c>
      <c r="F50" s="525">
        <v>83.690782999999996</v>
      </c>
      <c r="G50" s="526">
        <v>380.0677</v>
      </c>
      <c r="H50" s="526">
        <v>754.97026300000005</v>
      </c>
      <c r="I50" s="526">
        <v>1135.037963</v>
      </c>
    </row>
    <row r="51" spans="1:9">
      <c r="A51" s="500" t="s">
        <v>391</v>
      </c>
      <c r="B51" s="512" t="s">
        <v>85</v>
      </c>
      <c r="C51" s="512">
        <v>2.8747020000000001</v>
      </c>
      <c r="D51" s="512">
        <v>33.072066999999997</v>
      </c>
      <c r="E51" s="512">
        <v>45.762379000000003</v>
      </c>
      <c r="F51" s="512" t="s">
        <v>85</v>
      </c>
      <c r="G51" s="513">
        <v>35.946769000000003</v>
      </c>
      <c r="H51" s="513">
        <v>45.762379000000003</v>
      </c>
      <c r="I51" s="513">
        <v>81.709147999999999</v>
      </c>
    </row>
    <row r="52" spans="1:9" s="7" customFormat="1">
      <c r="A52" s="499" t="s">
        <v>392</v>
      </c>
      <c r="B52" s="511" t="s">
        <v>85</v>
      </c>
      <c r="C52" s="511">
        <v>7.4833889999999998</v>
      </c>
      <c r="D52" s="511">
        <v>144.731572</v>
      </c>
      <c r="E52" s="511">
        <v>332.71671099999998</v>
      </c>
      <c r="F52" s="511">
        <v>41.054507000000001</v>
      </c>
      <c r="G52" s="267">
        <v>152.21496200000001</v>
      </c>
      <c r="H52" s="267">
        <v>373.77121899999997</v>
      </c>
      <c r="I52" s="267">
        <v>525.98617999999999</v>
      </c>
    </row>
    <row r="53" spans="1:9">
      <c r="A53" s="500" t="s">
        <v>393</v>
      </c>
      <c r="B53" s="512" t="s">
        <v>85</v>
      </c>
      <c r="C53" s="512">
        <v>27.251359999999998</v>
      </c>
      <c r="D53" s="512">
        <v>159.38341600000001</v>
      </c>
      <c r="E53" s="512">
        <v>277.19955800000002</v>
      </c>
      <c r="F53" s="512">
        <v>41.239336999999999</v>
      </c>
      <c r="G53" s="513">
        <v>186.63477599999999</v>
      </c>
      <c r="H53" s="513">
        <v>318.438894</v>
      </c>
      <c r="I53" s="513">
        <v>505.07366999999999</v>
      </c>
    </row>
    <row r="54" spans="1:9" s="47" customFormat="1">
      <c r="A54" s="499" t="s">
        <v>394</v>
      </c>
      <c r="B54" s="511" t="s">
        <v>85</v>
      </c>
      <c r="C54" s="511">
        <v>1.691295</v>
      </c>
      <c r="D54" s="511">
        <v>3.5798990000000002</v>
      </c>
      <c r="E54" s="511">
        <v>15.600832</v>
      </c>
      <c r="F54" s="511">
        <v>1.3969389999999999</v>
      </c>
      <c r="G54" s="267">
        <v>5.2711940000000004</v>
      </c>
      <c r="H54" s="267">
        <v>16.997771</v>
      </c>
      <c r="I54" s="267">
        <v>22.268965000000001</v>
      </c>
    </row>
    <row r="55" spans="1:9" s="7" customFormat="1">
      <c r="A55" s="498" t="s">
        <v>395</v>
      </c>
      <c r="B55" s="522" t="s">
        <v>85</v>
      </c>
      <c r="C55" s="522">
        <v>29.489212999999999</v>
      </c>
      <c r="D55" s="522">
        <v>311.59951999999998</v>
      </c>
      <c r="E55" s="522">
        <v>454.52935500000001</v>
      </c>
      <c r="F55" s="522">
        <v>30.234361</v>
      </c>
      <c r="G55" s="523">
        <v>341.08873299999999</v>
      </c>
      <c r="H55" s="523">
        <v>484.76371599999999</v>
      </c>
      <c r="I55" s="523">
        <v>825.85244999999998</v>
      </c>
    </row>
    <row r="56" spans="1:9" s="47" customFormat="1">
      <c r="A56" s="499" t="s">
        <v>396</v>
      </c>
      <c r="B56" s="511" t="s">
        <v>85</v>
      </c>
      <c r="C56" s="511">
        <v>14.691086</v>
      </c>
      <c r="D56" s="511">
        <v>187.41752500000001</v>
      </c>
      <c r="E56" s="511">
        <v>341.41484200000002</v>
      </c>
      <c r="F56" s="511">
        <v>22.378499000000001</v>
      </c>
      <c r="G56" s="267">
        <v>202.10861199999999</v>
      </c>
      <c r="H56" s="267">
        <v>363.793341</v>
      </c>
      <c r="I56" s="267">
        <v>565.90195300000005</v>
      </c>
    </row>
    <row r="57" spans="1:9">
      <c r="A57" s="500" t="s">
        <v>397</v>
      </c>
      <c r="B57" s="512" t="s">
        <v>85</v>
      </c>
      <c r="C57" s="512">
        <v>0.169934</v>
      </c>
      <c r="D57" s="512">
        <v>4.8566469999999997</v>
      </c>
      <c r="E57" s="512">
        <v>2.3970440000000002</v>
      </c>
      <c r="F57" s="512" t="s">
        <v>85</v>
      </c>
      <c r="G57" s="513">
        <v>5.0265810000000002</v>
      </c>
      <c r="H57" s="513">
        <v>2.3970440000000002</v>
      </c>
      <c r="I57" s="513">
        <v>7.4236250000000004</v>
      </c>
    </row>
    <row r="58" spans="1:9">
      <c r="A58" s="499" t="s">
        <v>398</v>
      </c>
      <c r="B58" s="511" t="s">
        <v>85</v>
      </c>
      <c r="C58" s="511">
        <v>11.407590000000001</v>
      </c>
      <c r="D58" s="511">
        <v>105.339276</v>
      </c>
      <c r="E58" s="511">
        <v>85.535144000000003</v>
      </c>
      <c r="F58" s="511">
        <v>3.9996369999999999</v>
      </c>
      <c r="G58" s="267">
        <v>116.746866</v>
      </c>
      <c r="H58" s="267">
        <v>89.534782000000007</v>
      </c>
      <c r="I58" s="267">
        <v>206.28164799999999</v>
      </c>
    </row>
    <row r="59" spans="1:9" s="7" customFormat="1">
      <c r="A59" s="501" t="s">
        <v>399</v>
      </c>
      <c r="B59" s="517" t="s">
        <v>85</v>
      </c>
      <c r="C59" s="517">
        <v>1.7174480000000001</v>
      </c>
      <c r="D59" s="517">
        <v>13.986071000000001</v>
      </c>
      <c r="E59" s="517">
        <v>12.337565</v>
      </c>
      <c r="F59" s="517">
        <v>3.8562249999999998</v>
      </c>
      <c r="G59" s="518">
        <v>15.703519</v>
      </c>
      <c r="H59" s="518">
        <v>16.19379</v>
      </c>
      <c r="I59" s="518">
        <v>31.897309</v>
      </c>
    </row>
    <row r="60" spans="1:9" s="7" customFormat="1">
      <c r="A60" s="530" t="s">
        <v>400</v>
      </c>
      <c r="B60" s="531" t="s">
        <v>85</v>
      </c>
      <c r="C60" s="531">
        <v>23.775908000000001</v>
      </c>
      <c r="D60" s="531">
        <v>166.425737</v>
      </c>
      <c r="E60" s="531">
        <v>267.84846499999998</v>
      </c>
      <c r="F60" s="531">
        <v>44.761170999999997</v>
      </c>
      <c r="G60" s="532">
        <v>190.20164500000001</v>
      </c>
      <c r="H60" s="532">
        <v>312.60963500000003</v>
      </c>
      <c r="I60" s="532">
        <v>502.81128100000001</v>
      </c>
    </row>
    <row r="61" spans="1:9">
      <c r="A61" s="559" t="s">
        <v>402</v>
      </c>
      <c r="B61" s="560" t="s">
        <v>85</v>
      </c>
      <c r="C61" s="560">
        <f>SUM(C9,C13,C18,C25,C29,C33,C40,C43,C50,C55,C60)</f>
        <v>530.55500600000005</v>
      </c>
      <c r="D61" s="560">
        <f t="shared" ref="D61:I61" si="0">SUM(D9,D13,D18,D25,D29,D33,D40,D43,D50,D55,D60)</f>
        <v>3814.4281810000007</v>
      </c>
      <c r="E61" s="560">
        <f t="shared" si="0"/>
        <v>6406.1451969999998</v>
      </c>
      <c r="F61" s="560">
        <f t="shared" si="0"/>
        <v>679.68797300000006</v>
      </c>
      <c r="G61" s="560">
        <f t="shared" si="0"/>
        <v>4344.9831840000006</v>
      </c>
      <c r="H61" s="560">
        <f t="shared" si="0"/>
        <v>7085.8331710000002</v>
      </c>
      <c r="I61" s="560">
        <f t="shared" si="0"/>
        <v>11430.816356000001</v>
      </c>
    </row>
    <row r="62" spans="1:9">
      <c r="A62" s="217" t="s">
        <v>771</v>
      </c>
      <c r="B62" s="556"/>
      <c r="C62" s="556"/>
      <c r="D62" s="556"/>
      <c r="E62" s="556"/>
      <c r="F62" s="556"/>
      <c r="G62" s="556"/>
      <c r="H62" s="556"/>
      <c r="I62" s="556"/>
    </row>
    <row r="63" spans="1:9">
      <c r="A63" s="536" t="s">
        <v>432</v>
      </c>
      <c r="B63" s="3"/>
      <c r="C63" s="212"/>
      <c r="D63" s="3"/>
      <c r="E63" s="3"/>
      <c r="F63" s="212"/>
      <c r="G63" s="3"/>
      <c r="H63" s="3"/>
      <c r="I63" s="3"/>
    </row>
    <row r="64" spans="1:9">
      <c r="A64" s="38" t="s">
        <v>439</v>
      </c>
      <c r="B64" s="3"/>
      <c r="C64" s="212"/>
      <c r="D64" s="3"/>
      <c r="E64" s="3"/>
      <c r="F64" s="212"/>
      <c r="G64" s="3"/>
      <c r="H64" s="3"/>
      <c r="I64" s="3"/>
    </row>
    <row r="65" spans="1:9">
      <c r="A65" s="242" t="s">
        <v>643</v>
      </c>
      <c r="B65" s="3"/>
      <c r="C65" s="212"/>
      <c r="D65" s="3"/>
      <c r="E65" s="3"/>
      <c r="F65" s="212"/>
      <c r="G65" s="3"/>
      <c r="H65" s="3"/>
      <c r="I65" s="3"/>
    </row>
    <row r="68" spans="1:9" ht="16.8">
      <c r="A68" s="88" t="s">
        <v>769</v>
      </c>
    </row>
    <row r="69" spans="1:9" ht="13.8" thickBot="1">
      <c r="A69" s="205"/>
      <c r="I69" s="417" t="s">
        <v>25</v>
      </c>
    </row>
    <row r="70" spans="1:9">
      <c r="A70" s="204" t="s">
        <v>430</v>
      </c>
      <c r="B70" s="503" t="s">
        <v>96</v>
      </c>
      <c r="C70" s="503" t="s">
        <v>614</v>
      </c>
      <c r="D70" s="503" t="s">
        <v>98</v>
      </c>
      <c r="E70" s="503" t="s">
        <v>299</v>
      </c>
      <c r="F70" s="504">
        <v>300000</v>
      </c>
      <c r="G70" s="505" t="s">
        <v>424</v>
      </c>
      <c r="H70" s="505" t="s">
        <v>424</v>
      </c>
      <c r="I70" s="505" t="s">
        <v>415</v>
      </c>
    </row>
    <row r="71" spans="1:9">
      <c r="A71" s="203"/>
      <c r="B71" s="506" t="s">
        <v>36</v>
      </c>
      <c r="C71" s="506" t="s">
        <v>36</v>
      </c>
      <c r="D71" s="506" t="s">
        <v>36</v>
      </c>
      <c r="E71" s="506" t="s">
        <v>36</v>
      </c>
      <c r="F71" s="506" t="s">
        <v>37</v>
      </c>
      <c r="G71" s="507" t="s">
        <v>764</v>
      </c>
      <c r="H71" s="507" t="s">
        <v>314</v>
      </c>
      <c r="I71" s="507" t="s">
        <v>112</v>
      </c>
    </row>
    <row r="72" spans="1:9" ht="13.8" thickBot="1">
      <c r="A72" s="206"/>
      <c r="B72" s="508" t="s">
        <v>613</v>
      </c>
      <c r="C72" s="508" t="s">
        <v>100</v>
      </c>
      <c r="D72" s="508" t="s">
        <v>101</v>
      </c>
      <c r="E72" s="508" t="s">
        <v>300</v>
      </c>
      <c r="F72" s="508" t="s">
        <v>102</v>
      </c>
      <c r="G72" s="509" t="s">
        <v>314</v>
      </c>
      <c r="H72" s="509" t="s">
        <v>102</v>
      </c>
      <c r="I72" s="509" t="s">
        <v>425</v>
      </c>
    </row>
    <row r="74" spans="1:9">
      <c r="A74" s="519" t="s">
        <v>356</v>
      </c>
      <c r="B74" s="537" t="s">
        <v>85</v>
      </c>
      <c r="C74" s="537">
        <f t="shared" ref="C74:I83" si="1">IF(C9="-","-",C9/C$61)</f>
        <v>0.20893153159693303</v>
      </c>
      <c r="D74" s="537">
        <f t="shared" si="1"/>
        <v>0.20883435949006793</v>
      </c>
      <c r="E74" s="537">
        <f t="shared" si="1"/>
        <v>0.21204731616700509</v>
      </c>
      <c r="F74" s="537">
        <f t="shared" si="1"/>
        <v>0.11740032951855688</v>
      </c>
      <c r="G74" s="538">
        <f t="shared" si="1"/>
        <v>0.20884622507666761</v>
      </c>
      <c r="H74" s="538">
        <f t="shared" si="1"/>
        <v>0.20296857889430545</v>
      </c>
      <c r="I74" s="538">
        <f t="shared" si="1"/>
        <v>0.20520273897749949</v>
      </c>
    </row>
    <row r="75" spans="1:9">
      <c r="A75" s="499" t="s">
        <v>357</v>
      </c>
      <c r="B75" s="539" t="s">
        <v>85</v>
      </c>
      <c r="C75" s="539">
        <f t="shared" si="1"/>
        <v>0.19785454630127453</v>
      </c>
      <c r="D75" s="539">
        <f t="shared" si="1"/>
        <v>0.20090506116151199</v>
      </c>
      <c r="E75" s="539">
        <f t="shared" si="1"/>
        <v>0.20118935449723618</v>
      </c>
      <c r="F75" s="539">
        <f t="shared" si="1"/>
        <v>0.10861260892135867</v>
      </c>
      <c r="G75" s="540">
        <f t="shared" si="1"/>
        <v>0.20053257057668739</v>
      </c>
      <c r="H75" s="540">
        <f t="shared" si="1"/>
        <v>0.19230919894882181</v>
      </c>
      <c r="I75" s="540">
        <f t="shared" si="1"/>
        <v>0.19543499592899941</v>
      </c>
    </row>
    <row r="76" spans="1:9">
      <c r="A76" s="500" t="s">
        <v>358</v>
      </c>
      <c r="B76" s="541" t="s">
        <v>85</v>
      </c>
      <c r="C76" s="541">
        <f t="shared" si="1"/>
        <v>6.6228872789110957E-3</v>
      </c>
      <c r="D76" s="541">
        <f t="shared" si="1"/>
        <v>7.7326158995258314E-3</v>
      </c>
      <c r="E76" s="541">
        <f t="shared" si="1"/>
        <v>7.9554194344309045E-3</v>
      </c>
      <c r="F76" s="541">
        <f t="shared" si="1"/>
        <v>7.3332870346375827E-3</v>
      </c>
      <c r="G76" s="542">
        <f t="shared" si="1"/>
        <v>7.5971097245102707E-3</v>
      </c>
      <c r="H76" s="542">
        <f t="shared" si="1"/>
        <v>7.8957431892380074E-3</v>
      </c>
      <c r="I76" s="542">
        <f t="shared" si="1"/>
        <v>7.782229215265681E-3</v>
      </c>
    </row>
    <row r="77" spans="1:9">
      <c r="A77" s="499" t="s">
        <v>359</v>
      </c>
      <c r="B77" s="539" t="s">
        <v>85</v>
      </c>
      <c r="C77" s="539">
        <f t="shared" si="1"/>
        <v>1.6758677044694588E-4</v>
      </c>
      <c r="D77" s="539">
        <f t="shared" si="1"/>
        <v>1.9667823443023159E-4</v>
      </c>
      <c r="E77" s="539">
        <f t="shared" si="1"/>
        <v>3.0707733582455046E-4</v>
      </c>
      <c r="F77" s="539">
        <f t="shared" si="1"/>
        <v>1.454435033823969E-3</v>
      </c>
      <c r="G77" s="540">
        <f t="shared" si="1"/>
        <v>1.9312594881610017E-4</v>
      </c>
      <c r="H77" s="540">
        <f t="shared" si="1"/>
        <v>4.1713415044781045E-4</v>
      </c>
      <c r="I77" s="540">
        <f t="shared" si="1"/>
        <v>3.3198617507384609E-4</v>
      </c>
    </row>
    <row r="78" spans="1:9">
      <c r="A78" s="498" t="s">
        <v>360</v>
      </c>
      <c r="B78" s="543" t="s">
        <v>85</v>
      </c>
      <c r="C78" s="543">
        <f t="shared" si="1"/>
        <v>3.1697175240676168E-2</v>
      </c>
      <c r="D78" s="543">
        <f t="shared" si="1"/>
        <v>3.7091032334736193E-2</v>
      </c>
      <c r="E78" s="543">
        <f t="shared" si="1"/>
        <v>4.363231356836822E-2</v>
      </c>
      <c r="F78" s="543">
        <f t="shared" si="1"/>
        <v>2.0123419191352968E-2</v>
      </c>
      <c r="G78" s="544">
        <f t="shared" si="1"/>
        <v>3.6432401990166133E-2</v>
      </c>
      <c r="H78" s="544">
        <f t="shared" si="1"/>
        <v>4.1377291127872085E-2</v>
      </c>
      <c r="I78" s="544">
        <f t="shared" si="1"/>
        <v>3.9497682574789493E-2</v>
      </c>
    </row>
    <row r="79" spans="1:9">
      <c r="A79" s="499" t="s">
        <v>361</v>
      </c>
      <c r="B79" s="539" t="s">
        <v>85</v>
      </c>
      <c r="C79" s="539">
        <f t="shared" si="1"/>
        <v>3.1847027751916076E-4</v>
      </c>
      <c r="D79" s="539">
        <f t="shared" si="1"/>
        <v>3.0245390534461339E-3</v>
      </c>
      <c r="E79" s="539">
        <f t="shared" si="1"/>
        <v>4.8758019119871663E-3</v>
      </c>
      <c r="F79" s="539">
        <f t="shared" si="1"/>
        <v>1.2262572431894421E-2</v>
      </c>
      <c r="G79" s="540">
        <f t="shared" si="1"/>
        <v>2.6941077800037806E-3</v>
      </c>
      <c r="H79" s="540">
        <f t="shared" si="1"/>
        <v>5.5843565668390761E-3</v>
      </c>
      <c r="I79" s="540">
        <f t="shared" si="1"/>
        <v>4.4857401609015926E-3</v>
      </c>
    </row>
    <row r="80" spans="1:9">
      <c r="A80" s="500" t="s">
        <v>362</v>
      </c>
      <c r="B80" s="541" t="s">
        <v>85</v>
      </c>
      <c r="C80" s="541">
        <f t="shared" si="1"/>
        <v>3.0793762786586541E-2</v>
      </c>
      <c r="D80" s="541">
        <f t="shared" si="1"/>
        <v>3.155830999771024E-2</v>
      </c>
      <c r="E80" s="541">
        <f t="shared" si="1"/>
        <v>3.576917786804263E-2</v>
      </c>
      <c r="F80" s="541">
        <f t="shared" si="1"/>
        <v>7.7038570756054851E-3</v>
      </c>
      <c r="G80" s="542">
        <f t="shared" si="1"/>
        <v>3.1464953306019512E-2</v>
      </c>
      <c r="H80" s="542">
        <f t="shared" si="1"/>
        <v>3.3077093454476986E-2</v>
      </c>
      <c r="I80" s="542">
        <f t="shared" si="1"/>
        <v>3.2464300662586897E-2</v>
      </c>
    </row>
    <row r="81" spans="1:9">
      <c r="A81" s="499" t="s">
        <v>363</v>
      </c>
      <c r="B81" s="539" t="s">
        <v>85</v>
      </c>
      <c r="C81" s="539">
        <f t="shared" si="1"/>
        <v>3.7366153887538665E-4</v>
      </c>
      <c r="D81" s="539">
        <f t="shared" si="1"/>
        <v>4.6257759125967397E-4</v>
      </c>
      <c r="E81" s="539">
        <f t="shared" si="1"/>
        <v>1.0060159115684807E-3</v>
      </c>
      <c r="F81" s="539">
        <f t="shared" si="1"/>
        <v>1.5698821258972018E-4</v>
      </c>
      <c r="G81" s="540">
        <f t="shared" si="1"/>
        <v>4.5172027528841177E-4</v>
      </c>
      <c r="H81" s="540">
        <f t="shared" si="1"/>
        <v>9.245753945792411E-4</v>
      </c>
      <c r="I81" s="540">
        <f t="shared" si="1"/>
        <v>7.4483779065621784E-4</v>
      </c>
    </row>
    <row r="82" spans="1:9">
      <c r="A82" s="514" t="s">
        <v>364</v>
      </c>
      <c r="B82" s="541" t="s">
        <v>85</v>
      </c>
      <c r="C82" s="541">
        <f t="shared" si="1"/>
        <v>2.1128063769508564E-4</v>
      </c>
      <c r="D82" s="541">
        <f t="shared" si="1"/>
        <v>2.0455613868588917E-3</v>
      </c>
      <c r="E82" s="541">
        <f t="shared" si="1"/>
        <v>9.3434363660739855E-4</v>
      </c>
      <c r="F82" s="541" t="str">
        <f t="shared" si="1"/>
        <v>-</v>
      </c>
      <c r="G82" s="542">
        <f t="shared" si="1"/>
        <v>1.8215817334219628E-3</v>
      </c>
      <c r="H82" s="542">
        <f t="shared" si="1"/>
        <v>8.4471943602861877E-4</v>
      </c>
      <c r="I82" s="542">
        <f t="shared" si="1"/>
        <v>1.2160358951706703E-3</v>
      </c>
    </row>
    <row r="83" spans="1:9">
      <c r="A83" s="524" t="s">
        <v>365</v>
      </c>
      <c r="B83" s="545" t="s">
        <v>85</v>
      </c>
      <c r="C83" s="545">
        <f t="shared" si="1"/>
        <v>5.1566898230341079E-2</v>
      </c>
      <c r="D83" s="545">
        <f t="shared" si="1"/>
        <v>2.5590687612424595E-2</v>
      </c>
      <c r="E83" s="545">
        <f t="shared" si="1"/>
        <v>2.7685227004073477E-2</v>
      </c>
      <c r="F83" s="545">
        <f t="shared" si="1"/>
        <v>1.5737063807071367E-2</v>
      </c>
      <c r="G83" s="546">
        <f t="shared" si="1"/>
        <v>2.8762577599886052E-2</v>
      </c>
      <c r="H83" s="546">
        <f t="shared" si="1"/>
        <v>2.6539134137342504E-2</v>
      </c>
      <c r="I83" s="546">
        <f t="shared" si="1"/>
        <v>2.7384290172389501E-2</v>
      </c>
    </row>
    <row r="84" spans="1:9">
      <c r="A84" s="500" t="s">
        <v>417</v>
      </c>
      <c r="B84" s="541" t="s">
        <v>85</v>
      </c>
      <c r="C84" s="541">
        <f t="shared" ref="C84:I93" si="2">IF(C19="-","-",C19/C$61)</f>
        <v>1.9215048175419531E-3</v>
      </c>
      <c r="D84" s="541">
        <f t="shared" si="2"/>
        <v>1.8228433385203114E-3</v>
      </c>
      <c r="E84" s="541">
        <f t="shared" si="2"/>
        <v>6.4338535472629565E-4</v>
      </c>
      <c r="F84" s="541">
        <f t="shared" si="2"/>
        <v>2.9751887341399225E-5</v>
      </c>
      <c r="G84" s="542">
        <f t="shared" si="2"/>
        <v>1.8348906456895505E-3</v>
      </c>
      <c r="H84" s="542">
        <f t="shared" si="2"/>
        <v>5.8452434597969444E-4</v>
      </c>
      <c r="I84" s="542">
        <f t="shared" si="2"/>
        <v>1.0598027842203222E-3</v>
      </c>
    </row>
    <row r="85" spans="1:9">
      <c r="A85" s="499" t="s">
        <v>367</v>
      </c>
      <c r="B85" s="539" t="s">
        <v>85</v>
      </c>
      <c r="C85" s="539">
        <f t="shared" si="2"/>
        <v>2.4502075850736573E-2</v>
      </c>
      <c r="D85" s="539">
        <f t="shared" si="2"/>
        <v>1.0581338561057573E-2</v>
      </c>
      <c r="E85" s="539">
        <f t="shared" si="2"/>
        <v>4.6378382141437436E-3</v>
      </c>
      <c r="F85" s="539">
        <f t="shared" si="2"/>
        <v>8.4204682550709179E-3</v>
      </c>
      <c r="G85" s="540">
        <f t="shared" si="2"/>
        <v>1.2281164906805309E-2</v>
      </c>
      <c r="H85" s="540">
        <f t="shared" si="2"/>
        <v>5.0006760171858976E-3</v>
      </c>
      <c r="I85" s="540">
        <f t="shared" si="2"/>
        <v>7.7680726585543959E-3</v>
      </c>
    </row>
    <row r="86" spans="1:9">
      <c r="A86" s="514" t="s">
        <v>368</v>
      </c>
      <c r="B86" s="541" t="s">
        <v>85</v>
      </c>
      <c r="C86" s="541">
        <f t="shared" si="2"/>
        <v>2.4359396959492639E-5</v>
      </c>
      <c r="D86" s="541">
        <f t="shared" si="2"/>
        <v>6.9414178858804925E-4</v>
      </c>
      <c r="E86" s="541">
        <f t="shared" si="2"/>
        <v>1.672458189835812E-4</v>
      </c>
      <c r="F86" s="541">
        <f t="shared" si="2"/>
        <v>1.9427370388382609E-3</v>
      </c>
      <c r="G86" s="542">
        <f t="shared" si="2"/>
        <v>6.1235634001938167E-4</v>
      </c>
      <c r="H86" s="542">
        <f t="shared" si="2"/>
        <v>3.3755480015943491E-4</v>
      </c>
      <c r="I86" s="542">
        <f t="shared" si="2"/>
        <v>4.4200990048693587E-4</v>
      </c>
    </row>
    <row r="87" spans="1:9">
      <c r="A87" s="499" t="s">
        <v>369</v>
      </c>
      <c r="B87" s="539" t="s">
        <v>85</v>
      </c>
      <c r="C87" s="539">
        <f t="shared" si="2"/>
        <v>1.5437343738869554E-3</v>
      </c>
      <c r="D87" s="539">
        <f t="shared" si="2"/>
        <v>3.906173951371611E-3</v>
      </c>
      <c r="E87" s="539">
        <f t="shared" si="2"/>
        <v>1.021953358638493E-2</v>
      </c>
      <c r="F87" s="539">
        <f t="shared" si="2"/>
        <v>3.3299000275233645E-3</v>
      </c>
      <c r="G87" s="540">
        <f t="shared" si="2"/>
        <v>3.6177023786612655E-3</v>
      </c>
      <c r="H87" s="540">
        <f t="shared" si="2"/>
        <v>9.5586654900656279E-3</v>
      </c>
      <c r="I87" s="540">
        <f t="shared" si="2"/>
        <v>7.3004379040869961E-3</v>
      </c>
    </row>
    <row r="88" spans="1:9">
      <c r="A88" s="500" t="s">
        <v>370</v>
      </c>
      <c r="B88" s="541" t="s">
        <v>85</v>
      </c>
      <c r="C88" s="541">
        <f t="shared" si="2"/>
        <v>2.150194017771646E-2</v>
      </c>
      <c r="D88" s="541">
        <f t="shared" si="2"/>
        <v>3.9620329136824811E-3</v>
      </c>
      <c r="E88" s="541">
        <f t="shared" si="2"/>
        <v>1.0043391465764806E-2</v>
      </c>
      <c r="F88" s="541">
        <f t="shared" si="2"/>
        <v>1.6424669029710783E-3</v>
      </c>
      <c r="G88" s="542">
        <f t="shared" si="2"/>
        <v>6.1037870290639078E-3</v>
      </c>
      <c r="H88" s="542">
        <f t="shared" si="2"/>
        <v>9.237557309123387E-3</v>
      </c>
      <c r="I88" s="542">
        <f t="shared" si="2"/>
        <v>8.0463756161843793E-3</v>
      </c>
    </row>
    <row r="89" spans="1:9">
      <c r="A89" s="499" t="s">
        <v>371</v>
      </c>
      <c r="B89" s="539" t="s">
        <v>85</v>
      </c>
      <c r="C89" s="539">
        <f t="shared" si="2"/>
        <v>2.0732817286809274E-3</v>
      </c>
      <c r="D89" s="539">
        <f t="shared" si="2"/>
        <v>4.6241570592045703E-3</v>
      </c>
      <c r="E89" s="539">
        <f t="shared" si="2"/>
        <v>1.9738324079700063E-3</v>
      </c>
      <c r="F89" s="539">
        <f t="shared" si="2"/>
        <v>3.7173969532634343E-4</v>
      </c>
      <c r="G89" s="540">
        <f t="shared" si="2"/>
        <v>4.3126760694961524E-3</v>
      </c>
      <c r="H89" s="540">
        <f t="shared" si="2"/>
        <v>1.8201563159551276E-3</v>
      </c>
      <c r="I89" s="540">
        <f t="shared" si="2"/>
        <v>2.7675913963392867E-3</v>
      </c>
    </row>
    <row r="90" spans="1:9">
      <c r="A90" s="498" t="s">
        <v>372</v>
      </c>
      <c r="B90" s="543" t="s">
        <v>85</v>
      </c>
      <c r="C90" s="543">
        <f t="shared" si="2"/>
        <v>8.4053588215507291E-2</v>
      </c>
      <c r="D90" s="543">
        <f t="shared" si="2"/>
        <v>6.7790247641314805E-2</v>
      </c>
      <c r="E90" s="543">
        <f t="shared" si="2"/>
        <v>8.1239920575593524E-2</v>
      </c>
      <c r="F90" s="543">
        <f t="shared" si="2"/>
        <v>0.10017819308978708</v>
      </c>
      <c r="G90" s="544">
        <f t="shared" si="2"/>
        <v>6.9776123441954371E-2</v>
      </c>
      <c r="H90" s="544">
        <f t="shared" si="2"/>
        <v>8.3056519367212742E-2</v>
      </c>
      <c r="I90" s="544">
        <f t="shared" si="2"/>
        <v>7.8008489965106384E-2</v>
      </c>
    </row>
    <row r="91" spans="1:9">
      <c r="A91" s="502" t="s">
        <v>418</v>
      </c>
      <c r="B91" s="547" t="s">
        <v>85</v>
      </c>
      <c r="C91" s="547">
        <f t="shared" si="2"/>
        <v>3.564516362324173E-3</v>
      </c>
      <c r="D91" s="547">
        <f t="shared" si="2"/>
        <v>3.1807034827483092E-3</v>
      </c>
      <c r="E91" s="547">
        <f t="shared" si="2"/>
        <v>5.735307407207367E-3</v>
      </c>
      <c r="F91" s="547">
        <f t="shared" si="2"/>
        <v>1.2247755338757479E-2</v>
      </c>
      <c r="G91" s="548">
        <f t="shared" si="2"/>
        <v>3.227569913651477E-3</v>
      </c>
      <c r="H91" s="548">
        <f t="shared" si="2"/>
        <v>6.3599950651448941E-3</v>
      </c>
      <c r="I91" s="548">
        <f t="shared" si="2"/>
        <v>5.1693246711101305E-3</v>
      </c>
    </row>
    <row r="92" spans="1:9">
      <c r="A92" s="500" t="s">
        <v>373</v>
      </c>
      <c r="B92" s="541" t="s">
        <v>85</v>
      </c>
      <c r="C92" s="541">
        <f t="shared" si="2"/>
        <v>4.5243159952391435E-2</v>
      </c>
      <c r="D92" s="541">
        <f t="shared" si="2"/>
        <v>3.502274670301362E-2</v>
      </c>
      <c r="E92" s="541">
        <f t="shared" si="2"/>
        <v>4.6397612114566632E-2</v>
      </c>
      <c r="F92" s="541">
        <f t="shared" si="2"/>
        <v>6.0848752137622412E-2</v>
      </c>
      <c r="G92" s="542">
        <f t="shared" si="2"/>
        <v>3.6270735771851033E-2</v>
      </c>
      <c r="H92" s="542">
        <f t="shared" si="2"/>
        <v>4.7783795755413784E-2</v>
      </c>
      <c r="I92" s="542">
        <f t="shared" si="2"/>
        <v>4.3407550742388987E-2</v>
      </c>
    </row>
    <row r="93" spans="1:9">
      <c r="A93" s="502" t="s">
        <v>374</v>
      </c>
      <c r="B93" s="547" t="s">
        <v>85</v>
      </c>
      <c r="C93" s="547">
        <f t="shared" si="2"/>
        <v>3.1717305104458852E-2</v>
      </c>
      <c r="D93" s="547">
        <f t="shared" si="2"/>
        <v>2.9586797455552875E-2</v>
      </c>
      <c r="E93" s="547">
        <f t="shared" si="2"/>
        <v>2.8078580561089334E-2</v>
      </c>
      <c r="F93" s="547">
        <f t="shared" si="2"/>
        <v>2.7081685613407194E-2</v>
      </c>
      <c r="G93" s="548">
        <f t="shared" si="2"/>
        <v>2.9846948424921683E-2</v>
      </c>
      <c r="H93" s="548">
        <f t="shared" si="2"/>
        <v>2.7982956303784532E-2</v>
      </c>
      <c r="I93" s="548">
        <f t="shared" si="2"/>
        <v>2.8691480974396992E-2</v>
      </c>
    </row>
    <row r="94" spans="1:9">
      <c r="A94" s="498" t="s">
        <v>375</v>
      </c>
      <c r="B94" s="543" t="s">
        <v>85</v>
      </c>
      <c r="C94" s="543">
        <f t="shared" ref="C94:I103" si="3">IF(C29="-","-",C29/C$61)</f>
        <v>0.11114517313592175</v>
      </c>
      <c r="D94" s="543">
        <f t="shared" si="3"/>
        <v>9.5444022727557531E-2</v>
      </c>
      <c r="E94" s="543">
        <f t="shared" si="3"/>
        <v>6.9763705669564149E-2</v>
      </c>
      <c r="F94" s="543">
        <f t="shared" si="3"/>
        <v>5.1859870117195672E-2</v>
      </c>
      <c r="G94" s="544">
        <f t="shared" si="3"/>
        <v>9.7361250915257852E-2</v>
      </c>
      <c r="H94" s="544">
        <f t="shared" si="3"/>
        <v>6.8046332218678757E-2</v>
      </c>
      <c r="I94" s="544">
        <f t="shared" si="3"/>
        <v>7.9189265911429357E-2</v>
      </c>
    </row>
    <row r="95" spans="1:9">
      <c r="A95" s="499" t="s">
        <v>419</v>
      </c>
      <c r="B95" s="539" t="s">
        <v>85</v>
      </c>
      <c r="C95" s="539">
        <f t="shared" si="3"/>
        <v>5.8560374793636379E-3</v>
      </c>
      <c r="D95" s="539">
        <f t="shared" si="3"/>
        <v>3.8627705912494667E-3</v>
      </c>
      <c r="E95" s="539">
        <f t="shared" si="3"/>
        <v>7.6536401364990791E-3</v>
      </c>
      <c r="F95" s="539">
        <f t="shared" si="3"/>
        <v>8.3835527865078159E-5</v>
      </c>
      <c r="G95" s="540">
        <f t="shared" si="3"/>
        <v>4.1061634175475325E-3</v>
      </c>
      <c r="H95" s="540">
        <f t="shared" si="3"/>
        <v>6.9275287486160889E-3</v>
      </c>
      <c r="I95" s="540">
        <f t="shared" si="3"/>
        <v>5.8550957268130215E-3</v>
      </c>
    </row>
    <row r="96" spans="1:9">
      <c r="A96" s="500" t="s">
        <v>376</v>
      </c>
      <c r="B96" s="541" t="s">
        <v>85</v>
      </c>
      <c r="C96" s="541">
        <f t="shared" si="3"/>
        <v>7.4022181594494266E-2</v>
      </c>
      <c r="D96" s="541">
        <f t="shared" si="3"/>
        <v>7.1091766087180125E-2</v>
      </c>
      <c r="E96" s="541">
        <f t="shared" si="3"/>
        <v>5.3951067197454912E-2</v>
      </c>
      <c r="F96" s="541">
        <f t="shared" si="3"/>
        <v>4.958634746947331E-2</v>
      </c>
      <c r="G96" s="542">
        <f t="shared" si="3"/>
        <v>7.144959205899655E-2</v>
      </c>
      <c r="H96" s="542">
        <f t="shared" si="3"/>
        <v>5.353239412302839E-2</v>
      </c>
      <c r="I96" s="542">
        <f t="shared" si="3"/>
        <v>6.0342924644917632E-2</v>
      </c>
    </row>
    <row r="97" spans="1:9">
      <c r="A97" s="499" t="s">
        <v>377</v>
      </c>
      <c r="B97" s="539" t="s">
        <v>85</v>
      </c>
      <c r="C97" s="539">
        <f t="shared" si="3"/>
        <v>2.9125515404146426E-2</v>
      </c>
      <c r="D97" s="539">
        <f t="shared" si="3"/>
        <v>2.0489486049127942E-2</v>
      </c>
      <c r="E97" s="539">
        <f t="shared" si="3"/>
        <v>6.9308983225657601E-3</v>
      </c>
      <c r="F97" s="539">
        <f t="shared" si="3"/>
        <v>2.1896856485939318E-3</v>
      </c>
      <c r="G97" s="540">
        <f t="shared" si="3"/>
        <v>2.1544009961811623E-2</v>
      </c>
      <c r="H97" s="540">
        <f t="shared" si="3"/>
        <v>6.4761114032160999E-3</v>
      </c>
      <c r="I97" s="540">
        <f t="shared" si="3"/>
        <v>1.2203590859613315E-2</v>
      </c>
    </row>
    <row r="98" spans="1:9">
      <c r="A98" s="498" t="s">
        <v>378</v>
      </c>
      <c r="B98" s="543" t="s">
        <v>85</v>
      </c>
      <c r="C98" s="543">
        <f t="shared" si="3"/>
        <v>9.0516488312994997E-2</v>
      </c>
      <c r="D98" s="543">
        <f t="shared" si="3"/>
        <v>7.4406774366267706E-2</v>
      </c>
      <c r="E98" s="543">
        <f t="shared" si="3"/>
        <v>4.4046753597177322E-2</v>
      </c>
      <c r="F98" s="543">
        <f t="shared" si="3"/>
        <v>3.3258384579360506E-2</v>
      </c>
      <c r="G98" s="544">
        <f t="shared" si="3"/>
        <v>7.6373890978906941E-2</v>
      </c>
      <c r="H98" s="544">
        <f t="shared" si="3"/>
        <v>4.3011910617278624E-2</v>
      </c>
      <c r="I98" s="544">
        <f t="shared" si="3"/>
        <v>5.569317843741238E-2</v>
      </c>
    </row>
    <row r="99" spans="1:9">
      <c r="A99" s="499" t="s">
        <v>420</v>
      </c>
      <c r="B99" s="539" t="s">
        <v>85</v>
      </c>
      <c r="C99" s="539">
        <f t="shared" si="3"/>
        <v>7.4620424936674701E-3</v>
      </c>
      <c r="D99" s="539">
        <f t="shared" si="3"/>
        <v>1.0662496990397521E-2</v>
      </c>
      <c r="E99" s="539">
        <f t="shared" si="3"/>
        <v>8.9280110333409303E-3</v>
      </c>
      <c r="F99" s="539">
        <f t="shared" si="3"/>
        <v>4.8532799329082726E-3</v>
      </c>
      <c r="G99" s="540">
        <f t="shared" si="3"/>
        <v>1.0271697521027735E-2</v>
      </c>
      <c r="H99" s="540">
        <f t="shared" si="3"/>
        <v>8.5371542823753557E-3</v>
      </c>
      <c r="I99" s="540">
        <f t="shared" si="3"/>
        <v>9.1964738760605801E-3</v>
      </c>
    </row>
    <row r="100" spans="1:9">
      <c r="A100" s="500" t="s">
        <v>379</v>
      </c>
      <c r="B100" s="541" t="s">
        <v>85</v>
      </c>
      <c r="C100" s="541">
        <f t="shared" si="3"/>
        <v>4.8778919635714454E-3</v>
      </c>
      <c r="D100" s="541">
        <f t="shared" si="3"/>
        <v>5.7314488470113357E-4</v>
      </c>
      <c r="E100" s="541">
        <f t="shared" si="3"/>
        <v>8.5866645710371958E-4</v>
      </c>
      <c r="F100" s="541">
        <f t="shared" si="3"/>
        <v>4.0999695605912977E-5</v>
      </c>
      <c r="G100" s="542">
        <f t="shared" si="3"/>
        <v>1.0987867611503279E-3</v>
      </c>
      <c r="H100" s="542">
        <f t="shared" si="3"/>
        <v>7.8023414700571705E-4</v>
      </c>
      <c r="I100" s="542">
        <f t="shared" si="3"/>
        <v>9.0131961525145843E-4</v>
      </c>
    </row>
    <row r="101" spans="1:9">
      <c r="A101" s="502" t="s">
        <v>751</v>
      </c>
      <c r="B101" s="547" t="s">
        <v>85</v>
      </c>
      <c r="C101" s="547">
        <f t="shared" si="3"/>
        <v>6.3652446246073108E-2</v>
      </c>
      <c r="D101" s="547">
        <f t="shared" si="3"/>
        <v>4.1316477207517771E-2</v>
      </c>
      <c r="E101" s="547">
        <f t="shared" si="3"/>
        <v>2.0327964164937116E-2</v>
      </c>
      <c r="F101" s="547">
        <f t="shared" si="3"/>
        <v>1.7826584375945694E-2</v>
      </c>
      <c r="G101" s="548">
        <f t="shared" si="3"/>
        <v>4.4043866430761303E-2</v>
      </c>
      <c r="H101" s="548">
        <f t="shared" si="3"/>
        <v>2.0088026709766858E-2</v>
      </c>
      <c r="I101" s="548">
        <f t="shared" si="3"/>
        <v>2.9193913505997014E-2</v>
      </c>
    </row>
    <row r="102" spans="1:9">
      <c r="A102" s="501" t="s">
        <v>381</v>
      </c>
      <c r="B102" s="541" t="s">
        <v>85</v>
      </c>
      <c r="C102" s="541" t="str">
        <f t="shared" si="3"/>
        <v>-</v>
      </c>
      <c r="D102" s="541">
        <f t="shared" si="3"/>
        <v>2.6956438847681633E-4</v>
      </c>
      <c r="E102" s="541">
        <f t="shared" si="3"/>
        <v>4.5429504179250969E-5</v>
      </c>
      <c r="F102" s="541">
        <f t="shared" si="3"/>
        <v>1.0894557935630854E-4</v>
      </c>
      <c r="G102" s="542">
        <f t="shared" si="3"/>
        <v>2.3664855684283817E-4</v>
      </c>
      <c r="H102" s="542">
        <f t="shared" si="3"/>
        <v>5.152209926337821E-5</v>
      </c>
      <c r="I102" s="542">
        <f t="shared" si="3"/>
        <v>1.21890769356001E-4</v>
      </c>
    </row>
    <row r="103" spans="1:9">
      <c r="A103" s="502" t="s">
        <v>382</v>
      </c>
      <c r="B103" s="539" t="s">
        <v>85</v>
      </c>
      <c r="C103" s="539">
        <f t="shared" si="3"/>
        <v>4.188602453785913E-3</v>
      </c>
      <c r="D103" s="539">
        <f t="shared" si="3"/>
        <v>2.7190594521249944E-3</v>
      </c>
      <c r="E103" s="539">
        <f t="shared" si="3"/>
        <v>4.5235045583372846E-3</v>
      </c>
      <c r="F103" s="539">
        <f t="shared" si="3"/>
        <v>1.0119981922940395E-3</v>
      </c>
      <c r="G103" s="540">
        <f t="shared" si="3"/>
        <v>2.8985014364097013E-3</v>
      </c>
      <c r="H103" s="540">
        <f t="shared" si="3"/>
        <v>4.1866733641731119E-3</v>
      </c>
      <c r="I103" s="540">
        <f t="shared" si="3"/>
        <v>3.6970245767108177E-3</v>
      </c>
    </row>
    <row r="104" spans="1:9">
      <c r="A104" s="501" t="s">
        <v>383</v>
      </c>
      <c r="B104" s="551" t="s">
        <v>85</v>
      </c>
      <c r="C104" s="551">
        <f t="shared" ref="C104:I113" si="4">IF(C39="-","-",C39/C$61)</f>
        <v>9.5932465860099694E-3</v>
      </c>
      <c r="D104" s="551">
        <f t="shared" si="4"/>
        <v>1.8842768716425855E-2</v>
      </c>
      <c r="E104" s="551">
        <f t="shared" si="4"/>
        <v>9.1694537344405424E-3</v>
      </c>
      <c r="F104" s="551">
        <f t="shared" si="4"/>
        <v>9.4165768032502747E-3</v>
      </c>
      <c r="G104" s="552">
        <f t="shared" si="4"/>
        <v>1.771333276580064E-2</v>
      </c>
      <c r="H104" s="552">
        <f t="shared" si="4"/>
        <v>9.1931582959928534E-3</v>
      </c>
      <c r="I104" s="552">
        <f t="shared" si="4"/>
        <v>1.2431773424949596E-2</v>
      </c>
    </row>
    <row r="105" spans="1:9" s="7" customFormat="1">
      <c r="A105" s="530" t="s">
        <v>438</v>
      </c>
      <c r="B105" s="549" t="s">
        <v>85</v>
      </c>
      <c r="C105" s="549">
        <f t="shared" si="4"/>
        <v>9.707313929293129E-3</v>
      </c>
      <c r="D105" s="549">
        <f t="shared" si="4"/>
        <v>1.6847356917112706E-2</v>
      </c>
      <c r="E105" s="549">
        <f t="shared" si="4"/>
        <v>2.1988032532569524E-2</v>
      </c>
      <c r="F105" s="549">
        <f t="shared" si="4"/>
        <v>8.3790021689849736E-3</v>
      </c>
      <c r="G105" s="550">
        <f t="shared" si="4"/>
        <v>1.5975503945701804E-2</v>
      </c>
      <c r="H105" s="550">
        <f t="shared" si="4"/>
        <v>2.0682625947192231E-2</v>
      </c>
      <c r="I105" s="550">
        <f t="shared" si="4"/>
        <v>1.8893395386116899E-2</v>
      </c>
    </row>
    <row r="106" spans="1:9">
      <c r="A106" s="501" t="s">
        <v>421</v>
      </c>
      <c r="B106" s="551" t="s">
        <v>85</v>
      </c>
      <c r="C106" s="551">
        <f t="shared" si="4"/>
        <v>5.9108366984289649E-3</v>
      </c>
      <c r="D106" s="551">
        <f t="shared" si="4"/>
        <v>1.0611893599576989E-2</v>
      </c>
      <c r="E106" s="551">
        <f t="shared" si="4"/>
        <v>1.3558023636534819E-2</v>
      </c>
      <c r="F106" s="551">
        <f t="shared" si="4"/>
        <v>4.5992030522511535E-3</v>
      </c>
      <c r="G106" s="552">
        <f t="shared" si="4"/>
        <v>1.0037859331793445E-2</v>
      </c>
      <c r="H106" s="552">
        <f t="shared" si="4"/>
        <v>1.2698674782277059E-2</v>
      </c>
      <c r="I106" s="552">
        <f t="shared" si="4"/>
        <v>1.1687268593889742E-2</v>
      </c>
    </row>
    <row r="107" spans="1:9">
      <c r="A107" s="502" t="s">
        <v>501</v>
      </c>
      <c r="B107" s="547" t="s">
        <v>85</v>
      </c>
      <c r="C107" s="547">
        <f t="shared" si="4"/>
        <v>3.7806654867374857E-3</v>
      </c>
      <c r="D107" s="547">
        <f t="shared" si="4"/>
        <v>6.2354630553732252E-3</v>
      </c>
      <c r="E107" s="547">
        <f t="shared" si="4"/>
        <v>7.7865976286893707E-3</v>
      </c>
      <c r="F107" s="547">
        <f t="shared" si="4"/>
        <v>3.7797991167338191E-3</v>
      </c>
      <c r="G107" s="548">
        <f t="shared" si="4"/>
        <v>5.9357138814648165E-3</v>
      </c>
      <c r="H107" s="548">
        <f t="shared" si="4"/>
        <v>7.4022571141902482E-3</v>
      </c>
      <c r="I107" s="548">
        <f t="shared" si="4"/>
        <v>6.8448073666174461E-3</v>
      </c>
    </row>
    <row r="108" spans="1:9">
      <c r="A108" s="527" t="s">
        <v>384</v>
      </c>
      <c r="B108" s="553" t="s">
        <v>85</v>
      </c>
      <c r="C108" s="553">
        <f t="shared" si="4"/>
        <v>0.2379119517722541</v>
      </c>
      <c r="D108" s="553">
        <f t="shared" si="4"/>
        <v>0.25933891190491909</v>
      </c>
      <c r="E108" s="553">
        <f t="shared" si="4"/>
        <v>0.28204666651110871</v>
      </c>
      <c r="F108" s="553">
        <f t="shared" si="4"/>
        <v>0.41959437908135533</v>
      </c>
      <c r="G108" s="554">
        <f t="shared" si="4"/>
        <v>0.25672251968835236</v>
      </c>
      <c r="H108" s="554">
        <f t="shared" si="4"/>
        <v>0.29524053142571505</v>
      </c>
      <c r="I108" s="554">
        <f t="shared" si="4"/>
        <v>0.28059939746266704</v>
      </c>
    </row>
    <row r="109" spans="1:9">
      <c r="A109" s="502" t="s">
        <v>422</v>
      </c>
      <c r="B109" s="547" t="s">
        <v>85</v>
      </c>
      <c r="C109" s="547">
        <f t="shared" si="4"/>
        <v>2.7486186795116205E-2</v>
      </c>
      <c r="D109" s="547">
        <f t="shared" si="4"/>
        <v>3.3908754041894487E-2</v>
      </c>
      <c r="E109" s="547">
        <f t="shared" si="4"/>
        <v>3.0112996047972653E-2</v>
      </c>
      <c r="F109" s="547">
        <f t="shared" si="4"/>
        <v>4.0465185633055178E-2</v>
      </c>
      <c r="G109" s="548">
        <f t="shared" si="4"/>
        <v>3.3124510706967099E-2</v>
      </c>
      <c r="H109" s="548">
        <f t="shared" si="4"/>
        <v>3.1105999771780399E-2</v>
      </c>
      <c r="I109" s="548">
        <f t="shared" si="4"/>
        <v>3.1873258624154202E-2</v>
      </c>
    </row>
    <row r="110" spans="1:9">
      <c r="A110" s="501" t="s">
        <v>385</v>
      </c>
      <c r="B110" s="551" t="s">
        <v>85</v>
      </c>
      <c r="C110" s="551">
        <f t="shared" si="4"/>
        <v>1.7556305933715002E-2</v>
      </c>
      <c r="D110" s="551">
        <f t="shared" si="4"/>
        <v>9.5781638207228827E-3</v>
      </c>
      <c r="E110" s="551">
        <f t="shared" si="4"/>
        <v>2.0385673284638792E-2</v>
      </c>
      <c r="F110" s="551">
        <f t="shared" si="4"/>
        <v>3.737441297935104E-2</v>
      </c>
      <c r="G110" s="552">
        <f t="shared" si="4"/>
        <v>1.0552354993878382E-2</v>
      </c>
      <c r="H110" s="552">
        <f t="shared" si="4"/>
        <v>2.2015268950790826E-2</v>
      </c>
      <c r="I110" s="552">
        <f t="shared" si="4"/>
        <v>1.7658085014553793E-2</v>
      </c>
    </row>
    <row r="111" spans="1:9">
      <c r="A111" s="502" t="s">
        <v>386</v>
      </c>
      <c r="B111" s="547" t="s">
        <v>85</v>
      </c>
      <c r="C111" s="547">
        <f t="shared" si="4"/>
        <v>0.12649008913507451</v>
      </c>
      <c r="D111" s="547">
        <f t="shared" si="4"/>
        <v>0.16404102589131953</v>
      </c>
      <c r="E111" s="547">
        <f t="shared" si="4"/>
        <v>0.16975807518525715</v>
      </c>
      <c r="F111" s="547">
        <f t="shared" si="4"/>
        <v>0.23967489123130328</v>
      </c>
      <c r="G111" s="548">
        <f t="shared" si="4"/>
        <v>0.15945577523781734</v>
      </c>
      <c r="H111" s="548">
        <f t="shared" si="4"/>
        <v>0.17646464273495382</v>
      </c>
      <c r="I111" s="548">
        <f t="shared" si="4"/>
        <v>0.16999937891400063</v>
      </c>
    </row>
    <row r="112" spans="1:9">
      <c r="A112" s="501" t="s">
        <v>387</v>
      </c>
      <c r="B112" s="551" t="s">
        <v>85</v>
      </c>
      <c r="C112" s="551">
        <f t="shared" si="4"/>
        <v>7.2449057242520857E-3</v>
      </c>
      <c r="D112" s="551">
        <f t="shared" si="4"/>
        <v>4.2737892094028649E-3</v>
      </c>
      <c r="E112" s="551">
        <f t="shared" si="4"/>
        <v>8.4527681366570184E-3</v>
      </c>
      <c r="F112" s="551">
        <f t="shared" si="4"/>
        <v>2.8287325601978837E-2</v>
      </c>
      <c r="G112" s="552">
        <f t="shared" si="4"/>
        <v>4.636584802948227E-3</v>
      </c>
      <c r="H112" s="552">
        <f t="shared" si="4"/>
        <v>1.0355340470095299E-2</v>
      </c>
      <c r="I112" s="552">
        <f t="shared" si="4"/>
        <v>8.1815765460102538E-3</v>
      </c>
    </row>
    <row r="113" spans="1:11">
      <c r="A113" s="499" t="s">
        <v>388</v>
      </c>
      <c r="B113" s="539" t="s">
        <v>85</v>
      </c>
      <c r="C113" s="539">
        <f t="shared" si="4"/>
        <v>1.4974498233270839E-2</v>
      </c>
      <c r="D113" s="539">
        <f t="shared" si="4"/>
        <v>5.14588716017039E-3</v>
      </c>
      <c r="E113" s="539">
        <f t="shared" si="4"/>
        <v>5.9902438705215005E-3</v>
      </c>
      <c r="F113" s="539">
        <f t="shared" si="4"/>
        <v>1.8345476888407441E-2</v>
      </c>
      <c r="G113" s="540">
        <f t="shared" si="4"/>
        <v>6.346034226676997E-3</v>
      </c>
      <c r="H113" s="540">
        <f t="shared" si="4"/>
        <v>7.1753835820022012E-3</v>
      </c>
      <c r="I113" s="540">
        <f t="shared" si="4"/>
        <v>6.8601384676116473E-3</v>
      </c>
      <c r="K113" s="267"/>
    </row>
    <row r="114" spans="1:11" s="47" customFormat="1">
      <c r="A114" s="500" t="s">
        <v>389</v>
      </c>
      <c r="B114" s="541" t="s">
        <v>85</v>
      </c>
      <c r="C114" s="541">
        <f t="shared" ref="C114:I123" si="5">IF(C49="-","-",C49/C$61)</f>
        <v>3.4264179575001497E-2</v>
      </c>
      <c r="D114" s="541">
        <f t="shared" si="5"/>
        <v>4.2391291519246449E-2</v>
      </c>
      <c r="E114" s="541">
        <f t="shared" si="5"/>
        <v>4.239953726418793E-2</v>
      </c>
      <c r="F114" s="541">
        <f t="shared" si="5"/>
        <v>5.5447086747259532E-2</v>
      </c>
      <c r="G114" s="542">
        <f t="shared" si="5"/>
        <v>4.1398910279418923E-2</v>
      </c>
      <c r="H114" s="542">
        <f t="shared" si="5"/>
        <v>4.3651085558418373E-2</v>
      </c>
      <c r="I114" s="542">
        <f t="shared" si="5"/>
        <v>4.2795008139836825E-2</v>
      </c>
    </row>
    <row r="115" spans="1:11" s="7" customFormat="1">
      <c r="A115" s="524" t="s">
        <v>390</v>
      </c>
      <c r="B115" s="545" t="s">
        <v>85</v>
      </c>
      <c r="C115" s="545">
        <f t="shared" si="5"/>
        <v>7.4074783114948112E-2</v>
      </c>
      <c r="D115" s="545">
        <f t="shared" si="5"/>
        <v>8.9336314076482001E-2</v>
      </c>
      <c r="E115" s="545">
        <f t="shared" si="5"/>
        <v>0.10478680381992597</v>
      </c>
      <c r="F115" s="545">
        <f t="shared" si="5"/>
        <v>0.12313118125454897</v>
      </c>
      <c r="G115" s="546">
        <f t="shared" si="5"/>
        <v>8.7472766614969694E-2</v>
      </c>
      <c r="H115" s="546">
        <f t="shared" si="5"/>
        <v>0.10654643494710637</v>
      </c>
      <c r="I115" s="546">
        <f t="shared" si="5"/>
        <v>9.9296316872785909E-2</v>
      </c>
    </row>
    <row r="116" spans="1:11">
      <c r="A116" s="500" t="s">
        <v>391</v>
      </c>
      <c r="B116" s="541" t="s">
        <v>85</v>
      </c>
      <c r="C116" s="541">
        <f t="shared" si="5"/>
        <v>5.4182921044759677E-3</v>
      </c>
      <c r="D116" s="541">
        <f t="shared" si="5"/>
        <v>8.6702555221080963E-3</v>
      </c>
      <c r="E116" s="541">
        <f t="shared" si="5"/>
        <v>7.1435126105837471E-3</v>
      </c>
      <c r="F116" s="541" t="str">
        <f t="shared" si="5"/>
        <v>-</v>
      </c>
      <c r="G116" s="542">
        <f t="shared" si="5"/>
        <v>8.2731664261373114E-3</v>
      </c>
      <c r="H116" s="542">
        <f t="shared" si="5"/>
        <v>6.4582919038075112E-3</v>
      </c>
      <c r="I116" s="542">
        <f t="shared" si="5"/>
        <v>7.1481463313957548E-3</v>
      </c>
    </row>
    <row r="117" spans="1:11">
      <c r="A117" s="499" t="s">
        <v>392</v>
      </c>
      <c r="B117" s="539" t="s">
        <v>85</v>
      </c>
      <c r="C117" s="539">
        <f t="shared" si="5"/>
        <v>1.4104831573297791E-2</v>
      </c>
      <c r="D117" s="539">
        <f t="shared" si="5"/>
        <v>3.7943189681987087E-2</v>
      </c>
      <c r="E117" s="539">
        <f t="shared" si="5"/>
        <v>5.1937116747808237E-2</v>
      </c>
      <c r="F117" s="539">
        <f t="shared" si="5"/>
        <v>6.0401991253124614E-2</v>
      </c>
      <c r="G117" s="540">
        <f t="shared" si="5"/>
        <v>3.5032347779967839E-2</v>
      </c>
      <c r="H117" s="540">
        <f t="shared" si="5"/>
        <v>5.2749085390511798E-2</v>
      </c>
      <c r="I117" s="540">
        <f t="shared" si="5"/>
        <v>4.6014752019343873E-2</v>
      </c>
    </row>
    <row r="118" spans="1:11">
      <c r="A118" s="500" t="s">
        <v>393</v>
      </c>
      <c r="B118" s="541" t="s">
        <v>85</v>
      </c>
      <c r="C118" s="541">
        <f t="shared" si="5"/>
        <v>5.136387309857933E-2</v>
      </c>
      <c r="D118" s="541">
        <f t="shared" si="5"/>
        <v>4.1784353627079072E-2</v>
      </c>
      <c r="E118" s="541">
        <f t="shared" si="5"/>
        <v>4.3270882797007582E-2</v>
      </c>
      <c r="F118" s="541">
        <f t="shared" si="5"/>
        <v>6.0673924856987277E-2</v>
      </c>
      <c r="G118" s="542">
        <f t="shared" si="5"/>
        <v>4.2954084767753607E-2</v>
      </c>
      <c r="H118" s="542">
        <f t="shared" si="5"/>
        <v>4.4940218929125558E-2</v>
      </c>
      <c r="I118" s="542">
        <f t="shared" si="5"/>
        <v>4.418526676223683E-2</v>
      </c>
    </row>
    <row r="119" spans="1:11">
      <c r="A119" s="499" t="s">
        <v>394</v>
      </c>
      <c r="B119" s="539" t="s">
        <v>85</v>
      </c>
      <c r="C119" s="539">
        <f t="shared" si="5"/>
        <v>3.1877844537763155E-3</v>
      </c>
      <c r="D119" s="539">
        <f t="shared" si="5"/>
        <v>9.3851524530774732E-4</v>
      </c>
      <c r="E119" s="539">
        <f t="shared" si="5"/>
        <v>2.4352916645264105E-3</v>
      </c>
      <c r="F119" s="539">
        <f t="shared" si="5"/>
        <v>2.0552651444370926E-3</v>
      </c>
      <c r="G119" s="540">
        <f t="shared" si="5"/>
        <v>1.2131678712614322E-3</v>
      </c>
      <c r="H119" s="540">
        <f t="shared" si="5"/>
        <v>2.3988387236615056E-3</v>
      </c>
      <c r="I119" s="540">
        <f t="shared" si="5"/>
        <v>1.948151759809446E-3</v>
      </c>
    </row>
    <row r="120" spans="1:11" s="7" customFormat="1">
      <c r="A120" s="498" t="s">
        <v>395</v>
      </c>
      <c r="B120" s="543" t="s">
        <v>85</v>
      </c>
      <c r="C120" s="543">
        <f t="shared" si="5"/>
        <v>5.5581820294802756E-2</v>
      </c>
      <c r="D120" s="543">
        <f t="shared" si="5"/>
        <v>8.1689706874572804E-2</v>
      </c>
      <c r="E120" s="543">
        <f t="shared" si="5"/>
        <v>7.095208444742343E-2</v>
      </c>
      <c r="F120" s="543">
        <f t="shared" si="5"/>
        <v>4.4482707067114748E-2</v>
      </c>
      <c r="G120" s="544">
        <f t="shared" si="5"/>
        <v>7.8501738339524021E-2</v>
      </c>
      <c r="H120" s="544">
        <f t="shared" si="5"/>
        <v>6.841308626683161E-2</v>
      </c>
      <c r="I120" s="544">
        <f t="shared" si="5"/>
        <v>7.2247897637382E-2</v>
      </c>
    </row>
    <row r="121" spans="1:11" s="47" customFormat="1">
      <c r="A121" s="499" t="s">
        <v>396</v>
      </c>
      <c r="B121" s="539" t="s">
        <v>85</v>
      </c>
      <c r="C121" s="539">
        <f t="shared" si="5"/>
        <v>2.7690033707833867E-2</v>
      </c>
      <c r="D121" s="539">
        <f t="shared" si="5"/>
        <v>4.9133845521995421E-2</v>
      </c>
      <c r="E121" s="539">
        <f t="shared" si="5"/>
        <v>5.3294895994534235E-2</v>
      </c>
      <c r="F121" s="539">
        <f t="shared" si="5"/>
        <v>3.2924665271368572E-2</v>
      </c>
      <c r="G121" s="540">
        <f t="shared" si="5"/>
        <v>4.6515395673853537E-2</v>
      </c>
      <c r="H121" s="540">
        <f t="shared" si="5"/>
        <v>5.1340940750466336E-2</v>
      </c>
      <c r="I121" s="540">
        <f t="shared" si="5"/>
        <v>4.9506696230226792E-2</v>
      </c>
    </row>
    <row r="122" spans="1:11">
      <c r="A122" s="500" t="s">
        <v>397</v>
      </c>
      <c r="B122" s="541" t="s">
        <v>85</v>
      </c>
      <c r="C122" s="541">
        <f t="shared" si="5"/>
        <v>3.2029478202680458E-4</v>
      </c>
      <c r="D122" s="541">
        <f t="shared" si="5"/>
        <v>1.2732306834852421E-3</v>
      </c>
      <c r="E122" s="541">
        <f t="shared" si="5"/>
        <v>3.7417884332726904E-4</v>
      </c>
      <c r="F122" s="541" t="str">
        <f t="shared" si="5"/>
        <v>-</v>
      </c>
      <c r="G122" s="542">
        <f t="shared" si="5"/>
        <v>1.1568700699486987E-3</v>
      </c>
      <c r="H122" s="542">
        <f t="shared" si="5"/>
        <v>3.3828682416773767E-4</v>
      </c>
      <c r="I122" s="542">
        <f t="shared" si="5"/>
        <v>6.4943961732911244E-4</v>
      </c>
    </row>
    <row r="123" spans="1:11">
      <c r="A123" s="499" t="s">
        <v>398</v>
      </c>
      <c r="B123" s="539" t="s">
        <v>85</v>
      </c>
      <c r="C123" s="539">
        <f t="shared" si="5"/>
        <v>2.1501239025157742E-2</v>
      </c>
      <c r="D123" s="539">
        <f t="shared" si="5"/>
        <v>2.7616007171062787E-2</v>
      </c>
      <c r="E123" s="539">
        <f t="shared" si="5"/>
        <v>1.3352045788792946E-2</v>
      </c>
      <c r="F123" s="539">
        <f t="shared" si="5"/>
        <v>5.8845193072145172E-3</v>
      </c>
      <c r="G123" s="540">
        <f t="shared" si="5"/>
        <v>2.6869348178356491E-2</v>
      </c>
      <c r="H123" s="540">
        <f t="shared" si="5"/>
        <v>1.2635745132475968E-2</v>
      </c>
      <c r="I123" s="540">
        <f t="shared" si="5"/>
        <v>1.8046099383944993E-2</v>
      </c>
    </row>
    <row r="124" spans="1:11">
      <c r="A124" s="501" t="s">
        <v>399</v>
      </c>
      <c r="B124" s="551" t="s">
        <v>85</v>
      </c>
      <c r="C124" s="551">
        <f t="shared" ref="C124:I126" si="6">IF(C59="-","-",C59/C$61)</f>
        <v>3.2370781174007055E-3</v>
      </c>
      <c r="D124" s="551">
        <f t="shared" si="6"/>
        <v>3.6666232358668698E-3</v>
      </c>
      <c r="E124" s="551">
        <f t="shared" si="6"/>
        <v>1.9258953115483062E-3</v>
      </c>
      <c r="F124" s="551">
        <f t="shared" si="6"/>
        <v>5.6735224885316599E-3</v>
      </c>
      <c r="G124" s="552">
        <f t="shared" si="6"/>
        <v>3.6141725606273364E-3</v>
      </c>
      <c r="H124" s="552">
        <f t="shared" si="6"/>
        <v>2.2853755668812373E-3</v>
      </c>
      <c r="I124" s="552">
        <f t="shared" si="6"/>
        <v>2.790466402975427E-3</v>
      </c>
    </row>
    <row r="125" spans="1:11" s="7" customFormat="1">
      <c r="A125" s="530" t="s">
        <v>400</v>
      </c>
      <c r="B125" s="549" t="s">
        <v>85</v>
      </c>
      <c r="C125" s="549">
        <f t="shared" si="6"/>
        <v>4.4813276156327513E-2</v>
      </c>
      <c r="D125" s="549">
        <f t="shared" si="6"/>
        <v>4.3630586054544451E-2</v>
      </c>
      <c r="E125" s="549">
        <f t="shared" si="6"/>
        <v>4.181117610719056E-2</v>
      </c>
      <c r="F125" s="549">
        <f t="shared" si="6"/>
        <v>6.5855470124671453E-2</v>
      </c>
      <c r="G125" s="550">
        <f t="shared" si="6"/>
        <v>4.377500140861304E-2</v>
      </c>
      <c r="H125" s="550">
        <f t="shared" si="6"/>
        <v>4.411755505046451E-2</v>
      </c>
      <c r="I125" s="550">
        <f t="shared" si="6"/>
        <v>4.3987346602421436E-2</v>
      </c>
    </row>
    <row r="126" spans="1:11">
      <c r="A126" s="559" t="s">
        <v>402</v>
      </c>
      <c r="B126" s="562" t="s">
        <v>85</v>
      </c>
      <c r="C126" s="562">
        <f t="shared" si="6"/>
        <v>1</v>
      </c>
      <c r="D126" s="562">
        <f t="shared" si="6"/>
        <v>1</v>
      </c>
      <c r="E126" s="562">
        <f t="shared" si="6"/>
        <v>1</v>
      </c>
      <c r="F126" s="562">
        <f t="shared" si="6"/>
        <v>1</v>
      </c>
      <c r="G126" s="562">
        <f t="shared" si="6"/>
        <v>1</v>
      </c>
      <c r="H126" s="562">
        <f t="shared" si="6"/>
        <v>1</v>
      </c>
      <c r="I126" s="562">
        <f t="shared" si="6"/>
        <v>1</v>
      </c>
    </row>
    <row r="127" spans="1:11">
      <c r="A127" s="536" t="s">
        <v>432</v>
      </c>
      <c r="B127" s="3"/>
      <c r="C127" s="212"/>
      <c r="D127" s="3"/>
      <c r="E127" s="3"/>
      <c r="F127" s="212"/>
      <c r="G127" s="3"/>
      <c r="H127" s="3"/>
      <c r="I127" s="3"/>
    </row>
    <row r="128" spans="1:11">
      <c r="A128" s="38" t="s">
        <v>439</v>
      </c>
      <c r="B128" s="3"/>
      <c r="C128" s="212"/>
      <c r="D128" s="3"/>
      <c r="E128" s="3"/>
      <c r="F128" s="212"/>
      <c r="G128" s="3"/>
      <c r="H128" s="3"/>
      <c r="I128" s="3"/>
    </row>
    <row r="129" spans="1:9">
      <c r="A129" s="242" t="s">
        <v>643</v>
      </c>
      <c r="B129" s="3"/>
      <c r="C129" s="212"/>
      <c r="D129" s="3"/>
      <c r="E129" s="3"/>
      <c r="F129" s="212"/>
      <c r="G129" s="3"/>
      <c r="H129" s="3"/>
      <c r="I129" s="3"/>
    </row>
    <row r="132" spans="1:9" ht="16.8">
      <c r="A132" s="88" t="s">
        <v>770</v>
      </c>
    </row>
    <row r="133" spans="1:9" ht="13.8" thickBot="1">
      <c r="A133" s="205"/>
      <c r="I133" s="417" t="s">
        <v>409</v>
      </c>
    </row>
    <row r="134" spans="1:9">
      <c r="A134" s="204" t="s">
        <v>430</v>
      </c>
      <c r="B134" s="503" t="s">
        <v>96</v>
      </c>
      <c r="C134" s="503" t="s">
        <v>614</v>
      </c>
      <c r="D134" s="503" t="s">
        <v>98</v>
      </c>
      <c r="E134" s="503" t="s">
        <v>299</v>
      </c>
      <c r="F134" s="504">
        <v>300000</v>
      </c>
      <c r="G134" s="505" t="s">
        <v>424</v>
      </c>
      <c r="H134" s="505" t="s">
        <v>424</v>
      </c>
      <c r="I134" s="505" t="s">
        <v>415</v>
      </c>
    </row>
    <row r="135" spans="1:9">
      <c r="A135" s="203"/>
      <c r="B135" s="506" t="s">
        <v>36</v>
      </c>
      <c r="C135" s="506" t="s">
        <v>36</v>
      </c>
      <c r="D135" s="506" t="s">
        <v>36</v>
      </c>
      <c r="E135" s="506" t="s">
        <v>36</v>
      </c>
      <c r="F135" s="506" t="s">
        <v>37</v>
      </c>
      <c r="G135" s="507" t="s">
        <v>764</v>
      </c>
      <c r="H135" s="507" t="s">
        <v>314</v>
      </c>
      <c r="I135" s="507" t="s">
        <v>112</v>
      </c>
    </row>
    <row r="136" spans="1:9" ht="13.8" thickBot="1">
      <c r="A136" s="206"/>
      <c r="B136" s="508" t="s">
        <v>613</v>
      </c>
      <c r="C136" s="508" t="s">
        <v>100</v>
      </c>
      <c r="D136" s="508" t="s">
        <v>101</v>
      </c>
      <c r="E136" s="508" t="s">
        <v>300</v>
      </c>
      <c r="F136" s="508" t="s">
        <v>102</v>
      </c>
      <c r="G136" s="509" t="s">
        <v>314</v>
      </c>
      <c r="H136" s="509" t="s">
        <v>102</v>
      </c>
      <c r="I136" s="509" t="s">
        <v>425</v>
      </c>
    </row>
    <row r="138" spans="1:9">
      <c r="A138" s="519" t="s">
        <v>356</v>
      </c>
      <c r="B138" s="537" t="s">
        <v>85</v>
      </c>
      <c r="C138" s="520">
        <v>132.652422</v>
      </c>
      <c r="D138" s="520">
        <v>99.697106000000005</v>
      </c>
      <c r="E138" s="520">
        <v>103.206703</v>
      </c>
      <c r="F138" s="520">
        <v>47.705064</v>
      </c>
      <c r="G138" s="521">
        <v>102.817408</v>
      </c>
      <c r="H138" s="521">
        <v>96.948609000000005</v>
      </c>
      <c r="I138" s="521">
        <v>99.137760999999998</v>
      </c>
    </row>
    <row r="139" spans="1:9">
      <c r="A139" s="499" t="s">
        <v>357</v>
      </c>
      <c r="B139" s="539" t="s">
        <v>85</v>
      </c>
      <c r="C139" s="511">
        <v>125.61954900000001</v>
      </c>
      <c r="D139" s="511">
        <v>95.911675000000002</v>
      </c>
      <c r="E139" s="511">
        <v>97.921965</v>
      </c>
      <c r="F139" s="511">
        <v>44.134214999999998</v>
      </c>
      <c r="G139" s="267">
        <v>98.724500000000006</v>
      </c>
      <c r="H139" s="267">
        <v>91.857121000000006</v>
      </c>
      <c r="I139" s="267">
        <v>94.418758999999994</v>
      </c>
    </row>
    <row r="140" spans="1:9">
      <c r="A140" s="500" t="s">
        <v>358</v>
      </c>
      <c r="B140" s="541" t="s">
        <v>85</v>
      </c>
      <c r="C140" s="512">
        <v>4.2049279999999998</v>
      </c>
      <c r="D140" s="512">
        <v>3.691535</v>
      </c>
      <c r="E140" s="512">
        <v>3.8720249999999998</v>
      </c>
      <c r="F140" s="512">
        <v>2.9798460000000002</v>
      </c>
      <c r="G140" s="513">
        <v>3.7401450000000001</v>
      </c>
      <c r="H140" s="513">
        <v>3.7714279999999998</v>
      </c>
      <c r="I140" s="513">
        <v>3.7597589999999999</v>
      </c>
    </row>
    <row r="141" spans="1:9">
      <c r="A141" s="499" t="s">
        <v>359</v>
      </c>
      <c r="B141" s="539" t="s">
        <v>85</v>
      </c>
      <c r="C141" s="511">
        <v>0.106402</v>
      </c>
      <c r="D141" s="511">
        <v>9.3894000000000005E-2</v>
      </c>
      <c r="E141" s="511">
        <v>0.14945900000000001</v>
      </c>
      <c r="F141" s="511">
        <v>0.59100200000000003</v>
      </c>
      <c r="G141" s="267">
        <v>9.5077999999999996E-2</v>
      </c>
      <c r="H141" s="267">
        <v>0.19924600000000001</v>
      </c>
      <c r="I141" s="267">
        <v>0.160389</v>
      </c>
    </row>
    <row r="142" spans="1:9">
      <c r="A142" s="498" t="s">
        <v>360</v>
      </c>
      <c r="B142" s="543" t="s">
        <v>85</v>
      </c>
      <c r="C142" s="522">
        <v>20.124808000000002</v>
      </c>
      <c r="D142" s="522">
        <v>17.707184999999999</v>
      </c>
      <c r="E142" s="522">
        <v>21.236521</v>
      </c>
      <c r="F142" s="522">
        <v>8.1770549999999993</v>
      </c>
      <c r="G142" s="523">
        <v>17.936091999999999</v>
      </c>
      <c r="H142" s="523">
        <v>19.763998999999998</v>
      </c>
      <c r="I142" s="523">
        <v>19.082162</v>
      </c>
    </row>
    <row r="143" spans="1:9">
      <c r="A143" s="499" t="s">
        <v>361</v>
      </c>
      <c r="B143" s="539" t="s">
        <v>85</v>
      </c>
      <c r="C143" s="511">
        <v>0.20219899999999999</v>
      </c>
      <c r="D143" s="511">
        <v>1.4439090000000001</v>
      </c>
      <c r="E143" s="511">
        <v>2.3731279999999999</v>
      </c>
      <c r="F143" s="511">
        <v>4.9828380000000001</v>
      </c>
      <c r="G143" s="267">
        <v>1.3263400000000001</v>
      </c>
      <c r="H143" s="267">
        <v>2.667386</v>
      </c>
      <c r="I143" s="267">
        <v>2.1671550000000002</v>
      </c>
    </row>
    <row r="144" spans="1:9">
      <c r="A144" s="500" t="s">
        <v>362</v>
      </c>
      <c r="B144" s="541" t="s">
        <v>85</v>
      </c>
      <c r="C144" s="512">
        <v>19.551224999999999</v>
      </c>
      <c r="D144" s="512">
        <v>15.065874000000001</v>
      </c>
      <c r="E144" s="512">
        <v>17.409410999999999</v>
      </c>
      <c r="F144" s="512">
        <v>3.1304259999999999</v>
      </c>
      <c r="G144" s="513">
        <v>15.49056</v>
      </c>
      <c r="H144" s="513">
        <v>15.799382</v>
      </c>
      <c r="I144" s="513">
        <v>15.684187</v>
      </c>
    </row>
    <row r="145" spans="1:9">
      <c r="A145" s="499" t="s">
        <v>363</v>
      </c>
      <c r="B145" s="539" t="s">
        <v>85</v>
      </c>
      <c r="C145" s="511">
        <v>0.23724100000000001</v>
      </c>
      <c r="D145" s="511">
        <v>0.220834</v>
      </c>
      <c r="E145" s="511">
        <v>0.48964299999999999</v>
      </c>
      <c r="F145" s="511">
        <v>6.3791E-2</v>
      </c>
      <c r="G145" s="267">
        <v>0.222387</v>
      </c>
      <c r="H145" s="267">
        <v>0.44162600000000002</v>
      </c>
      <c r="I145" s="267">
        <v>0.35984699999999997</v>
      </c>
    </row>
    <row r="146" spans="1:9">
      <c r="A146" s="514" t="s">
        <v>364</v>
      </c>
      <c r="B146" s="541" t="s">
        <v>85</v>
      </c>
      <c r="C146" s="512">
        <v>0.13414400000000001</v>
      </c>
      <c r="D146" s="512">
        <v>0.97654700000000005</v>
      </c>
      <c r="E146" s="512">
        <v>0.45475900000000002</v>
      </c>
      <c r="F146" s="512" t="s">
        <v>85</v>
      </c>
      <c r="G146" s="513">
        <v>0.89678599999999997</v>
      </c>
      <c r="H146" s="513">
        <v>0.40348299999999998</v>
      </c>
      <c r="I146" s="513">
        <v>0.58749300000000004</v>
      </c>
    </row>
    <row r="147" spans="1:9">
      <c r="A147" s="524" t="s">
        <v>365</v>
      </c>
      <c r="B147" s="545" t="s">
        <v>85</v>
      </c>
      <c r="C147" s="525">
        <v>32.740265999999998</v>
      </c>
      <c r="D147" s="525">
        <v>12.216943000000001</v>
      </c>
      <c r="E147" s="525">
        <v>13.474826999999999</v>
      </c>
      <c r="F147" s="525">
        <v>6.3946810000000003</v>
      </c>
      <c r="G147" s="526">
        <v>14.160149000000001</v>
      </c>
      <c r="H147" s="526">
        <v>12.676505000000001</v>
      </c>
      <c r="I147" s="526">
        <v>13.229927</v>
      </c>
    </row>
    <row r="148" spans="1:9">
      <c r="A148" s="500" t="s">
        <v>417</v>
      </c>
      <c r="B148" s="541" t="s">
        <v>85</v>
      </c>
      <c r="C148" s="512">
        <v>1.2199800000000001</v>
      </c>
      <c r="D148" s="512">
        <v>0.87022200000000005</v>
      </c>
      <c r="E148" s="512">
        <v>0.31314599999999998</v>
      </c>
      <c r="F148" s="512">
        <v>1.2089000000000001E-2</v>
      </c>
      <c r="G148" s="513">
        <v>0.90333799999999997</v>
      </c>
      <c r="H148" s="513">
        <v>0.2792</v>
      </c>
      <c r="I148" s="513">
        <v>0.51201300000000005</v>
      </c>
    </row>
    <row r="149" spans="1:9">
      <c r="A149" s="499" t="s">
        <v>367</v>
      </c>
      <c r="B149" s="539" t="s">
        <v>85</v>
      </c>
      <c r="C149" s="511">
        <v>15.556578999999999</v>
      </c>
      <c r="D149" s="511">
        <v>5.0515100000000004</v>
      </c>
      <c r="E149" s="511">
        <v>2.257307</v>
      </c>
      <c r="F149" s="511">
        <v>3.4216169999999999</v>
      </c>
      <c r="G149" s="267">
        <v>6.0461590000000003</v>
      </c>
      <c r="H149" s="267">
        <v>2.3885890000000001</v>
      </c>
      <c r="I149" s="267">
        <v>3.7529189999999999</v>
      </c>
    </row>
    <row r="150" spans="1:9">
      <c r="A150" s="514" t="s">
        <v>368</v>
      </c>
      <c r="B150" s="541" t="s">
        <v>85</v>
      </c>
      <c r="C150" s="512">
        <v>1.5466000000000001E-2</v>
      </c>
      <c r="D150" s="512">
        <v>0.33138200000000001</v>
      </c>
      <c r="E150" s="512">
        <v>8.1401000000000001E-2</v>
      </c>
      <c r="F150" s="512">
        <v>0.78942199999999996</v>
      </c>
      <c r="G150" s="513">
        <v>0.30147000000000002</v>
      </c>
      <c r="H150" s="513">
        <v>0.16123399999999999</v>
      </c>
      <c r="I150" s="513">
        <v>0.21354400000000001</v>
      </c>
    </row>
    <row r="151" spans="1:9">
      <c r="A151" s="499" t="s">
        <v>369</v>
      </c>
      <c r="B151" s="539" t="s">
        <v>85</v>
      </c>
      <c r="C151" s="511">
        <v>0.98012999999999995</v>
      </c>
      <c r="D151" s="511">
        <v>1.8648</v>
      </c>
      <c r="E151" s="511">
        <v>4.974005</v>
      </c>
      <c r="F151" s="511">
        <v>1.353089</v>
      </c>
      <c r="G151" s="267">
        <v>1.781037</v>
      </c>
      <c r="H151" s="267">
        <v>4.565728</v>
      </c>
      <c r="I151" s="267">
        <v>3.5269949999999999</v>
      </c>
    </row>
    <row r="152" spans="1:9">
      <c r="A152" s="500" t="s">
        <v>370</v>
      </c>
      <c r="B152" s="541" t="s">
        <v>85</v>
      </c>
      <c r="C152" s="512">
        <v>13.651767</v>
      </c>
      <c r="D152" s="512">
        <v>1.891467</v>
      </c>
      <c r="E152" s="512">
        <v>4.888274</v>
      </c>
      <c r="F152" s="512">
        <v>0.66740900000000003</v>
      </c>
      <c r="G152" s="513">
        <v>3.0049649999999999</v>
      </c>
      <c r="H152" s="513">
        <v>4.41235</v>
      </c>
      <c r="I152" s="513">
        <v>3.8873730000000002</v>
      </c>
    </row>
    <row r="153" spans="1:9">
      <c r="A153" s="499" t="s">
        <v>371</v>
      </c>
      <c r="B153" s="539" t="s">
        <v>85</v>
      </c>
      <c r="C153" s="511">
        <v>1.316344</v>
      </c>
      <c r="D153" s="511">
        <v>2.2075629999999999</v>
      </c>
      <c r="E153" s="511">
        <v>0.96069499999999997</v>
      </c>
      <c r="F153" s="511">
        <v>0.15105499999999999</v>
      </c>
      <c r="G153" s="267">
        <v>2.1231800000000001</v>
      </c>
      <c r="H153" s="267">
        <v>0.86940399999999995</v>
      </c>
      <c r="I153" s="267">
        <v>1.3370820000000001</v>
      </c>
    </row>
    <row r="154" spans="1:9">
      <c r="A154" s="498" t="s">
        <v>372</v>
      </c>
      <c r="B154" s="543" t="s">
        <v>85</v>
      </c>
      <c r="C154" s="522">
        <v>53.366345000000003</v>
      </c>
      <c r="D154" s="522">
        <v>32.362929000000001</v>
      </c>
      <c r="E154" s="522">
        <v>39.540723999999997</v>
      </c>
      <c r="F154" s="522">
        <v>40.706930999999997</v>
      </c>
      <c r="G154" s="523">
        <v>34.351590999999999</v>
      </c>
      <c r="H154" s="523">
        <v>39.672218999999998</v>
      </c>
      <c r="I154" s="523">
        <v>37.687542999999998</v>
      </c>
    </row>
    <row r="155" spans="1:9">
      <c r="A155" s="502" t="s">
        <v>418</v>
      </c>
      <c r="B155" s="547" t="s">
        <v>85</v>
      </c>
      <c r="C155" s="515">
        <v>2.2631420000000002</v>
      </c>
      <c r="D155" s="515">
        <v>1.5184610000000001</v>
      </c>
      <c r="E155" s="515">
        <v>2.7914629999999998</v>
      </c>
      <c r="F155" s="515">
        <v>4.9768169999999996</v>
      </c>
      <c r="G155" s="516">
        <v>1.58897</v>
      </c>
      <c r="H155" s="516">
        <v>3.0378729999999998</v>
      </c>
      <c r="I155" s="516">
        <v>2.4974099999999999</v>
      </c>
    </row>
    <row r="156" spans="1:9">
      <c r="A156" s="500" t="s">
        <v>373</v>
      </c>
      <c r="B156" s="541" t="s">
        <v>85</v>
      </c>
      <c r="C156" s="512">
        <v>28.725270999999999</v>
      </c>
      <c r="D156" s="512">
        <v>16.719788999999999</v>
      </c>
      <c r="E156" s="512">
        <v>22.582433999999999</v>
      </c>
      <c r="F156" s="512">
        <v>24.7256</v>
      </c>
      <c r="G156" s="513">
        <v>17.856501999999999</v>
      </c>
      <c r="H156" s="513">
        <v>22.824086999999999</v>
      </c>
      <c r="I156" s="513">
        <v>20.971101000000001</v>
      </c>
    </row>
    <row r="157" spans="1:9">
      <c r="A157" s="502" t="s">
        <v>374</v>
      </c>
      <c r="B157" s="547" t="s">
        <v>85</v>
      </c>
      <c r="C157" s="515">
        <v>20.137588999999998</v>
      </c>
      <c r="D157" s="515">
        <v>14.124677999999999</v>
      </c>
      <c r="E157" s="515">
        <v>13.666278999999999</v>
      </c>
      <c r="F157" s="515">
        <v>11.004514</v>
      </c>
      <c r="G157" s="516">
        <v>14.693997</v>
      </c>
      <c r="H157" s="516">
        <v>13.366151</v>
      </c>
      <c r="I157" s="516">
        <v>13.861458000000001</v>
      </c>
    </row>
    <row r="158" spans="1:9">
      <c r="A158" s="498" t="s">
        <v>375</v>
      </c>
      <c r="B158" s="543" t="s">
        <v>85</v>
      </c>
      <c r="C158" s="522">
        <v>70.567024000000004</v>
      </c>
      <c r="D158" s="522">
        <v>45.564785999999998</v>
      </c>
      <c r="E158" s="522">
        <v>33.955072999999999</v>
      </c>
      <c r="F158" s="522">
        <v>21.073011000000001</v>
      </c>
      <c r="G158" s="523">
        <v>47.932068000000001</v>
      </c>
      <c r="H158" s="523">
        <v>32.502554000000003</v>
      </c>
      <c r="I158" s="523">
        <v>38.258001</v>
      </c>
    </row>
    <row r="159" spans="1:9">
      <c r="A159" s="499" t="s">
        <v>419</v>
      </c>
      <c r="B159" s="539" t="s">
        <v>85</v>
      </c>
      <c r="C159" s="511">
        <v>3.7180490000000002</v>
      </c>
      <c r="D159" s="511">
        <v>1.844079</v>
      </c>
      <c r="E159" s="511">
        <v>3.7251449999999999</v>
      </c>
      <c r="F159" s="511">
        <v>3.4065999999999999E-2</v>
      </c>
      <c r="G159" s="267">
        <v>2.021512</v>
      </c>
      <c r="H159" s="267">
        <v>3.3089569999999999</v>
      </c>
      <c r="I159" s="267">
        <v>2.8287200000000001</v>
      </c>
    </row>
    <row r="160" spans="1:9">
      <c r="A160" s="500" t="s">
        <v>376</v>
      </c>
      <c r="B160" s="541" t="s">
        <v>85</v>
      </c>
      <c r="C160" s="512">
        <v>46.997318</v>
      </c>
      <c r="D160" s="512">
        <v>33.939067000000001</v>
      </c>
      <c r="E160" s="512">
        <v>26.258817000000001</v>
      </c>
      <c r="F160" s="512">
        <v>20.149176000000001</v>
      </c>
      <c r="G160" s="513">
        <v>35.175458999999996</v>
      </c>
      <c r="H160" s="513">
        <v>25.569924</v>
      </c>
      <c r="I160" s="513">
        <v>29.152937000000001</v>
      </c>
    </row>
    <row r="161" spans="1:9">
      <c r="A161" s="499" t="s">
        <v>377</v>
      </c>
      <c r="B161" s="539" t="s">
        <v>85</v>
      </c>
      <c r="C161" s="511">
        <v>18.492039999999999</v>
      </c>
      <c r="D161" s="511">
        <v>9.7816399999999994</v>
      </c>
      <c r="E161" s="511">
        <v>3.3733749999999998</v>
      </c>
      <c r="F161" s="511">
        <v>0.88976900000000003</v>
      </c>
      <c r="G161" s="267">
        <v>10.606365</v>
      </c>
      <c r="H161" s="267">
        <v>3.0933359999999999</v>
      </c>
      <c r="I161" s="267">
        <v>5.8958120000000003</v>
      </c>
    </row>
    <row r="162" spans="1:9">
      <c r="A162" s="498" t="s">
        <v>378</v>
      </c>
      <c r="B162" s="543" t="s">
        <v>85</v>
      </c>
      <c r="C162" s="522">
        <v>57.469695000000002</v>
      </c>
      <c r="D162" s="522">
        <v>35.521644999999999</v>
      </c>
      <c r="E162" s="522">
        <v>21.438234999999999</v>
      </c>
      <c r="F162" s="522">
        <v>13.514386</v>
      </c>
      <c r="G162" s="523">
        <v>37.599747999999998</v>
      </c>
      <c r="H162" s="523">
        <v>20.544779999999999</v>
      </c>
      <c r="I162" s="523">
        <v>26.906545999999999</v>
      </c>
    </row>
    <row r="163" spans="1:9">
      <c r="A163" s="499" t="s">
        <v>420</v>
      </c>
      <c r="B163" s="539" t="s">
        <v>85</v>
      </c>
      <c r="C163" s="511">
        <v>4.7377149999999997</v>
      </c>
      <c r="D163" s="511">
        <v>5.090255</v>
      </c>
      <c r="E163" s="511">
        <v>4.3454009999999998</v>
      </c>
      <c r="F163" s="511">
        <v>1.9721070000000001</v>
      </c>
      <c r="G163" s="267">
        <v>5.0568749999999998</v>
      </c>
      <c r="H163" s="267">
        <v>4.0777999999999999</v>
      </c>
      <c r="I163" s="267">
        <v>4.4430100000000001</v>
      </c>
    </row>
    <row r="164" spans="1:9">
      <c r="A164" s="500" t="s">
        <v>379</v>
      </c>
      <c r="B164" s="541" t="s">
        <v>85</v>
      </c>
      <c r="C164" s="512">
        <v>3.097016</v>
      </c>
      <c r="D164" s="512">
        <v>0.27361799999999997</v>
      </c>
      <c r="E164" s="512">
        <v>0.41792600000000002</v>
      </c>
      <c r="F164" s="512">
        <v>1.6660000000000001E-2</v>
      </c>
      <c r="G164" s="513">
        <v>0.54094500000000001</v>
      </c>
      <c r="H164" s="513">
        <v>0.37268099999999998</v>
      </c>
      <c r="I164" s="513">
        <v>0.435446</v>
      </c>
    </row>
    <row r="165" spans="1:9">
      <c r="A165" s="502" t="s">
        <v>751</v>
      </c>
      <c r="B165" s="547" t="s">
        <v>85</v>
      </c>
      <c r="C165" s="515">
        <v>40.413483999999997</v>
      </c>
      <c r="D165" s="515">
        <v>19.724404</v>
      </c>
      <c r="E165" s="515">
        <v>9.8939339999999998</v>
      </c>
      <c r="F165" s="515">
        <v>7.2437480000000001</v>
      </c>
      <c r="G165" s="516">
        <v>21.683304</v>
      </c>
      <c r="H165" s="516">
        <v>9.5951120000000003</v>
      </c>
      <c r="I165" s="516">
        <v>14.104194</v>
      </c>
    </row>
    <row r="166" spans="1:9">
      <c r="A166" s="501" t="s">
        <v>381</v>
      </c>
      <c r="B166" s="541" t="s">
        <v>85</v>
      </c>
      <c r="C166" s="512" t="s">
        <v>85</v>
      </c>
      <c r="D166" s="512">
        <v>0.128689</v>
      </c>
      <c r="E166" s="512">
        <v>2.2110999999999999E-2</v>
      </c>
      <c r="F166" s="512">
        <v>4.4269000000000003E-2</v>
      </c>
      <c r="G166" s="513">
        <v>0.116505</v>
      </c>
      <c r="H166" s="513">
        <v>2.461E-2</v>
      </c>
      <c r="I166" s="513">
        <v>5.8888000000000003E-2</v>
      </c>
    </row>
    <row r="167" spans="1:9">
      <c r="A167" s="502" t="s">
        <v>382</v>
      </c>
      <c r="B167" s="539" t="s">
        <v>85</v>
      </c>
      <c r="C167" s="511">
        <v>2.6593789999999999</v>
      </c>
      <c r="D167" s="511">
        <v>1.298073</v>
      </c>
      <c r="E167" s="511">
        <v>2.2016589999999998</v>
      </c>
      <c r="F167" s="511">
        <v>0.41121999999999997</v>
      </c>
      <c r="G167" s="267">
        <v>1.426966</v>
      </c>
      <c r="H167" s="267">
        <v>1.9997780000000001</v>
      </c>
      <c r="I167" s="267">
        <v>1.7861100000000001</v>
      </c>
    </row>
    <row r="168" spans="1:9">
      <c r="A168" s="501" t="s">
        <v>383</v>
      </c>
      <c r="B168" s="551" t="s">
        <v>85</v>
      </c>
      <c r="C168" s="517">
        <v>6.0908340000000001</v>
      </c>
      <c r="D168" s="517">
        <v>8.9954999999999998</v>
      </c>
      <c r="E168" s="517">
        <v>4.4629149999999997</v>
      </c>
      <c r="F168" s="517">
        <v>3.826381</v>
      </c>
      <c r="G168" s="518">
        <v>8.720478</v>
      </c>
      <c r="H168" s="518">
        <v>4.3911420000000003</v>
      </c>
      <c r="I168" s="518">
        <v>6.0060510000000003</v>
      </c>
    </row>
    <row r="169" spans="1:9" s="7" customFormat="1">
      <c r="A169" s="530" t="s">
        <v>438</v>
      </c>
      <c r="B169" s="549" t="s">
        <v>85</v>
      </c>
      <c r="C169" s="531">
        <v>6.1632559999999996</v>
      </c>
      <c r="D169" s="531">
        <v>8.0428949999999997</v>
      </c>
      <c r="E169" s="531">
        <v>10.701915</v>
      </c>
      <c r="F169" s="531">
        <v>3.4047679999999998</v>
      </c>
      <c r="G169" s="532">
        <v>7.8649250000000004</v>
      </c>
      <c r="H169" s="532">
        <v>9.8791239999999991</v>
      </c>
      <c r="I169" s="532">
        <v>9.1277969999999993</v>
      </c>
    </row>
    <row r="170" spans="1:9">
      <c r="A170" s="501" t="s">
        <v>421</v>
      </c>
      <c r="B170" s="551" t="s">
        <v>85</v>
      </c>
      <c r="C170" s="517">
        <v>3.7528410000000001</v>
      </c>
      <c r="D170" s="517">
        <v>5.0660970000000001</v>
      </c>
      <c r="E170" s="517">
        <v>6.5988990000000003</v>
      </c>
      <c r="F170" s="517">
        <v>1.8688640000000001</v>
      </c>
      <c r="G170" s="518">
        <v>4.9417540000000004</v>
      </c>
      <c r="H170" s="518">
        <v>6.0655640000000002</v>
      </c>
      <c r="I170" s="518">
        <v>5.6463650000000003</v>
      </c>
    </row>
    <row r="171" spans="1:9">
      <c r="A171" s="502" t="s">
        <v>501</v>
      </c>
      <c r="B171" s="547" t="s">
        <v>85</v>
      </c>
      <c r="C171" s="515">
        <v>2.4003770000000002</v>
      </c>
      <c r="D171" s="515">
        <v>2.9767980000000001</v>
      </c>
      <c r="E171" s="515">
        <v>3.789857</v>
      </c>
      <c r="F171" s="515">
        <v>1.535903</v>
      </c>
      <c r="G171" s="516">
        <v>2.922221</v>
      </c>
      <c r="H171" s="516">
        <v>3.5357120000000002</v>
      </c>
      <c r="I171" s="516">
        <v>3.30687</v>
      </c>
    </row>
    <row r="172" spans="1:9">
      <c r="A172" s="527" t="s">
        <v>384</v>
      </c>
      <c r="B172" s="553" t="s">
        <v>85</v>
      </c>
      <c r="C172" s="528">
        <v>151.05233999999999</v>
      </c>
      <c r="D172" s="528">
        <v>123.807879</v>
      </c>
      <c r="E172" s="528">
        <v>137.276467</v>
      </c>
      <c r="F172" s="528">
        <v>170.50017299999999</v>
      </c>
      <c r="G172" s="529">
        <v>126.387461</v>
      </c>
      <c r="H172" s="529">
        <v>141.02260999999999</v>
      </c>
      <c r="I172" s="529">
        <v>135.56347400000001</v>
      </c>
    </row>
    <row r="173" spans="1:9">
      <c r="A173" s="502" t="s">
        <v>422</v>
      </c>
      <c r="B173" s="547" t="s">
        <v>85</v>
      </c>
      <c r="C173" s="515">
        <v>17.451215999999999</v>
      </c>
      <c r="D173" s="515">
        <v>16.187971000000001</v>
      </c>
      <c r="E173" s="515">
        <v>14.656459999999999</v>
      </c>
      <c r="F173" s="515">
        <v>16.442834999999999</v>
      </c>
      <c r="G173" s="516">
        <v>16.307579</v>
      </c>
      <c r="H173" s="516">
        <v>14.857882999999999</v>
      </c>
      <c r="I173" s="516">
        <v>15.398642000000001</v>
      </c>
    </row>
    <row r="174" spans="1:9">
      <c r="A174" s="501" t="s">
        <v>385</v>
      </c>
      <c r="B174" s="551" t="s">
        <v>85</v>
      </c>
      <c r="C174" s="517">
        <v>11.146649999999999</v>
      </c>
      <c r="D174" s="517">
        <v>4.5725959999999999</v>
      </c>
      <c r="E174" s="517">
        <v>9.9220220000000001</v>
      </c>
      <c r="F174" s="517">
        <v>15.186914</v>
      </c>
      <c r="G174" s="518">
        <v>5.1950459999999996</v>
      </c>
      <c r="H174" s="518">
        <v>10.515666</v>
      </c>
      <c r="I174" s="518">
        <v>8.5309919999999995</v>
      </c>
    </row>
    <row r="175" spans="1:9">
      <c r="A175" s="502" t="s">
        <v>386</v>
      </c>
      <c r="B175" s="547" t="s">
        <v>85</v>
      </c>
      <c r="C175" s="515">
        <v>80.309642999999994</v>
      </c>
      <c r="D175" s="515">
        <v>78.312858000000006</v>
      </c>
      <c r="E175" s="515">
        <v>82.623875999999996</v>
      </c>
      <c r="F175" s="515">
        <v>97.390748000000002</v>
      </c>
      <c r="G175" s="516">
        <v>78.501919000000001</v>
      </c>
      <c r="H175" s="516">
        <v>84.288916</v>
      </c>
      <c r="I175" s="516">
        <v>82.130277000000007</v>
      </c>
    </row>
    <row r="176" spans="1:9">
      <c r="A176" s="501" t="s">
        <v>387</v>
      </c>
      <c r="B176" s="551" t="s">
        <v>85</v>
      </c>
      <c r="C176" s="517">
        <v>4.5998530000000004</v>
      </c>
      <c r="D176" s="517">
        <v>2.0402979999999999</v>
      </c>
      <c r="E176" s="517">
        <v>4.1140930000000004</v>
      </c>
      <c r="F176" s="517">
        <v>11.49442</v>
      </c>
      <c r="G176" s="518">
        <v>2.2826439999999999</v>
      </c>
      <c r="H176" s="518">
        <v>4.9462619999999999</v>
      </c>
      <c r="I176" s="518">
        <v>3.9526919999999999</v>
      </c>
    </row>
    <row r="177" spans="1:9">
      <c r="A177" s="499" t="s">
        <v>388</v>
      </c>
      <c r="B177" s="539" t="s">
        <v>85</v>
      </c>
      <c r="C177" s="511">
        <v>9.5074380000000005</v>
      </c>
      <c r="D177" s="511">
        <v>2.456636</v>
      </c>
      <c r="E177" s="511">
        <v>2.9155440000000001</v>
      </c>
      <c r="F177" s="511">
        <v>7.4545969999999997</v>
      </c>
      <c r="G177" s="267">
        <v>3.1242260000000002</v>
      </c>
      <c r="H177" s="267">
        <v>3.427346</v>
      </c>
      <c r="I177" s="267">
        <v>3.3142770000000001</v>
      </c>
    </row>
    <row r="178" spans="1:9" s="47" customFormat="1">
      <c r="A178" s="500" t="s">
        <v>389</v>
      </c>
      <c r="B178" s="541" t="s">
        <v>85</v>
      </c>
      <c r="C178" s="512">
        <v>21.754622000000001</v>
      </c>
      <c r="D178" s="512">
        <v>20.237518000000001</v>
      </c>
      <c r="E178" s="512">
        <v>20.636509</v>
      </c>
      <c r="F178" s="512">
        <v>22.530659</v>
      </c>
      <c r="G178" s="513">
        <v>20.381162</v>
      </c>
      <c r="H178" s="513">
        <v>20.850083999999999</v>
      </c>
      <c r="I178" s="513">
        <v>20.675169</v>
      </c>
    </row>
    <row r="179" spans="1:9" s="7" customFormat="1">
      <c r="A179" s="524" t="s">
        <v>390</v>
      </c>
      <c r="B179" s="545" t="s">
        <v>85</v>
      </c>
      <c r="C179" s="525">
        <v>47.030715000000001</v>
      </c>
      <c r="D179" s="525">
        <v>42.648978</v>
      </c>
      <c r="E179" s="525">
        <v>51.001354999999997</v>
      </c>
      <c r="F179" s="525">
        <v>50.033768000000002</v>
      </c>
      <c r="G179" s="526">
        <v>43.063853000000002</v>
      </c>
      <c r="H179" s="526">
        <v>50.892254999999999</v>
      </c>
      <c r="I179" s="526">
        <v>47.972140000000003</v>
      </c>
    </row>
    <row r="180" spans="1:9">
      <c r="A180" s="500" t="s">
        <v>391</v>
      </c>
      <c r="B180" s="541" t="s">
        <v>85</v>
      </c>
      <c r="C180" s="512">
        <v>3.440121</v>
      </c>
      <c r="D180" s="512">
        <v>4.1391629999999999</v>
      </c>
      <c r="E180" s="512">
        <v>3.476858</v>
      </c>
      <c r="F180" s="512" t="s">
        <v>85</v>
      </c>
      <c r="G180" s="513">
        <v>4.0729749999999996</v>
      </c>
      <c r="H180" s="513">
        <v>3.0848239999999998</v>
      </c>
      <c r="I180" s="513">
        <v>3.4534199999999999</v>
      </c>
    </row>
    <row r="181" spans="1:9">
      <c r="A181" s="499" t="s">
        <v>392</v>
      </c>
      <c r="B181" s="539" t="s">
        <v>85</v>
      </c>
      <c r="C181" s="511">
        <v>8.9552790000000009</v>
      </c>
      <c r="D181" s="511">
        <v>18.114003</v>
      </c>
      <c r="E181" s="511">
        <v>25.278597000000001</v>
      </c>
      <c r="F181" s="511">
        <v>24.544060999999999</v>
      </c>
      <c r="G181" s="267">
        <v>17.246829000000002</v>
      </c>
      <c r="H181" s="267">
        <v>25.195774</v>
      </c>
      <c r="I181" s="267">
        <v>22.230695000000001</v>
      </c>
    </row>
    <row r="182" spans="1:9">
      <c r="A182" s="500" t="s">
        <v>393</v>
      </c>
      <c r="B182" s="541" t="s">
        <v>85</v>
      </c>
      <c r="C182" s="512">
        <v>32.611364000000002</v>
      </c>
      <c r="D182" s="512">
        <v>19.947766999999999</v>
      </c>
      <c r="E182" s="512">
        <v>21.060607000000001</v>
      </c>
      <c r="F182" s="512">
        <v>24.65456</v>
      </c>
      <c r="G182" s="513">
        <v>21.146792000000001</v>
      </c>
      <c r="H182" s="513">
        <v>21.465843</v>
      </c>
      <c r="I182" s="513">
        <v>21.346831999999999</v>
      </c>
    </row>
    <row r="183" spans="1:9">
      <c r="A183" s="499" t="s">
        <v>394</v>
      </c>
      <c r="B183" s="539" t="s">
        <v>85</v>
      </c>
      <c r="C183" s="511">
        <v>2.0239509999999998</v>
      </c>
      <c r="D183" s="511">
        <v>0.44804500000000003</v>
      </c>
      <c r="E183" s="511">
        <v>1.1852940000000001</v>
      </c>
      <c r="F183" s="511">
        <v>0.83514699999999997</v>
      </c>
      <c r="G183" s="267">
        <v>0.59725700000000004</v>
      </c>
      <c r="H183" s="267">
        <v>1.145813</v>
      </c>
      <c r="I183" s="267">
        <v>0.94119299999999995</v>
      </c>
    </row>
    <row r="184" spans="1:9" s="7" customFormat="1">
      <c r="A184" s="498" t="s">
        <v>395</v>
      </c>
      <c r="B184" s="543" t="s">
        <v>85</v>
      </c>
      <c r="C184" s="522">
        <v>35.289375</v>
      </c>
      <c r="D184" s="522">
        <v>38.998502999999999</v>
      </c>
      <c r="E184" s="522">
        <v>34.533475000000003</v>
      </c>
      <c r="F184" s="522">
        <v>18.075336</v>
      </c>
      <c r="G184" s="523">
        <v>38.647311999999999</v>
      </c>
      <c r="H184" s="523">
        <v>32.677734999999998</v>
      </c>
      <c r="I184" s="523">
        <v>34.90448</v>
      </c>
    </row>
    <row r="185" spans="1:9" s="47" customFormat="1">
      <c r="A185" s="499" t="s">
        <v>396</v>
      </c>
      <c r="B185" s="539" t="s">
        <v>85</v>
      </c>
      <c r="C185" s="511">
        <v>17.580641</v>
      </c>
      <c r="D185" s="511">
        <v>23.456399999999999</v>
      </c>
      <c r="E185" s="511">
        <v>25.939449</v>
      </c>
      <c r="F185" s="511">
        <v>13.378781</v>
      </c>
      <c r="G185" s="267">
        <v>22.900065999999999</v>
      </c>
      <c r="H185" s="267">
        <v>24.523168999999999</v>
      </c>
      <c r="I185" s="267">
        <v>23.917726999999999</v>
      </c>
    </row>
    <row r="186" spans="1:9">
      <c r="A186" s="500" t="s">
        <v>397</v>
      </c>
      <c r="B186" s="541" t="s">
        <v>85</v>
      </c>
      <c r="C186" s="512">
        <v>0.20335800000000001</v>
      </c>
      <c r="D186" s="512">
        <v>0.60783799999999999</v>
      </c>
      <c r="E186" s="512">
        <v>0.182119</v>
      </c>
      <c r="F186" s="512" t="s">
        <v>85</v>
      </c>
      <c r="G186" s="513">
        <v>0.56954099999999996</v>
      </c>
      <c r="H186" s="513">
        <v>0.16158400000000001</v>
      </c>
      <c r="I186" s="513">
        <v>0.31375799999999998</v>
      </c>
    </row>
    <row r="187" spans="1:9">
      <c r="A187" s="499" t="s">
        <v>398</v>
      </c>
      <c r="B187" s="539" t="s">
        <v>85</v>
      </c>
      <c r="C187" s="511">
        <v>13.651320999999999</v>
      </c>
      <c r="D187" s="511">
        <v>13.183827000000001</v>
      </c>
      <c r="E187" s="511">
        <v>6.4986470000000001</v>
      </c>
      <c r="F187" s="511">
        <v>2.391146</v>
      </c>
      <c r="G187" s="267">
        <v>13.22809</v>
      </c>
      <c r="H187" s="267">
        <v>6.0355049999999997</v>
      </c>
      <c r="I187" s="267">
        <v>8.7184500000000007</v>
      </c>
    </row>
    <row r="188" spans="1:9">
      <c r="A188" s="501" t="s">
        <v>399</v>
      </c>
      <c r="B188" s="551" t="s">
        <v>85</v>
      </c>
      <c r="C188" s="517">
        <v>2.0552489999999999</v>
      </c>
      <c r="D188" s="517">
        <v>1.7504390000000001</v>
      </c>
      <c r="E188" s="517">
        <v>0.93736299999999995</v>
      </c>
      <c r="F188" s="517">
        <v>2.305409</v>
      </c>
      <c r="G188" s="518">
        <v>1.779299</v>
      </c>
      <c r="H188" s="518">
        <v>1.0916170000000001</v>
      </c>
      <c r="I188" s="518">
        <v>1.348133</v>
      </c>
    </row>
    <row r="189" spans="1:9" s="7" customFormat="1">
      <c r="A189" s="530" t="s">
        <v>400</v>
      </c>
      <c r="B189" s="549" t="s">
        <v>85</v>
      </c>
      <c r="C189" s="531">
        <v>28.452334</v>
      </c>
      <c r="D189" s="531">
        <v>20.829155</v>
      </c>
      <c r="E189" s="531">
        <v>20.350145000000001</v>
      </c>
      <c r="F189" s="531">
        <v>26.760055999999999</v>
      </c>
      <c r="G189" s="532">
        <v>21.550939</v>
      </c>
      <c r="H189" s="532">
        <v>21.072894999999999</v>
      </c>
      <c r="I189" s="532">
        <v>21.251213</v>
      </c>
    </row>
    <row r="190" spans="1:9">
      <c r="A190" s="559" t="s">
        <v>402</v>
      </c>
      <c r="B190" s="562" t="s">
        <v>85</v>
      </c>
      <c r="C190" s="560">
        <f>SUM(C138,C142,C147,C154,C158,C162,C169,C172,C179,C184,C189)</f>
        <v>634.90857999999992</v>
      </c>
      <c r="D190" s="560">
        <f t="shared" ref="D190:I190" si="7">SUM(D138,D142,D147,D154,D158,D162,D169,D172,D179,D184,D189)</f>
        <v>477.39800400000001</v>
      </c>
      <c r="E190" s="560">
        <f t="shared" si="7"/>
        <v>486.71544</v>
      </c>
      <c r="F190" s="560">
        <f t="shared" si="7"/>
        <v>406.34522900000002</v>
      </c>
      <c r="G190" s="560">
        <f t="shared" si="7"/>
        <v>492.31154600000002</v>
      </c>
      <c r="H190" s="560">
        <f t="shared" si="7"/>
        <v>477.65328499999998</v>
      </c>
      <c r="I190" s="560">
        <f t="shared" si="7"/>
        <v>483.12104399999998</v>
      </c>
    </row>
    <row r="191" spans="1:9">
      <c r="A191" s="536" t="s">
        <v>432</v>
      </c>
      <c r="B191" s="3"/>
      <c r="C191" s="212"/>
      <c r="D191" s="3"/>
      <c r="E191" s="3"/>
      <c r="F191" s="212"/>
      <c r="G191" s="3"/>
      <c r="H191" s="3"/>
      <c r="I191" s="3"/>
    </row>
    <row r="192" spans="1:9">
      <c r="A192" s="38" t="s">
        <v>439</v>
      </c>
      <c r="B192" s="3"/>
      <c r="C192" s="212"/>
      <c r="D192" s="3"/>
      <c r="E192" s="3"/>
      <c r="F192" s="212"/>
      <c r="G192" s="3"/>
      <c r="H192" s="3"/>
      <c r="I192" s="3"/>
    </row>
    <row r="193" spans="1:9">
      <c r="A193" s="242" t="s">
        <v>643</v>
      </c>
      <c r="B193" s="3"/>
      <c r="C193" s="212"/>
      <c r="D193" s="3"/>
      <c r="E193" s="3"/>
      <c r="F193" s="212"/>
      <c r="G193" s="3"/>
      <c r="H193" s="3"/>
      <c r="I193" s="3"/>
    </row>
    <row r="195" spans="1:9" ht="87" customHeight="1">
      <c r="A195" s="801" t="s">
        <v>440</v>
      </c>
      <c r="B195" s="802"/>
      <c r="C195" s="802"/>
      <c r="D195" s="802"/>
      <c r="E195" s="802"/>
      <c r="F195" s="802"/>
      <c r="G195" s="802"/>
      <c r="H195" s="802"/>
      <c r="I195" s="803"/>
    </row>
  </sheetData>
  <mergeCells count="1">
    <mergeCell ref="A195:I195"/>
  </mergeCells>
  <printOptions horizontalCentered="1" verticalCentered="1"/>
  <pageMargins left="0.70866141732283472" right="0.70866141732283472" top="0.19685039370078741" bottom="0.19685039370078741" header="0.31496062992125984" footer="0.31496062992125984"/>
  <pageSetup paperSize="9" scale="50" firstPageNumber="76" orientation="landscape" useFirstPageNumber="1" r:id="rId1"/>
  <headerFooter>
    <oddHeader>&amp;RLes groupements à fiscalité propre en 2018</oddHeader>
    <oddFooter>&amp;LDirection Générales des Collectivités Locales / DESL&amp;C&amp;P&amp;RMise en ligne : juillet 2020</oddFooter>
    <firstHeader>&amp;RLes groupements à fiscalité propre en 2016</firstHeader>
    <firstFooter>&amp;LDirection Générales des Collectivités Locales / DESL&amp;C&amp;P&amp;RMise en ligne : mai 2018</firstFooter>
  </headerFooter>
  <rowBreaks count="2" manualBreakCount="2">
    <brk id="65" max="16383" man="1"/>
    <brk id="129" max="16383" man="1"/>
  </rowBreaks>
</worksheet>
</file>

<file path=xl/worksheets/sheet31.xml><?xml version="1.0" encoding="utf-8"?>
<worksheet xmlns="http://schemas.openxmlformats.org/spreadsheetml/2006/main" xmlns:r="http://schemas.openxmlformats.org/officeDocument/2006/relationships">
  <sheetPr>
    <tabColor rgb="FF00B050"/>
  </sheetPr>
  <dimension ref="A1:I196"/>
  <sheetViews>
    <sheetView zoomScaleNormal="100" workbookViewId="0"/>
  </sheetViews>
  <sheetFormatPr baseColWidth="10" defaultRowHeight="13.2"/>
  <cols>
    <col min="1" max="1" width="84.109375" customWidth="1"/>
    <col min="2" max="9" width="17.33203125" customWidth="1"/>
  </cols>
  <sheetData>
    <row r="1" spans="1:9" ht="19.2">
      <c r="A1" s="9" t="s">
        <v>504</v>
      </c>
    </row>
    <row r="2" spans="1:9" ht="12.75" customHeight="1">
      <c r="A2" s="9"/>
    </row>
    <row r="3" spans="1:9" ht="17.25" customHeight="1">
      <c r="A3" s="88" t="s">
        <v>772</v>
      </c>
    </row>
    <row r="4" spans="1:9" ht="13.8" thickBot="1">
      <c r="A4" s="205"/>
      <c r="I4" s="417" t="s">
        <v>401</v>
      </c>
    </row>
    <row r="5" spans="1:9" ht="12.75" customHeight="1">
      <c r="A5" s="204" t="s">
        <v>405</v>
      </c>
      <c r="B5" s="503" t="s">
        <v>96</v>
      </c>
      <c r="C5" s="503" t="s">
        <v>614</v>
      </c>
      <c r="D5" s="503" t="s">
        <v>98</v>
      </c>
      <c r="E5" s="503" t="s">
        <v>299</v>
      </c>
      <c r="F5" s="504">
        <v>300000</v>
      </c>
      <c r="G5" s="505" t="s">
        <v>436</v>
      </c>
      <c r="H5" s="505" t="s">
        <v>436</v>
      </c>
      <c r="I5" s="505" t="s">
        <v>415</v>
      </c>
    </row>
    <row r="6" spans="1:9" ht="12.75" customHeight="1">
      <c r="A6" s="203"/>
      <c r="B6" s="506" t="s">
        <v>36</v>
      </c>
      <c r="C6" s="506" t="s">
        <v>36</v>
      </c>
      <c r="D6" s="506" t="s">
        <v>36</v>
      </c>
      <c r="E6" s="506" t="s">
        <v>36</v>
      </c>
      <c r="F6" s="506" t="s">
        <v>37</v>
      </c>
      <c r="G6" s="507" t="s">
        <v>406</v>
      </c>
      <c r="H6" s="507" t="s">
        <v>670</v>
      </c>
      <c r="I6" s="507" t="s">
        <v>437</v>
      </c>
    </row>
    <row r="7" spans="1:9" ht="12.75" customHeight="1" thickBot="1">
      <c r="A7" s="206"/>
      <c r="B7" s="508" t="s">
        <v>613</v>
      </c>
      <c r="C7" s="508" t="s">
        <v>100</v>
      </c>
      <c r="D7" s="508" t="s">
        <v>101</v>
      </c>
      <c r="E7" s="508" t="s">
        <v>300</v>
      </c>
      <c r="F7" s="508" t="s">
        <v>102</v>
      </c>
      <c r="G7" s="779" t="s">
        <v>775</v>
      </c>
      <c r="H7" s="509" t="s">
        <v>102</v>
      </c>
      <c r="I7" s="509" t="s">
        <v>407</v>
      </c>
    </row>
    <row r="8" spans="1:9" ht="12.75" customHeight="1"/>
    <row r="9" spans="1:9" ht="14.25" customHeight="1">
      <c r="A9" s="519" t="s">
        <v>356</v>
      </c>
      <c r="B9" s="520">
        <v>678.11129400000004</v>
      </c>
      <c r="C9" s="520">
        <v>423.76183800000001</v>
      </c>
      <c r="D9" s="520">
        <v>158.20692099999999</v>
      </c>
      <c r="E9" s="520">
        <v>14.694438999999999</v>
      </c>
      <c r="F9" s="520" t="s">
        <v>85</v>
      </c>
      <c r="G9" s="521">
        <v>678.11129400000004</v>
      </c>
      <c r="H9" s="521">
        <v>596.66319799999997</v>
      </c>
      <c r="I9" s="521">
        <v>1274.774492</v>
      </c>
    </row>
    <row r="10" spans="1:9" ht="14.25" customHeight="1">
      <c r="A10" s="499" t="s">
        <v>357</v>
      </c>
      <c r="B10" s="511">
        <v>594.69829600000003</v>
      </c>
      <c r="C10" s="511">
        <v>378.64797499999997</v>
      </c>
      <c r="D10" s="511">
        <v>148.59203199999999</v>
      </c>
      <c r="E10" s="511">
        <v>14.402252000000001</v>
      </c>
      <c r="F10" s="511" t="s">
        <v>85</v>
      </c>
      <c r="G10" s="267">
        <v>594.69829600000003</v>
      </c>
      <c r="H10" s="267">
        <v>541.64225899999997</v>
      </c>
      <c r="I10" s="267">
        <v>1136.3405540000001</v>
      </c>
    </row>
    <row r="11" spans="1:9" ht="14.25" customHeight="1">
      <c r="A11" s="500" t="s">
        <v>358</v>
      </c>
      <c r="B11" s="512">
        <v>18.901547000000001</v>
      </c>
      <c r="C11" s="512">
        <v>13.425473999999999</v>
      </c>
      <c r="D11" s="512">
        <v>5.3630760000000004</v>
      </c>
      <c r="E11" s="512">
        <v>0.27111000000000002</v>
      </c>
      <c r="F11" s="512" t="s">
        <v>85</v>
      </c>
      <c r="G11" s="513">
        <v>18.901547000000001</v>
      </c>
      <c r="H11" s="513">
        <v>19.059660000000001</v>
      </c>
      <c r="I11" s="513">
        <v>37.961207999999999</v>
      </c>
    </row>
    <row r="12" spans="1:9" ht="14.25" customHeight="1">
      <c r="A12" s="499" t="s">
        <v>359</v>
      </c>
      <c r="B12" s="511">
        <v>0.20383699999999999</v>
      </c>
      <c r="C12" s="511">
        <v>0.41142299999999998</v>
      </c>
      <c r="D12" s="511">
        <v>2E-3</v>
      </c>
      <c r="E12" s="511">
        <v>2.1076999999999999E-2</v>
      </c>
      <c r="F12" s="511" t="s">
        <v>85</v>
      </c>
      <c r="G12" s="267">
        <v>0.20383699999999999</v>
      </c>
      <c r="H12" s="267">
        <v>0.43449900000000002</v>
      </c>
      <c r="I12" s="267">
        <v>0.63833600000000001</v>
      </c>
    </row>
    <row r="13" spans="1:9" ht="14.25" customHeight="1">
      <c r="A13" s="498" t="s">
        <v>360</v>
      </c>
      <c r="B13" s="522">
        <v>64.238815000000002</v>
      </c>
      <c r="C13" s="522">
        <v>66.997506000000001</v>
      </c>
      <c r="D13" s="522">
        <v>21.84253</v>
      </c>
      <c r="E13" s="522" t="s">
        <v>85</v>
      </c>
      <c r="F13" s="522" t="s">
        <v>85</v>
      </c>
      <c r="G13" s="523">
        <v>64.238815000000002</v>
      </c>
      <c r="H13" s="523">
        <v>88.840035999999998</v>
      </c>
      <c r="I13" s="523">
        <v>153.07885099999999</v>
      </c>
    </row>
    <row r="14" spans="1:9" ht="14.25" customHeight="1">
      <c r="A14" s="499" t="s">
        <v>361</v>
      </c>
      <c r="B14" s="511">
        <v>6.1257029999999997</v>
      </c>
      <c r="C14" s="511">
        <v>3.831423</v>
      </c>
      <c r="D14" s="511">
        <v>1.6302129999999999</v>
      </c>
      <c r="E14" s="511" t="s">
        <v>85</v>
      </c>
      <c r="F14" s="511" t="s">
        <v>85</v>
      </c>
      <c r="G14" s="267">
        <v>6.1257029999999997</v>
      </c>
      <c r="H14" s="267">
        <v>5.4616360000000004</v>
      </c>
      <c r="I14" s="267">
        <v>11.587339</v>
      </c>
    </row>
    <row r="15" spans="1:9" ht="14.25" customHeight="1">
      <c r="A15" s="500" t="s">
        <v>362</v>
      </c>
      <c r="B15" s="512">
        <v>51.151130999999999</v>
      </c>
      <c r="C15" s="512">
        <v>58.017892000000003</v>
      </c>
      <c r="D15" s="512">
        <v>19.995517</v>
      </c>
      <c r="E15" s="512" t="s">
        <v>85</v>
      </c>
      <c r="F15" s="512" t="s">
        <v>85</v>
      </c>
      <c r="G15" s="513">
        <v>51.151130999999999</v>
      </c>
      <c r="H15" s="513">
        <v>78.013408999999996</v>
      </c>
      <c r="I15" s="513">
        <v>129.16453999999999</v>
      </c>
    </row>
    <row r="16" spans="1:9" ht="14.25" customHeight="1">
      <c r="A16" s="499" t="s">
        <v>363</v>
      </c>
      <c r="B16" s="511">
        <v>1.873038</v>
      </c>
      <c r="C16" s="511">
        <v>0.98638099999999995</v>
      </c>
      <c r="D16" s="511">
        <v>0.17383399999999999</v>
      </c>
      <c r="E16" s="511" t="s">
        <v>85</v>
      </c>
      <c r="F16" s="511" t="s">
        <v>85</v>
      </c>
      <c r="G16" s="267">
        <v>1.873038</v>
      </c>
      <c r="H16" s="267">
        <v>1.160215</v>
      </c>
      <c r="I16" s="267">
        <v>3.0332530000000002</v>
      </c>
    </row>
    <row r="17" spans="1:9" ht="14.25" customHeight="1">
      <c r="A17" s="514" t="s">
        <v>364</v>
      </c>
      <c r="B17" s="512">
        <v>3.3487260000000001</v>
      </c>
      <c r="C17" s="512">
        <v>1.252391</v>
      </c>
      <c r="D17" s="512">
        <v>4.2481999999999999E-2</v>
      </c>
      <c r="E17" s="512" t="s">
        <v>85</v>
      </c>
      <c r="F17" s="512" t="s">
        <v>85</v>
      </c>
      <c r="G17" s="513">
        <v>3.3487260000000001</v>
      </c>
      <c r="H17" s="513">
        <v>1.2948729999999999</v>
      </c>
      <c r="I17" s="513">
        <v>4.643599</v>
      </c>
    </row>
    <row r="18" spans="1:9" ht="14.25" customHeight="1">
      <c r="A18" s="524" t="s">
        <v>365</v>
      </c>
      <c r="B18" s="525">
        <v>151.99525299999999</v>
      </c>
      <c r="C18" s="525">
        <v>68.289968999999999</v>
      </c>
      <c r="D18" s="525">
        <v>15.422459</v>
      </c>
      <c r="E18" s="525">
        <v>0.119062</v>
      </c>
      <c r="F18" s="525" t="s">
        <v>85</v>
      </c>
      <c r="G18" s="526">
        <v>151.99525299999999</v>
      </c>
      <c r="H18" s="526">
        <v>83.831490000000002</v>
      </c>
      <c r="I18" s="526">
        <v>235.82674399999999</v>
      </c>
    </row>
    <row r="19" spans="1:9" ht="14.25" customHeight="1">
      <c r="A19" s="500" t="s">
        <v>417</v>
      </c>
      <c r="B19" s="512">
        <v>8.6628919999999994</v>
      </c>
      <c r="C19" s="512">
        <v>4.7435150000000004</v>
      </c>
      <c r="D19" s="512">
        <v>0.47282200000000002</v>
      </c>
      <c r="E19" s="512">
        <v>0.108917</v>
      </c>
      <c r="F19" s="512" t="s">
        <v>85</v>
      </c>
      <c r="G19" s="513">
        <v>8.6628919999999994</v>
      </c>
      <c r="H19" s="513">
        <v>5.3252550000000003</v>
      </c>
      <c r="I19" s="513">
        <v>13.988146</v>
      </c>
    </row>
    <row r="20" spans="1:9" ht="14.25" customHeight="1">
      <c r="A20" s="499" t="s">
        <v>367</v>
      </c>
      <c r="B20" s="511">
        <v>65.718428000000003</v>
      </c>
      <c r="C20" s="511">
        <v>32.319665000000001</v>
      </c>
      <c r="D20" s="511">
        <v>7.4725580000000003</v>
      </c>
      <c r="E20" s="511" t="s">
        <v>85</v>
      </c>
      <c r="F20" s="511" t="s">
        <v>85</v>
      </c>
      <c r="G20" s="267">
        <v>65.718428000000003</v>
      </c>
      <c r="H20" s="267">
        <v>39.792223</v>
      </c>
      <c r="I20" s="267">
        <v>105.510651</v>
      </c>
    </row>
    <row r="21" spans="1:9" ht="14.25" customHeight="1">
      <c r="A21" s="514" t="s">
        <v>368</v>
      </c>
      <c r="B21" s="512">
        <v>1.2290939999999999</v>
      </c>
      <c r="C21" s="512">
        <v>1.747037</v>
      </c>
      <c r="D21" s="512">
        <v>0.52437299999999998</v>
      </c>
      <c r="E21" s="512" t="s">
        <v>85</v>
      </c>
      <c r="F21" s="512" t="s">
        <v>85</v>
      </c>
      <c r="G21" s="513">
        <v>1.2290939999999999</v>
      </c>
      <c r="H21" s="513">
        <v>2.2714099999999999</v>
      </c>
      <c r="I21" s="513">
        <v>3.5005039999999998</v>
      </c>
    </row>
    <row r="22" spans="1:9" ht="14.25" customHeight="1">
      <c r="A22" s="499" t="s">
        <v>369</v>
      </c>
      <c r="B22" s="511">
        <v>1.015746</v>
      </c>
      <c r="C22" s="511">
        <v>0.51975700000000002</v>
      </c>
      <c r="D22" s="511">
        <v>2.2261600000000001</v>
      </c>
      <c r="E22" s="511">
        <v>1.0145E-2</v>
      </c>
      <c r="F22" s="511" t="s">
        <v>85</v>
      </c>
      <c r="G22" s="267">
        <v>1.015746</v>
      </c>
      <c r="H22" s="267">
        <v>2.756062</v>
      </c>
      <c r="I22" s="267">
        <v>3.771808</v>
      </c>
    </row>
    <row r="23" spans="1:9" ht="14.25" customHeight="1">
      <c r="A23" s="500" t="s">
        <v>370</v>
      </c>
      <c r="B23" s="512">
        <v>59.713966999999997</v>
      </c>
      <c r="C23" s="512">
        <v>24.545217000000001</v>
      </c>
      <c r="D23" s="512">
        <v>3.2883140000000002</v>
      </c>
      <c r="E23" s="512" t="s">
        <v>85</v>
      </c>
      <c r="F23" s="512" t="s">
        <v>85</v>
      </c>
      <c r="G23" s="513">
        <v>59.713966999999997</v>
      </c>
      <c r="H23" s="513">
        <v>27.833531000000001</v>
      </c>
      <c r="I23" s="513">
        <v>87.547498000000004</v>
      </c>
    </row>
    <row r="24" spans="1:9" ht="14.25" customHeight="1">
      <c r="A24" s="499" t="s">
        <v>371</v>
      </c>
      <c r="B24" s="511">
        <v>9.5817040000000002</v>
      </c>
      <c r="C24" s="511">
        <v>4.3774810000000004</v>
      </c>
      <c r="D24" s="511">
        <v>1.4106639999999999</v>
      </c>
      <c r="E24" s="511" t="s">
        <v>85</v>
      </c>
      <c r="F24" s="511" t="s">
        <v>85</v>
      </c>
      <c r="G24" s="267">
        <v>9.5817040000000002</v>
      </c>
      <c r="H24" s="267">
        <v>5.7881450000000001</v>
      </c>
      <c r="I24" s="267">
        <v>15.369849</v>
      </c>
    </row>
    <row r="25" spans="1:9" ht="14.25" customHeight="1">
      <c r="A25" s="498" t="s">
        <v>372</v>
      </c>
      <c r="B25" s="522">
        <v>129.569222</v>
      </c>
      <c r="C25" s="522">
        <v>101.670852</v>
      </c>
      <c r="D25" s="522">
        <v>31.157225</v>
      </c>
      <c r="E25" s="522">
        <v>2.3283930000000002</v>
      </c>
      <c r="F25" s="522" t="s">
        <v>85</v>
      </c>
      <c r="G25" s="523">
        <v>129.569222</v>
      </c>
      <c r="H25" s="523">
        <v>135.15647100000001</v>
      </c>
      <c r="I25" s="523">
        <v>264.72569299999998</v>
      </c>
    </row>
    <row r="26" spans="1:9" ht="14.25" customHeight="1">
      <c r="A26" s="502" t="s">
        <v>418</v>
      </c>
      <c r="B26" s="515">
        <v>5.8842230000000004</v>
      </c>
      <c r="C26" s="515">
        <v>7.0398839999999998</v>
      </c>
      <c r="D26" s="515">
        <v>1.07792</v>
      </c>
      <c r="E26" s="515">
        <v>0.34874699999999997</v>
      </c>
      <c r="F26" s="515" t="s">
        <v>85</v>
      </c>
      <c r="G26" s="516">
        <v>5.8842230000000004</v>
      </c>
      <c r="H26" s="516">
        <v>8.4665510000000008</v>
      </c>
      <c r="I26" s="516">
        <v>14.350773999999999</v>
      </c>
    </row>
    <row r="27" spans="1:9" ht="14.25" customHeight="1">
      <c r="A27" s="500" t="s">
        <v>373</v>
      </c>
      <c r="B27" s="512">
        <v>69.479450999999997</v>
      </c>
      <c r="C27" s="512">
        <v>52.903052000000002</v>
      </c>
      <c r="D27" s="512">
        <v>21.701816000000001</v>
      </c>
      <c r="E27" s="512">
        <v>1.973339</v>
      </c>
      <c r="F27" s="512" t="s">
        <v>85</v>
      </c>
      <c r="G27" s="513">
        <v>69.479450999999997</v>
      </c>
      <c r="H27" s="513">
        <v>76.578207000000006</v>
      </c>
      <c r="I27" s="513">
        <v>146.057658</v>
      </c>
    </row>
    <row r="28" spans="1:9" ht="14.25" customHeight="1">
      <c r="A28" s="502" t="s">
        <v>374</v>
      </c>
      <c r="B28" s="515">
        <v>43.694569999999999</v>
      </c>
      <c r="C28" s="515">
        <v>34.968936999999997</v>
      </c>
      <c r="D28" s="515">
        <v>8.3685240000000007</v>
      </c>
      <c r="E28" s="515">
        <v>6.3070000000000001E-3</v>
      </c>
      <c r="F28" s="515" t="s">
        <v>85</v>
      </c>
      <c r="G28" s="516">
        <v>43.694569999999999</v>
      </c>
      <c r="H28" s="516">
        <v>43.343767999999997</v>
      </c>
      <c r="I28" s="516">
        <v>87.038337999999996</v>
      </c>
    </row>
    <row r="29" spans="1:9" ht="14.25" customHeight="1">
      <c r="A29" s="498" t="s">
        <v>375</v>
      </c>
      <c r="B29" s="522">
        <v>326.387922</v>
      </c>
      <c r="C29" s="522">
        <v>213.49263300000001</v>
      </c>
      <c r="D29" s="522">
        <v>70.165516999999994</v>
      </c>
      <c r="E29" s="522">
        <v>3.8535750000000002</v>
      </c>
      <c r="F29" s="522" t="s">
        <v>85</v>
      </c>
      <c r="G29" s="523">
        <v>326.387922</v>
      </c>
      <c r="H29" s="523">
        <v>287.51172600000001</v>
      </c>
      <c r="I29" s="523">
        <v>613.89964799999996</v>
      </c>
    </row>
    <row r="30" spans="1:9" ht="14.25" customHeight="1">
      <c r="A30" s="499" t="s">
        <v>419</v>
      </c>
      <c r="B30" s="511">
        <v>16.287987000000001</v>
      </c>
      <c r="C30" s="511">
        <v>12.315842</v>
      </c>
      <c r="D30" s="511">
        <v>3.0102060000000002</v>
      </c>
      <c r="E30" s="511">
        <v>1.198666</v>
      </c>
      <c r="F30" s="511" t="s">
        <v>85</v>
      </c>
      <c r="G30" s="267">
        <v>16.287987000000001</v>
      </c>
      <c r="H30" s="267">
        <v>16.524715</v>
      </c>
      <c r="I30" s="267">
        <v>32.812702000000002</v>
      </c>
    </row>
    <row r="31" spans="1:9" ht="14.25" customHeight="1">
      <c r="A31" s="500" t="s">
        <v>376</v>
      </c>
      <c r="B31" s="512">
        <v>147.153538</v>
      </c>
      <c r="C31" s="512">
        <v>104.05810200000001</v>
      </c>
      <c r="D31" s="512">
        <v>31.907955000000001</v>
      </c>
      <c r="E31" s="512">
        <v>2.2583419999999998</v>
      </c>
      <c r="F31" s="512" t="s">
        <v>85</v>
      </c>
      <c r="G31" s="513">
        <v>147.153538</v>
      </c>
      <c r="H31" s="513">
        <v>138.22439900000001</v>
      </c>
      <c r="I31" s="513">
        <v>285.37793699999997</v>
      </c>
    </row>
    <row r="32" spans="1:9" ht="14.25" customHeight="1">
      <c r="A32" s="499" t="s">
        <v>377</v>
      </c>
      <c r="B32" s="511">
        <v>139.17446899999999</v>
      </c>
      <c r="C32" s="511">
        <v>84.751238999999998</v>
      </c>
      <c r="D32" s="511">
        <v>35.183376000000003</v>
      </c>
      <c r="E32" s="511">
        <v>0.396567</v>
      </c>
      <c r="F32" s="511" t="s">
        <v>85</v>
      </c>
      <c r="G32" s="267">
        <v>139.17446899999999</v>
      </c>
      <c r="H32" s="267">
        <v>120.331182</v>
      </c>
      <c r="I32" s="267">
        <v>259.505651</v>
      </c>
    </row>
    <row r="33" spans="1:9" ht="14.25" customHeight="1">
      <c r="A33" s="498" t="s">
        <v>378</v>
      </c>
      <c r="B33" s="522">
        <v>269.91405500000002</v>
      </c>
      <c r="C33" s="522">
        <v>207.604388</v>
      </c>
      <c r="D33" s="522">
        <v>54.015425</v>
      </c>
      <c r="E33" s="522">
        <v>10.363372</v>
      </c>
      <c r="F33" s="522" t="s">
        <v>85</v>
      </c>
      <c r="G33" s="523">
        <v>269.91405500000002</v>
      </c>
      <c r="H33" s="523">
        <v>271.98318499999999</v>
      </c>
      <c r="I33" s="523">
        <v>541.89724000000001</v>
      </c>
    </row>
    <row r="34" spans="1:9" ht="14.25" customHeight="1">
      <c r="A34" s="499" t="s">
        <v>420</v>
      </c>
      <c r="B34" s="511">
        <v>29.778106999999999</v>
      </c>
      <c r="C34" s="511">
        <v>17.551684999999999</v>
      </c>
      <c r="D34" s="511">
        <v>4.7048909999999999</v>
      </c>
      <c r="E34" s="511">
        <v>0.12688199999999999</v>
      </c>
      <c r="F34" s="511" t="s">
        <v>85</v>
      </c>
      <c r="G34" s="267">
        <v>29.778106999999999</v>
      </c>
      <c r="H34" s="267">
        <v>22.383458000000001</v>
      </c>
      <c r="I34" s="267">
        <v>52.161565000000003</v>
      </c>
    </row>
    <row r="35" spans="1:9" ht="14.25" customHeight="1">
      <c r="A35" s="500" t="s">
        <v>379</v>
      </c>
      <c r="B35" s="512">
        <v>2.536089</v>
      </c>
      <c r="C35" s="512">
        <v>2.216663</v>
      </c>
      <c r="D35" s="512">
        <v>0.26216400000000001</v>
      </c>
      <c r="E35" s="512">
        <v>4.4909999999999999E-2</v>
      </c>
      <c r="F35" s="512" t="s">
        <v>85</v>
      </c>
      <c r="G35" s="513">
        <v>2.536089</v>
      </c>
      <c r="H35" s="513">
        <v>2.5237370000000001</v>
      </c>
      <c r="I35" s="513">
        <v>5.0598260000000002</v>
      </c>
    </row>
    <row r="36" spans="1:9" ht="14.25" customHeight="1">
      <c r="A36" s="502" t="s">
        <v>751</v>
      </c>
      <c r="B36" s="515">
        <v>150.98381000000001</v>
      </c>
      <c r="C36" s="515">
        <v>127.17812600000001</v>
      </c>
      <c r="D36" s="515">
        <v>29.152612000000001</v>
      </c>
      <c r="E36" s="515">
        <v>1.6400429999999999</v>
      </c>
      <c r="F36" s="515" t="s">
        <v>85</v>
      </c>
      <c r="G36" s="516">
        <v>150.98381000000001</v>
      </c>
      <c r="H36" s="516">
        <v>157.97078099999999</v>
      </c>
      <c r="I36" s="516">
        <v>308.95459099999999</v>
      </c>
    </row>
    <row r="37" spans="1:9" ht="14.25" customHeight="1">
      <c r="A37" s="501" t="s">
        <v>381</v>
      </c>
      <c r="B37" s="512">
        <v>8.8594000000000006E-2</v>
      </c>
      <c r="C37" s="512">
        <v>0.41665600000000003</v>
      </c>
      <c r="D37" s="512">
        <v>0.34050399999999997</v>
      </c>
      <c r="E37" s="512">
        <v>7.0000000000000001E-3</v>
      </c>
      <c r="F37" s="512" t="s">
        <v>85</v>
      </c>
      <c r="G37" s="513">
        <v>8.8594000000000006E-2</v>
      </c>
      <c r="H37" s="513">
        <v>0.76415999999999995</v>
      </c>
      <c r="I37" s="513">
        <v>0.85275400000000001</v>
      </c>
    </row>
    <row r="38" spans="1:9" ht="14.25" customHeight="1">
      <c r="A38" s="502" t="s">
        <v>382</v>
      </c>
      <c r="B38" s="511">
        <v>17.280002</v>
      </c>
      <c r="C38" s="511">
        <v>14.779914</v>
      </c>
      <c r="D38" s="511">
        <v>2.82958</v>
      </c>
      <c r="E38" s="511">
        <v>0.22625700000000001</v>
      </c>
      <c r="F38" s="511" t="s">
        <v>85</v>
      </c>
      <c r="G38" s="267">
        <v>17.280002</v>
      </c>
      <c r="H38" s="267">
        <v>17.835750000000001</v>
      </c>
      <c r="I38" s="267">
        <v>35.115752000000001</v>
      </c>
    </row>
    <row r="39" spans="1:9" ht="14.25" customHeight="1">
      <c r="A39" s="501" t="s">
        <v>383</v>
      </c>
      <c r="B39" s="517">
        <v>50.530349000000001</v>
      </c>
      <c r="C39" s="517">
        <v>35.823892000000001</v>
      </c>
      <c r="D39" s="517">
        <v>16.717575</v>
      </c>
      <c r="E39" s="517">
        <v>8.3182799999999997</v>
      </c>
      <c r="F39" s="517" t="s">
        <v>85</v>
      </c>
      <c r="G39" s="518">
        <v>50.530349000000001</v>
      </c>
      <c r="H39" s="518">
        <v>60.859746000000001</v>
      </c>
      <c r="I39" s="518">
        <v>111.390095</v>
      </c>
    </row>
    <row r="40" spans="1:9" s="7" customFormat="1" ht="14.25" customHeight="1">
      <c r="A40" s="530" t="s">
        <v>438</v>
      </c>
      <c r="B40" s="531">
        <v>13.391867</v>
      </c>
      <c r="C40" s="531">
        <v>12.859475</v>
      </c>
      <c r="D40" s="531">
        <v>4.3657870000000001</v>
      </c>
      <c r="E40" s="531">
        <v>0.32215100000000002</v>
      </c>
      <c r="F40" s="531" t="s">
        <v>85</v>
      </c>
      <c r="G40" s="532">
        <v>13.391867</v>
      </c>
      <c r="H40" s="532">
        <v>17.547412999999999</v>
      </c>
      <c r="I40" s="532">
        <v>30.93928</v>
      </c>
    </row>
    <row r="41" spans="1:9" ht="14.25" customHeight="1">
      <c r="A41" s="501" t="s">
        <v>421</v>
      </c>
      <c r="B41" s="517">
        <v>6.8586640000000001</v>
      </c>
      <c r="C41" s="517">
        <v>10.504617</v>
      </c>
      <c r="D41" s="517">
        <v>3.4373149999999999</v>
      </c>
      <c r="E41" s="517">
        <v>0.32215100000000002</v>
      </c>
      <c r="F41" s="517" t="s">
        <v>85</v>
      </c>
      <c r="G41" s="518">
        <v>6.8586640000000001</v>
      </c>
      <c r="H41" s="518">
        <v>14.264082999999999</v>
      </c>
      <c r="I41" s="518">
        <v>21.122747</v>
      </c>
    </row>
    <row r="42" spans="1:9" ht="14.25" customHeight="1">
      <c r="A42" s="502" t="s">
        <v>501</v>
      </c>
      <c r="B42" s="515">
        <v>5.1145690000000004</v>
      </c>
      <c r="C42" s="515">
        <v>1.7634160000000001</v>
      </c>
      <c r="D42" s="515">
        <v>0.92847199999999996</v>
      </c>
      <c r="E42" s="515" t="s">
        <v>85</v>
      </c>
      <c r="F42" s="515" t="s">
        <v>85</v>
      </c>
      <c r="G42" s="516">
        <v>5.1145690000000004</v>
      </c>
      <c r="H42" s="516">
        <v>2.6918880000000001</v>
      </c>
      <c r="I42" s="516">
        <v>7.806457</v>
      </c>
    </row>
    <row r="43" spans="1:9" ht="14.25" customHeight="1">
      <c r="A43" s="527" t="s">
        <v>384</v>
      </c>
      <c r="B43" s="528">
        <v>684.86192600000004</v>
      </c>
      <c r="C43" s="528">
        <v>479.63867199999999</v>
      </c>
      <c r="D43" s="528">
        <v>230.49638899999999</v>
      </c>
      <c r="E43" s="528">
        <v>15.967655000000001</v>
      </c>
      <c r="F43" s="528" t="s">
        <v>85</v>
      </c>
      <c r="G43" s="529">
        <v>684.86192600000004</v>
      </c>
      <c r="H43" s="529">
        <v>726.10271699999998</v>
      </c>
      <c r="I43" s="529">
        <v>1410.964643</v>
      </c>
    </row>
    <row r="44" spans="1:9" ht="14.25" customHeight="1">
      <c r="A44" s="502" t="s">
        <v>422</v>
      </c>
      <c r="B44" s="515">
        <v>67.587106000000006</v>
      </c>
      <c r="C44" s="515">
        <v>47.769368</v>
      </c>
      <c r="D44" s="515">
        <v>25.764196999999999</v>
      </c>
      <c r="E44" s="515">
        <v>1.8953709999999999</v>
      </c>
      <c r="F44" s="515" t="s">
        <v>85</v>
      </c>
      <c r="G44" s="516">
        <v>67.587106000000006</v>
      </c>
      <c r="H44" s="516">
        <v>75.428935999999993</v>
      </c>
      <c r="I44" s="516">
        <v>143.016043</v>
      </c>
    </row>
    <row r="45" spans="1:9" ht="14.25" customHeight="1">
      <c r="A45" s="501" t="s">
        <v>385</v>
      </c>
      <c r="B45" s="517">
        <v>18.895219999999998</v>
      </c>
      <c r="C45" s="517">
        <v>12.982453</v>
      </c>
      <c r="D45" s="517">
        <v>12.016565</v>
      </c>
      <c r="E45" s="517" t="s">
        <v>85</v>
      </c>
      <c r="F45" s="517" t="s">
        <v>85</v>
      </c>
      <c r="G45" s="518">
        <v>18.895219999999998</v>
      </c>
      <c r="H45" s="518">
        <v>24.999016999999998</v>
      </c>
      <c r="I45" s="518">
        <v>43.894236999999997</v>
      </c>
    </row>
    <row r="46" spans="1:9" s="7" customFormat="1" ht="14.25" customHeight="1">
      <c r="A46" s="502" t="s">
        <v>386</v>
      </c>
      <c r="B46" s="515">
        <v>481.64712300000002</v>
      </c>
      <c r="C46" s="515">
        <v>327.90929799999998</v>
      </c>
      <c r="D46" s="515">
        <v>155.79679899999999</v>
      </c>
      <c r="E46" s="515">
        <v>12.131417000000001</v>
      </c>
      <c r="F46" s="515" t="s">
        <v>85</v>
      </c>
      <c r="G46" s="516">
        <v>481.64712300000002</v>
      </c>
      <c r="H46" s="516">
        <v>495.837514</v>
      </c>
      <c r="I46" s="516">
        <v>977.48463600000002</v>
      </c>
    </row>
    <row r="47" spans="1:9" ht="14.25" customHeight="1">
      <c r="A47" s="501" t="s">
        <v>387</v>
      </c>
      <c r="B47" s="517">
        <v>7.7679850000000004</v>
      </c>
      <c r="C47" s="517">
        <v>8.2141839999999995</v>
      </c>
      <c r="D47" s="517">
        <v>5.0716669999999997</v>
      </c>
      <c r="E47" s="517" t="s">
        <v>85</v>
      </c>
      <c r="F47" s="517" t="s">
        <v>85</v>
      </c>
      <c r="G47" s="518">
        <v>7.7679850000000004</v>
      </c>
      <c r="H47" s="518">
        <v>13.285852</v>
      </c>
      <c r="I47" s="518">
        <v>21.053836</v>
      </c>
    </row>
    <row r="48" spans="1:9" ht="14.25" customHeight="1">
      <c r="A48" s="557" t="s">
        <v>388</v>
      </c>
      <c r="B48" s="563">
        <v>8.1586269999999992</v>
      </c>
      <c r="C48" s="563">
        <v>10.116878</v>
      </c>
      <c r="D48" s="563">
        <v>7.6149329999999997</v>
      </c>
      <c r="E48" s="563">
        <v>3.8499999999999998E-4</v>
      </c>
      <c r="F48" s="563" t="s">
        <v>85</v>
      </c>
      <c r="G48" s="564">
        <v>8.1586269999999992</v>
      </c>
      <c r="H48" s="564">
        <v>17.732195000000001</v>
      </c>
      <c r="I48" s="564">
        <v>25.890823000000001</v>
      </c>
    </row>
    <row r="49" spans="1:9" s="47" customFormat="1" ht="14.25" customHeight="1">
      <c r="A49" s="501" t="s">
        <v>389</v>
      </c>
      <c r="B49" s="517">
        <v>59.645361000000001</v>
      </c>
      <c r="C49" s="517">
        <v>43.139673000000002</v>
      </c>
      <c r="D49" s="517">
        <v>24.199134000000001</v>
      </c>
      <c r="E49" s="517">
        <v>1.940483</v>
      </c>
      <c r="F49" s="517" t="s">
        <v>85</v>
      </c>
      <c r="G49" s="518">
        <v>59.645361000000001</v>
      </c>
      <c r="H49" s="518">
        <v>69.279290000000003</v>
      </c>
      <c r="I49" s="518">
        <v>128.92465200000001</v>
      </c>
    </row>
    <row r="50" spans="1:9" s="7" customFormat="1" ht="14.25" customHeight="1">
      <c r="A50" s="524" t="s">
        <v>390</v>
      </c>
      <c r="B50" s="525">
        <v>114.243607</v>
      </c>
      <c r="C50" s="525">
        <v>84.371555000000001</v>
      </c>
      <c r="D50" s="525">
        <v>26.811496000000002</v>
      </c>
      <c r="E50" s="525">
        <v>3.1679089999999999</v>
      </c>
      <c r="F50" s="525" t="s">
        <v>85</v>
      </c>
      <c r="G50" s="526">
        <v>114.243607</v>
      </c>
      <c r="H50" s="526">
        <v>114.35096</v>
      </c>
      <c r="I50" s="526">
        <v>228.59456599999999</v>
      </c>
    </row>
    <row r="51" spans="1:9" ht="15.75" customHeight="1">
      <c r="A51" s="500" t="s">
        <v>391</v>
      </c>
      <c r="B51" s="512">
        <v>24.043669999999999</v>
      </c>
      <c r="C51" s="512">
        <v>27.802523000000001</v>
      </c>
      <c r="D51" s="512">
        <v>5.8142630000000004</v>
      </c>
      <c r="E51" s="512" t="s">
        <v>85</v>
      </c>
      <c r="F51" s="512" t="s">
        <v>85</v>
      </c>
      <c r="G51" s="513">
        <v>24.043669999999999</v>
      </c>
      <c r="H51" s="513">
        <v>33.616785999999998</v>
      </c>
      <c r="I51" s="513">
        <v>57.660454999999999</v>
      </c>
    </row>
    <row r="52" spans="1:9" ht="15.75" customHeight="1">
      <c r="A52" s="499" t="s">
        <v>392</v>
      </c>
      <c r="B52" s="511">
        <v>9.9546559999999999</v>
      </c>
      <c r="C52" s="511">
        <v>12.583164999999999</v>
      </c>
      <c r="D52" s="511">
        <v>3.3520110000000001</v>
      </c>
      <c r="E52" s="511">
        <v>6.1479999999999998E-3</v>
      </c>
      <c r="F52" s="511" t="s">
        <v>85</v>
      </c>
      <c r="G52" s="267">
        <v>9.9546559999999999</v>
      </c>
      <c r="H52" s="267">
        <v>15.941325000000001</v>
      </c>
      <c r="I52" s="267">
        <v>25.895980999999999</v>
      </c>
    </row>
    <row r="53" spans="1:9" ht="14.25" customHeight="1">
      <c r="A53" s="500" t="s">
        <v>393</v>
      </c>
      <c r="B53" s="512">
        <v>77.535421999999997</v>
      </c>
      <c r="C53" s="512">
        <v>42.897500999999998</v>
      </c>
      <c r="D53" s="512">
        <v>17.481777000000001</v>
      </c>
      <c r="E53" s="512">
        <v>3.1617609999999998</v>
      </c>
      <c r="F53" s="512" t="s">
        <v>85</v>
      </c>
      <c r="G53" s="513">
        <v>77.535421999999997</v>
      </c>
      <c r="H53" s="513">
        <v>63.541038999999998</v>
      </c>
      <c r="I53" s="513">
        <v>141.07646099999999</v>
      </c>
    </row>
    <row r="54" spans="1:9" ht="14.25" customHeight="1">
      <c r="A54" s="499" t="s">
        <v>394</v>
      </c>
      <c r="B54" s="511">
        <v>2.7098589999999998</v>
      </c>
      <c r="C54" s="511">
        <v>1.088365</v>
      </c>
      <c r="D54" s="511">
        <v>0.16344500000000001</v>
      </c>
      <c r="E54" s="511" t="s">
        <v>85</v>
      </c>
      <c r="F54" s="511" t="s">
        <v>85</v>
      </c>
      <c r="G54" s="267">
        <v>2.7098589999999998</v>
      </c>
      <c r="H54" s="267">
        <v>1.2518100000000001</v>
      </c>
      <c r="I54" s="267">
        <v>3.9616690000000001</v>
      </c>
    </row>
    <row r="55" spans="1:9" s="7" customFormat="1" ht="14.25" customHeight="1">
      <c r="A55" s="498" t="s">
        <v>395</v>
      </c>
      <c r="B55" s="522">
        <v>151.584362</v>
      </c>
      <c r="C55" s="522">
        <v>116.117132</v>
      </c>
      <c r="D55" s="522">
        <v>41.533630000000002</v>
      </c>
      <c r="E55" s="522">
        <v>6.246454</v>
      </c>
      <c r="F55" s="522" t="s">
        <v>85</v>
      </c>
      <c r="G55" s="523">
        <v>151.584362</v>
      </c>
      <c r="H55" s="523">
        <v>163.89721599999999</v>
      </c>
      <c r="I55" s="523">
        <v>315.48157800000001</v>
      </c>
    </row>
    <row r="56" spans="1:9" s="47" customFormat="1" ht="14.25" customHeight="1">
      <c r="A56" s="499" t="s">
        <v>396</v>
      </c>
      <c r="B56" s="511">
        <v>60.356305999999996</v>
      </c>
      <c r="C56" s="511">
        <v>51.212910000000001</v>
      </c>
      <c r="D56" s="511">
        <v>22.371476999999999</v>
      </c>
      <c r="E56" s="511">
        <v>3.3232409999999999</v>
      </c>
      <c r="F56" s="511" t="s">
        <v>85</v>
      </c>
      <c r="G56" s="267">
        <v>60.356305999999996</v>
      </c>
      <c r="H56" s="267">
        <v>76.907628000000003</v>
      </c>
      <c r="I56" s="267">
        <v>137.26393400000001</v>
      </c>
    </row>
    <row r="57" spans="1:9" ht="14.25" customHeight="1">
      <c r="A57" s="500" t="s">
        <v>397</v>
      </c>
      <c r="B57" s="512">
        <v>0.24764700000000001</v>
      </c>
      <c r="C57" s="512">
        <v>0.91809399999999997</v>
      </c>
      <c r="D57" s="512">
        <v>0.19591</v>
      </c>
      <c r="E57" s="512" t="s">
        <v>85</v>
      </c>
      <c r="F57" s="512" t="s">
        <v>85</v>
      </c>
      <c r="G57" s="513">
        <v>0.24764700000000001</v>
      </c>
      <c r="H57" s="513">
        <v>1.1140030000000001</v>
      </c>
      <c r="I57" s="513">
        <v>1.36165</v>
      </c>
    </row>
    <row r="58" spans="1:9" ht="14.25" customHeight="1">
      <c r="A58" s="499" t="s">
        <v>398</v>
      </c>
      <c r="B58" s="511">
        <v>75.143938000000006</v>
      </c>
      <c r="C58" s="511">
        <v>48.810879</v>
      </c>
      <c r="D58" s="511">
        <v>15.44333</v>
      </c>
      <c r="E58" s="511">
        <v>2.796265</v>
      </c>
      <c r="F58" s="511" t="s">
        <v>85</v>
      </c>
      <c r="G58" s="267">
        <v>75.143938000000006</v>
      </c>
      <c r="H58" s="267">
        <v>67.050473999999994</v>
      </c>
      <c r="I58" s="267">
        <v>142.194412</v>
      </c>
    </row>
    <row r="59" spans="1:9" ht="14.25" customHeight="1">
      <c r="A59" s="500" t="s">
        <v>399</v>
      </c>
      <c r="B59" s="512">
        <v>6.8052760000000001</v>
      </c>
      <c r="C59" s="512">
        <v>7.029674</v>
      </c>
      <c r="D59" s="512">
        <v>3.520413</v>
      </c>
      <c r="E59" s="512">
        <v>0.12694900000000001</v>
      </c>
      <c r="F59" s="512" t="s">
        <v>85</v>
      </c>
      <c r="G59" s="513">
        <v>6.8052760000000001</v>
      </c>
      <c r="H59" s="513">
        <v>10.677037</v>
      </c>
      <c r="I59" s="513">
        <v>17.482313000000001</v>
      </c>
    </row>
    <row r="60" spans="1:9" s="7" customFormat="1" ht="14.25" customHeight="1">
      <c r="A60" s="524" t="s">
        <v>400</v>
      </c>
      <c r="B60" s="525">
        <v>733.189843</v>
      </c>
      <c r="C60" s="525">
        <v>115.886515</v>
      </c>
      <c r="D60" s="525">
        <v>26.349848000000001</v>
      </c>
      <c r="E60" s="525">
        <v>6.027393</v>
      </c>
      <c r="F60" s="525" t="s">
        <v>85</v>
      </c>
      <c r="G60" s="526">
        <v>733.189843</v>
      </c>
      <c r="H60" s="526">
        <v>148.263756</v>
      </c>
      <c r="I60" s="526">
        <v>881.45359900000005</v>
      </c>
    </row>
    <row r="61" spans="1:9" ht="14.25" customHeight="1">
      <c r="A61" s="533" t="s">
        <v>402</v>
      </c>
      <c r="B61" s="534">
        <f>SUM(B9,B13,B18,B25,B29,B33,B40,B43,B50,B55,B60)</f>
        <v>3317.4881660000001</v>
      </c>
      <c r="C61" s="534">
        <f t="shared" ref="C61:I61" si="0">SUM(C9,C13,C18,C25,C29,C33,C40,C43,C50,C55,C60)</f>
        <v>1890.690535</v>
      </c>
      <c r="D61" s="534">
        <f t="shared" si="0"/>
        <v>680.36722700000007</v>
      </c>
      <c r="E61" s="534">
        <f t="shared" si="0"/>
        <v>63.090402999999995</v>
      </c>
      <c r="F61" s="534" t="s">
        <v>85</v>
      </c>
      <c r="G61" s="534">
        <f t="shared" si="0"/>
        <v>3317.4881660000001</v>
      </c>
      <c r="H61" s="534">
        <f t="shared" si="0"/>
        <v>2634.1481680000002</v>
      </c>
      <c r="I61" s="534">
        <f t="shared" si="0"/>
        <v>5951.6363339999998</v>
      </c>
    </row>
    <row r="62" spans="1:9" ht="15" customHeight="1">
      <c r="A62" s="536" t="s">
        <v>441</v>
      </c>
      <c r="B62" s="3"/>
      <c r="C62" s="212"/>
      <c r="D62" s="3"/>
      <c r="E62" s="3"/>
      <c r="F62" s="212"/>
      <c r="G62" s="3"/>
      <c r="H62" s="3"/>
      <c r="I62" s="3"/>
    </row>
    <row r="63" spans="1:9" ht="15" customHeight="1">
      <c r="A63" s="536" t="s">
        <v>505</v>
      </c>
      <c r="B63" s="3"/>
      <c r="C63" s="212"/>
      <c r="D63" s="3"/>
      <c r="E63" s="3"/>
      <c r="F63" s="212"/>
      <c r="G63" s="3"/>
      <c r="H63" s="3"/>
      <c r="I63" s="3"/>
    </row>
    <row r="64" spans="1:9" ht="15" customHeight="1">
      <c r="A64" s="536" t="s">
        <v>757</v>
      </c>
      <c r="B64" s="3"/>
      <c r="C64" s="212"/>
      <c r="D64" s="3"/>
      <c r="E64" s="3"/>
      <c r="F64" s="212"/>
      <c r="G64" s="3"/>
      <c r="H64" s="3"/>
      <c r="I64" s="3"/>
    </row>
    <row r="65" spans="1:9" ht="15" customHeight="1">
      <c r="A65" s="38" t="s">
        <v>439</v>
      </c>
      <c r="B65" s="3"/>
      <c r="C65" s="212"/>
      <c r="D65" s="3"/>
      <c r="E65" s="3"/>
      <c r="F65" s="212"/>
      <c r="G65" s="3"/>
      <c r="H65" s="3"/>
      <c r="I65" s="3"/>
    </row>
    <row r="66" spans="1:9">
      <c r="A66" s="242" t="s">
        <v>643</v>
      </c>
      <c r="B66" s="3"/>
      <c r="C66" s="212"/>
      <c r="D66" s="3"/>
      <c r="E66" s="3"/>
      <c r="F66" s="212"/>
      <c r="G66" s="3"/>
      <c r="H66" s="3"/>
      <c r="I66" s="3"/>
    </row>
    <row r="69" spans="1:9" ht="16.8">
      <c r="A69" s="88" t="s">
        <v>773</v>
      </c>
    </row>
    <row r="70" spans="1:9" ht="13.8" thickBot="1">
      <c r="A70" s="205"/>
      <c r="I70" s="417" t="s">
        <v>25</v>
      </c>
    </row>
    <row r="71" spans="1:9">
      <c r="A71" s="204" t="s">
        <v>405</v>
      </c>
      <c r="B71" s="503" t="s">
        <v>96</v>
      </c>
      <c r="C71" s="503" t="s">
        <v>614</v>
      </c>
      <c r="D71" s="503" t="s">
        <v>98</v>
      </c>
      <c r="E71" s="503" t="s">
        <v>299</v>
      </c>
      <c r="F71" s="504">
        <v>300000</v>
      </c>
      <c r="G71" s="505" t="s">
        <v>436</v>
      </c>
      <c r="H71" s="505" t="s">
        <v>436</v>
      </c>
      <c r="I71" s="505" t="s">
        <v>415</v>
      </c>
    </row>
    <row r="72" spans="1:9">
      <c r="A72" s="203"/>
      <c r="B72" s="506" t="s">
        <v>36</v>
      </c>
      <c r="C72" s="506" t="s">
        <v>36</v>
      </c>
      <c r="D72" s="506" t="s">
        <v>36</v>
      </c>
      <c r="E72" s="506" t="s">
        <v>36</v>
      </c>
      <c r="F72" s="506" t="s">
        <v>37</v>
      </c>
      <c r="G72" s="507" t="s">
        <v>406</v>
      </c>
      <c r="H72" s="507" t="s">
        <v>670</v>
      </c>
      <c r="I72" s="507" t="s">
        <v>437</v>
      </c>
    </row>
    <row r="73" spans="1:9" ht="13.8" thickBot="1">
      <c r="A73" s="206"/>
      <c r="B73" s="508" t="s">
        <v>613</v>
      </c>
      <c r="C73" s="508" t="s">
        <v>100</v>
      </c>
      <c r="D73" s="508" t="s">
        <v>101</v>
      </c>
      <c r="E73" s="508" t="s">
        <v>300</v>
      </c>
      <c r="F73" s="508" t="s">
        <v>102</v>
      </c>
      <c r="G73" s="779" t="s">
        <v>775</v>
      </c>
      <c r="H73" s="509" t="s">
        <v>102</v>
      </c>
      <c r="I73" s="509" t="s">
        <v>407</v>
      </c>
    </row>
    <row r="75" spans="1:9">
      <c r="A75" s="519" t="s">
        <v>356</v>
      </c>
      <c r="B75" s="537">
        <f t="shared" ref="B75:I84" si="1">IF(B9="-","-",B9/B$61)</f>
        <v>0.20440503780835492</v>
      </c>
      <c r="C75" s="537">
        <f t="shared" si="1"/>
        <v>0.22413072375167944</v>
      </c>
      <c r="D75" s="537">
        <f t="shared" si="1"/>
        <v>0.2325316604351961</v>
      </c>
      <c r="E75" s="537">
        <f t="shared" si="1"/>
        <v>0.23291084382516941</v>
      </c>
      <c r="F75" s="537" t="str">
        <f t="shared" si="1"/>
        <v>-</v>
      </c>
      <c r="G75" s="538">
        <f t="shared" si="1"/>
        <v>0.20440503780835492</v>
      </c>
      <c r="H75" s="538">
        <f t="shared" si="1"/>
        <v>0.22651087180605398</v>
      </c>
      <c r="I75" s="538">
        <f t="shared" si="1"/>
        <v>0.21418890880774707</v>
      </c>
    </row>
    <row r="76" spans="1:9">
      <c r="A76" s="499" t="s">
        <v>357</v>
      </c>
      <c r="B76" s="539">
        <f t="shared" si="1"/>
        <v>0.17926161789961906</v>
      </c>
      <c r="C76" s="539">
        <f t="shared" si="1"/>
        <v>0.20026967290022424</v>
      </c>
      <c r="D76" s="539">
        <f t="shared" si="1"/>
        <v>0.21839974958111846</v>
      </c>
      <c r="E76" s="539">
        <f t="shared" si="1"/>
        <v>0.22827960062325173</v>
      </c>
      <c r="F76" s="539" t="str">
        <f t="shared" si="1"/>
        <v>-</v>
      </c>
      <c r="G76" s="540">
        <f t="shared" si="1"/>
        <v>0.17926161789961906</v>
      </c>
      <c r="H76" s="540">
        <f t="shared" si="1"/>
        <v>0.20562330759520128</v>
      </c>
      <c r="I76" s="540">
        <f t="shared" si="1"/>
        <v>0.19092909751699896</v>
      </c>
    </row>
    <row r="77" spans="1:9">
      <c r="A77" s="500" t="s">
        <v>358</v>
      </c>
      <c r="B77" s="541">
        <f t="shared" si="1"/>
        <v>5.6975476789085855E-3</v>
      </c>
      <c r="C77" s="541">
        <f t="shared" si="1"/>
        <v>7.1008310199215125E-3</v>
      </c>
      <c r="D77" s="541">
        <f t="shared" si="1"/>
        <v>7.8826195430486239E-3</v>
      </c>
      <c r="E77" s="541">
        <f t="shared" si="1"/>
        <v>4.2971670350560294E-3</v>
      </c>
      <c r="F77" s="541" t="str">
        <f t="shared" si="1"/>
        <v>-</v>
      </c>
      <c r="G77" s="542">
        <f t="shared" si="1"/>
        <v>5.6975476789085855E-3</v>
      </c>
      <c r="H77" s="542">
        <f t="shared" si="1"/>
        <v>7.2356066494434186E-3</v>
      </c>
      <c r="I77" s="542">
        <f t="shared" si="1"/>
        <v>6.3782808407056813E-3</v>
      </c>
    </row>
    <row r="78" spans="1:9">
      <c r="A78" s="499" t="s">
        <v>359</v>
      </c>
      <c r="B78" s="539">
        <f t="shared" si="1"/>
        <v>6.1443173208292911E-5</v>
      </c>
      <c r="C78" s="539">
        <f t="shared" si="1"/>
        <v>2.1760462242965636E-4</v>
      </c>
      <c r="D78" s="539">
        <f t="shared" si="1"/>
        <v>2.9395889758223171E-6</v>
      </c>
      <c r="E78" s="539">
        <f t="shared" si="1"/>
        <v>3.3407616686170164E-4</v>
      </c>
      <c r="F78" s="539" t="str">
        <f t="shared" si="1"/>
        <v>-</v>
      </c>
      <c r="G78" s="540">
        <f t="shared" si="1"/>
        <v>6.1443173208292911E-5</v>
      </c>
      <c r="H78" s="540">
        <f t="shared" si="1"/>
        <v>1.6494858006787719E-4</v>
      </c>
      <c r="I78" s="540">
        <f t="shared" si="1"/>
        <v>1.0725386501748581E-4</v>
      </c>
    </row>
    <row r="79" spans="1:9">
      <c r="A79" s="498" t="s">
        <v>360</v>
      </c>
      <c r="B79" s="543">
        <f t="shared" si="1"/>
        <v>1.9363690776161763E-2</v>
      </c>
      <c r="C79" s="543">
        <f t="shared" si="1"/>
        <v>3.5435469083786364E-2</v>
      </c>
      <c r="D79" s="543">
        <f t="shared" si="1"/>
        <v>3.2104030196034118E-2</v>
      </c>
      <c r="E79" s="543" t="str">
        <f t="shared" si="1"/>
        <v>-</v>
      </c>
      <c r="F79" s="543" t="str">
        <f t="shared" si="1"/>
        <v>-</v>
      </c>
      <c r="G79" s="544">
        <f t="shared" si="1"/>
        <v>1.9363690776161763E-2</v>
      </c>
      <c r="H79" s="544">
        <f t="shared" si="1"/>
        <v>3.3726286576906024E-2</v>
      </c>
      <c r="I79" s="544">
        <f t="shared" si="1"/>
        <v>2.5720464492345441E-2</v>
      </c>
    </row>
    <row r="80" spans="1:9">
      <c r="A80" s="499" t="s">
        <v>361</v>
      </c>
      <c r="B80" s="539">
        <f t="shared" si="1"/>
        <v>1.8464882747075335E-3</v>
      </c>
      <c r="C80" s="539">
        <f t="shared" si="1"/>
        <v>2.0264675413948692E-3</v>
      </c>
      <c r="D80" s="539">
        <f t="shared" si="1"/>
        <v>2.396078081521113E-3</v>
      </c>
      <c r="E80" s="539" t="str">
        <f t="shared" si="1"/>
        <v>-</v>
      </c>
      <c r="F80" s="539" t="str">
        <f t="shared" si="1"/>
        <v>-</v>
      </c>
      <c r="G80" s="540">
        <f t="shared" si="1"/>
        <v>1.8464882747075335E-3</v>
      </c>
      <c r="H80" s="540">
        <f t="shared" si="1"/>
        <v>2.0733974141427264E-3</v>
      </c>
      <c r="I80" s="540">
        <f t="shared" si="1"/>
        <v>1.9469165032488358E-3</v>
      </c>
    </row>
    <row r="81" spans="1:9">
      <c r="A81" s="500" t="s">
        <v>362</v>
      </c>
      <c r="B81" s="541">
        <f t="shared" si="1"/>
        <v>1.5418632543812365E-2</v>
      </c>
      <c r="C81" s="541">
        <f t="shared" si="1"/>
        <v>3.0686085811499557E-2</v>
      </c>
      <c r="D81" s="541">
        <f t="shared" si="1"/>
        <v>2.9389300669533863E-2</v>
      </c>
      <c r="E81" s="541" t="str">
        <f t="shared" si="1"/>
        <v>-</v>
      </c>
      <c r="F81" s="541" t="str">
        <f t="shared" si="1"/>
        <v>-</v>
      </c>
      <c r="G81" s="542">
        <f t="shared" si="1"/>
        <v>1.5418632543812365E-2</v>
      </c>
      <c r="H81" s="542">
        <f t="shared" si="1"/>
        <v>2.9616181028735505E-2</v>
      </c>
      <c r="I81" s="542">
        <f t="shared" si="1"/>
        <v>2.1702357595695127E-2</v>
      </c>
    </row>
    <row r="82" spans="1:9">
      <c r="A82" s="499" t="s">
        <v>363</v>
      </c>
      <c r="B82" s="539">
        <f t="shared" si="1"/>
        <v>5.6459523177693227E-4</v>
      </c>
      <c r="C82" s="539">
        <f t="shared" si="1"/>
        <v>5.2170409791573846E-4</v>
      </c>
      <c r="D82" s="539">
        <f t="shared" si="1"/>
        <v>2.5550025501154831E-4</v>
      </c>
      <c r="E82" s="539" t="str">
        <f t="shared" si="1"/>
        <v>-</v>
      </c>
      <c r="F82" s="539" t="str">
        <f t="shared" si="1"/>
        <v>-</v>
      </c>
      <c r="G82" s="540">
        <f t="shared" si="1"/>
        <v>5.6459523177693227E-4</v>
      </c>
      <c r="H82" s="540">
        <f t="shared" si="1"/>
        <v>4.4045168532827949E-4</v>
      </c>
      <c r="I82" s="540">
        <f t="shared" si="1"/>
        <v>5.096502591517381E-4</v>
      </c>
    </row>
    <row r="83" spans="1:9">
      <c r="A83" s="514" t="s">
        <v>364</v>
      </c>
      <c r="B83" s="541">
        <f t="shared" si="1"/>
        <v>1.0094161101522976E-3</v>
      </c>
      <c r="C83" s="541">
        <f t="shared" si="1"/>
        <v>6.623987251303398E-4</v>
      </c>
      <c r="D83" s="541">
        <f t="shared" si="1"/>
        <v>6.2439809435441826E-5</v>
      </c>
      <c r="E83" s="541" t="str">
        <f t="shared" si="1"/>
        <v>-</v>
      </c>
      <c r="F83" s="541" t="str">
        <f t="shared" si="1"/>
        <v>-</v>
      </c>
      <c r="G83" s="542">
        <f t="shared" si="1"/>
        <v>1.0094161101522976E-3</v>
      </c>
      <c r="H83" s="542">
        <f t="shared" si="1"/>
        <v>4.9157181654786849E-4</v>
      </c>
      <c r="I83" s="542">
        <f t="shared" si="1"/>
        <v>7.8022223459327386E-4</v>
      </c>
    </row>
    <row r="84" spans="1:9">
      <c r="A84" s="524" t="s">
        <v>365</v>
      </c>
      <c r="B84" s="545">
        <f t="shared" si="1"/>
        <v>4.5816366297175205E-2</v>
      </c>
      <c r="C84" s="545">
        <f t="shared" si="1"/>
        <v>3.6119062181691197E-2</v>
      </c>
      <c r="D84" s="545">
        <f t="shared" si="1"/>
        <v>2.2667845228235835E-2</v>
      </c>
      <c r="E84" s="545">
        <f t="shared" si="1"/>
        <v>1.8871649940166021E-3</v>
      </c>
      <c r="F84" s="545" t="str">
        <f t="shared" si="1"/>
        <v>-</v>
      </c>
      <c r="G84" s="546">
        <f t="shared" si="1"/>
        <v>4.5816366297175205E-2</v>
      </c>
      <c r="H84" s="546">
        <f t="shared" si="1"/>
        <v>3.1824895432381768E-2</v>
      </c>
      <c r="I84" s="546">
        <f t="shared" si="1"/>
        <v>3.9623849772673289E-2</v>
      </c>
    </row>
    <row r="85" spans="1:9">
      <c r="A85" s="500" t="s">
        <v>417</v>
      </c>
      <c r="B85" s="541">
        <f t="shared" ref="B85:I94" si="2">IF(B19="-","-",B19/B$61)</f>
        <v>2.6112804527182749E-3</v>
      </c>
      <c r="C85" s="541">
        <f t="shared" si="2"/>
        <v>2.5088796459225944E-3</v>
      </c>
      <c r="D85" s="541">
        <f t="shared" si="2"/>
        <v>6.9495116936312982E-4</v>
      </c>
      <c r="E85" s="541">
        <f t="shared" si="2"/>
        <v>1.7263639923175004E-3</v>
      </c>
      <c r="F85" s="541" t="str">
        <f t="shared" si="2"/>
        <v>-</v>
      </c>
      <c r="G85" s="542">
        <f t="shared" si="2"/>
        <v>2.6112804527182749E-3</v>
      </c>
      <c r="H85" s="542">
        <f t="shared" si="2"/>
        <v>2.0216231815248444E-3</v>
      </c>
      <c r="I85" s="542">
        <f t="shared" si="2"/>
        <v>2.3503025411834581E-3</v>
      </c>
    </row>
    <row r="86" spans="1:9">
      <c r="A86" s="499" t="s">
        <v>367</v>
      </c>
      <c r="B86" s="539">
        <f t="shared" si="2"/>
        <v>1.9809694778576643E-2</v>
      </c>
      <c r="C86" s="539">
        <f t="shared" si="2"/>
        <v>1.7094106307566616E-2</v>
      </c>
      <c r="D86" s="539">
        <f t="shared" si="2"/>
        <v>1.0983124558996431E-2</v>
      </c>
      <c r="E86" s="539" t="str">
        <f t="shared" si="2"/>
        <v>-</v>
      </c>
      <c r="F86" s="539" t="str">
        <f t="shared" si="2"/>
        <v>-</v>
      </c>
      <c r="G86" s="540">
        <f t="shared" si="2"/>
        <v>1.9809694778576643E-2</v>
      </c>
      <c r="H86" s="540">
        <f t="shared" si="2"/>
        <v>1.5106296404811804E-2</v>
      </c>
      <c r="I86" s="540">
        <f t="shared" si="2"/>
        <v>1.7728007068786741E-2</v>
      </c>
    </row>
    <row r="87" spans="1:9">
      <c r="A87" s="514" t="s">
        <v>368</v>
      </c>
      <c r="B87" s="541">
        <f t="shared" si="2"/>
        <v>3.7048933967470855E-4</v>
      </c>
      <c r="C87" s="541">
        <f t="shared" si="2"/>
        <v>9.2402059864334172E-4</v>
      </c>
      <c r="D87" s="541">
        <f t="shared" si="2"/>
        <v>7.7072054500943788E-4</v>
      </c>
      <c r="E87" s="541" t="str">
        <f t="shared" si="2"/>
        <v>-</v>
      </c>
      <c r="F87" s="541" t="str">
        <f t="shared" si="2"/>
        <v>-</v>
      </c>
      <c r="G87" s="542">
        <f t="shared" si="2"/>
        <v>3.7048933967470855E-4</v>
      </c>
      <c r="H87" s="542">
        <f t="shared" si="2"/>
        <v>8.6229393911603221E-4</v>
      </c>
      <c r="I87" s="542">
        <f t="shared" si="2"/>
        <v>5.8815824817834038E-4</v>
      </c>
    </row>
    <row r="88" spans="1:9">
      <c r="A88" s="499" t="s">
        <v>369</v>
      </c>
      <c r="B88" s="539">
        <f t="shared" si="2"/>
        <v>3.0617923837983633E-4</v>
      </c>
      <c r="C88" s="539">
        <f t="shared" si="2"/>
        <v>2.7490326437795389E-4</v>
      </c>
      <c r="D88" s="539">
        <f t="shared" si="2"/>
        <v>3.2719976972083046E-3</v>
      </c>
      <c r="E88" s="539">
        <f t="shared" si="2"/>
        <v>1.6080100169910152E-4</v>
      </c>
      <c r="F88" s="539" t="str">
        <f t="shared" si="2"/>
        <v>-</v>
      </c>
      <c r="G88" s="540">
        <f t="shared" si="2"/>
        <v>3.0617923837983633E-4</v>
      </c>
      <c r="H88" s="540">
        <f t="shared" si="2"/>
        <v>1.046282070796558E-3</v>
      </c>
      <c r="I88" s="540">
        <f t="shared" si="2"/>
        <v>6.3374302264618178E-4</v>
      </c>
    </row>
    <row r="89" spans="1:9">
      <c r="A89" s="500" t="s">
        <v>370</v>
      </c>
      <c r="B89" s="541">
        <f t="shared" si="2"/>
        <v>1.7999752828658618E-2</v>
      </c>
      <c r="C89" s="541">
        <f t="shared" si="2"/>
        <v>1.2982144113817125E-2</v>
      </c>
      <c r="D89" s="541">
        <f t="shared" si="2"/>
        <v>4.8331457917210937E-3</v>
      </c>
      <c r="E89" s="541" t="str">
        <f t="shared" si="2"/>
        <v>-</v>
      </c>
      <c r="F89" s="541" t="str">
        <f t="shared" si="2"/>
        <v>-</v>
      </c>
      <c r="G89" s="542">
        <f t="shared" si="2"/>
        <v>1.7999752828658618E-2</v>
      </c>
      <c r="H89" s="542">
        <f t="shared" si="2"/>
        <v>1.0566425737976937E-2</v>
      </c>
      <c r="I89" s="542">
        <f t="shared" si="2"/>
        <v>1.4709819801970449E-2</v>
      </c>
    </row>
    <row r="90" spans="1:9">
      <c r="A90" s="499" t="s">
        <v>371</v>
      </c>
      <c r="B90" s="539">
        <f t="shared" si="2"/>
        <v>2.8882405966659296E-3</v>
      </c>
      <c r="C90" s="539">
        <f t="shared" si="2"/>
        <v>2.3152815963084095E-3</v>
      </c>
      <c r="D90" s="539">
        <f t="shared" si="2"/>
        <v>2.0733861714947064E-3</v>
      </c>
      <c r="E90" s="539" t="str">
        <f t="shared" si="2"/>
        <v>-</v>
      </c>
      <c r="F90" s="539" t="str">
        <f t="shared" si="2"/>
        <v>-</v>
      </c>
      <c r="G90" s="540">
        <f t="shared" si="2"/>
        <v>2.8882405966659296E-3</v>
      </c>
      <c r="H90" s="540">
        <f t="shared" si="2"/>
        <v>2.1973498189339514E-3</v>
      </c>
      <c r="I90" s="540">
        <f t="shared" si="2"/>
        <v>2.5824576868375576E-3</v>
      </c>
    </row>
    <row r="91" spans="1:9">
      <c r="A91" s="498" t="s">
        <v>372</v>
      </c>
      <c r="B91" s="543">
        <f t="shared" si="2"/>
        <v>3.9056423268639923E-2</v>
      </c>
      <c r="C91" s="543">
        <f t="shared" si="2"/>
        <v>5.3774454421754429E-2</v>
      </c>
      <c r="D91" s="543">
        <f t="shared" si="2"/>
        <v>4.5794717563607742E-2</v>
      </c>
      <c r="E91" s="543">
        <f t="shared" si="2"/>
        <v>3.6905660596271678E-2</v>
      </c>
      <c r="F91" s="543" t="str">
        <f t="shared" si="2"/>
        <v>-</v>
      </c>
      <c r="G91" s="544">
        <f t="shared" si="2"/>
        <v>3.9056423268639923E-2</v>
      </c>
      <c r="H91" s="544">
        <f t="shared" si="2"/>
        <v>5.130936544948371E-2</v>
      </c>
      <c r="I91" s="544">
        <f t="shared" si="2"/>
        <v>4.4479480624126454E-2</v>
      </c>
    </row>
    <row r="92" spans="1:9">
      <c r="A92" s="502" t="s">
        <v>418</v>
      </c>
      <c r="B92" s="547">
        <f t="shared" si="2"/>
        <v>1.7736982637363236E-3</v>
      </c>
      <c r="C92" s="547">
        <f t="shared" si="2"/>
        <v>3.7234459419346489E-3</v>
      </c>
      <c r="D92" s="547">
        <f t="shared" si="2"/>
        <v>1.5843208744091958E-3</v>
      </c>
      <c r="E92" s="547">
        <f t="shared" si="2"/>
        <v>5.5277345430809815E-3</v>
      </c>
      <c r="F92" s="547" t="str">
        <f t="shared" si="2"/>
        <v>-</v>
      </c>
      <c r="G92" s="548">
        <f t="shared" si="2"/>
        <v>1.7736982637363236E-3</v>
      </c>
      <c r="H92" s="548">
        <f t="shared" si="2"/>
        <v>3.2141513916539872E-3</v>
      </c>
      <c r="I92" s="548">
        <f t="shared" si="2"/>
        <v>2.4112316671665779E-3</v>
      </c>
    </row>
    <row r="93" spans="1:9">
      <c r="A93" s="500" t="s">
        <v>373</v>
      </c>
      <c r="B93" s="541">
        <f t="shared" si="2"/>
        <v>2.0943390759332704E-2</v>
      </c>
      <c r="C93" s="541">
        <f t="shared" si="2"/>
        <v>2.7980809667511243E-2</v>
      </c>
      <c r="D93" s="541">
        <f t="shared" si="2"/>
        <v>3.1897209534462186E-2</v>
      </c>
      <c r="E93" s="541">
        <f t="shared" si="2"/>
        <v>3.1277958392499097E-2</v>
      </c>
      <c r="F93" s="541" t="str">
        <f t="shared" si="2"/>
        <v>-</v>
      </c>
      <c r="G93" s="542">
        <f t="shared" si="2"/>
        <v>2.0943390759332704E-2</v>
      </c>
      <c r="H93" s="542">
        <f t="shared" si="2"/>
        <v>2.9071336202831245E-2</v>
      </c>
      <c r="I93" s="542">
        <f t="shared" si="2"/>
        <v>2.4540756491725525E-2</v>
      </c>
    </row>
    <row r="94" spans="1:9">
      <c r="A94" s="502" t="s">
        <v>374</v>
      </c>
      <c r="B94" s="547">
        <f t="shared" si="2"/>
        <v>1.3170979914205367E-2</v>
      </c>
      <c r="C94" s="547">
        <f t="shared" si="2"/>
        <v>1.8495325571617142E-2</v>
      </c>
      <c r="D94" s="547">
        <f t="shared" si="2"/>
        <v>1.2300010447152241E-2</v>
      </c>
      <c r="E94" s="547">
        <f t="shared" si="2"/>
        <v>9.9967660691595211E-5</v>
      </c>
      <c r="F94" s="547" t="str">
        <f t="shared" si="2"/>
        <v>-</v>
      </c>
      <c r="G94" s="548">
        <f t="shared" si="2"/>
        <v>1.3170979914205367E-2</v>
      </c>
      <c r="H94" s="548">
        <f t="shared" si="2"/>
        <v>1.645456718287382E-2</v>
      </c>
      <c r="I94" s="548">
        <f t="shared" si="2"/>
        <v>1.4624270220069532E-2</v>
      </c>
    </row>
    <row r="95" spans="1:9">
      <c r="A95" s="498" t="s">
        <v>375</v>
      </c>
      <c r="B95" s="543">
        <f t="shared" ref="B95:I104" si="3">IF(B29="-","-",B29/B$61)</f>
        <v>9.8384050121130107E-2</v>
      </c>
      <c r="C95" s="543">
        <f t="shared" si="3"/>
        <v>0.11291780915378624</v>
      </c>
      <c r="D95" s="543">
        <f t="shared" si="3"/>
        <v>0.10312889012803668</v>
      </c>
      <c r="E95" s="543">
        <f t="shared" si="3"/>
        <v>6.1080208982022204E-2</v>
      </c>
      <c r="F95" s="543" t="str">
        <f t="shared" si="3"/>
        <v>-</v>
      </c>
      <c r="G95" s="544">
        <f t="shared" si="3"/>
        <v>9.8384050121130107E-2</v>
      </c>
      <c r="H95" s="544">
        <f t="shared" si="3"/>
        <v>0.1091478943715971</v>
      </c>
      <c r="I95" s="544">
        <f t="shared" si="3"/>
        <v>0.10314804426019218</v>
      </c>
    </row>
    <row r="96" spans="1:9">
      <c r="A96" s="499" t="s">
        <v>419</v>
      </c>
      <c r="B96" s="539">
        <f t="shared" si="3"/>
        <v>4.9097347707012136E-3</v>
      </c>
      <c r="C96" s="539">
        <f t="shared" si="3"/>
        <v>6.5139385700685283E-3</v>
      </c>
      <c r="D96" s="539">
        <f t="shared" si="3"/>
        <v>4.424384186277097E-3</v>
      </c>
      <c r="E96" s="539">
        <f t="shared" si="3"/>
        <v>1.8999181222538714E-2</v>
      </c>
      <c r="F96" s="539" t="str">
        <f t="shared" si="3"/>
        <v>-</v>
      </c>
      <c r="G96" s="540">
        <f t="shared" si="3"/>
        <v>4.9097347707012136E-3</v>
      </c>
      <c r="H96" s="540">
        <f t="shared" si="3"/>
        <v>6.2732670852553192E-3</v>
      </c>
      <c r="I96" s="540">
        <f t="shared" si="3"/>
        <v>5.5132236176041868E-3</v>
      </c>
    </row>
    <row r="97" spans="1:9">
      <c r="A97" s="500" t="s">
        <v>376</v>
      </c>
      <c r="B97" s="541">
        <f t="shared" si="3"/>
        <v>4.4356914218454516E-2</v>
      </c>
      <c r="C97" s="541">
        <f t="shared" si="3"/>
        <v>5.5037088340847917E-2</v>
      </c>
      <c r="D97" s="541">
        <f t="shared" si="3"/>
        <v>4.6898136379517293E-2</v>
      </c>
      <c r="E97" s="541">
        <f t="shared" si="3"/>
        <v>3.5795333245850401E-2</v>
      </c>
      <c r="F97" s="541" t="str">
        <f t="shared" si="3"/>
        <v>-</v>
      </c>
      <c r="G97" s="542">
        <f t="shared" si="3"/>
        <v>4.4356914218454516E-2</v>
      </c>
      <c r="H97" s="542">
        <f t="shared" si="3"/>
        <v>5.2474041012259415E-2</v>
      </c>
      <c r="I97" s="542">
        <f t="shared" si="3"/>
        <v>4.7949491700243388E-2</v>
      </c>
    </row>
    <row r="98" spans="1:9">
      <c r="A98" s="499" t="s">
        <v>377</v>
      </c>
      <c r="B98" s="539">
        <f t="shared" si="3"/>
        <v>4.1951760499512804E-2</v>
      </c>
      <c r="C98" s="539">
        <f t="shared" si="3"/>
        <v>4.4825547825572631E-2</v>
      </c>
      <c r="D98" s="539">
        <f t="shared" si="3"/>
        <v>5.171233211090575E-2</v>
      </c>
      <c r="E98" s="539">
        <f t="shared" si="3"/>
        <v>6.2856945136330802E-3</v>
      </c>
      <c r="F98" s="539" t="str">
        <f t="shared" si="3"/>
        <v>-</v>
      </c>
      <c r="G98" s="540">
        <f t="shared" si="3"/>
        <v>4.1951760499512804E-2</v>
      </c>
      <c r="H98" s="540">
        <f t="shared" si="3"/>
        <v>4.5681250379838161E-2</v>
      </c>
      <c r="I98" s="540">
        <f t="shared" si="3"/>
        <v>4.3602403849428484E-2</v>
      </c>
    </row>
    <row r="99" spans="1:9">
      <c r="A99" s="498" t="s">
        <v>378</v>
      </c>
      <c r="B99" s="543">
        <f t="shared" si="3"/>
        <v>8.1360969955001791E-2</v>
      </c>
      <c r="C99" s="543">
        <f t="shared" si="3"/>
        <v>0.10980347347007796</v>
      </c>
      <c r="D99" s="543">
        <f t="shared" si="3"/>
        <v>7.9391573927178591E-2</v>
      </c>
      <c r="E99" s="543">
        <f t="shared" si="3"/>
        <v>0.16426225712966203</v>
      </c>
      <c r="F99" s="543" t="str">
        <f t="shared" si="3"/>
        <v>-</v>
      </c>
      <c r="G99" s="544">
        <f t="shared" si="3"/>
        <v>8.1360969955001791E-2</v>
      </c>
      <c r="H99" s="544">
        <f t="shared" si="3"/>
        <v>0.10325280419077777</v>
      </c>
      <c r="I99" s="544">
        <f t="shared" si="3"/>
        <v>9.1050126316404065E-2</v>
      </c>
    </row>
    <row r="100" spans="1:9">
      <c r="A100" s="499" t="s">
        <v>420</v>
      </c>
      <c r="B100" s="539">
        <f t="shared" si="3"/>
        <v>8.9761004440610855E-3</v>
      </c>
      <c r="C100" s="539">
        <f t="shared" si="3"/>
        <v>9.2832140824146026E-3</v>
      </c>
      <c r="D100" s="539">
        <f t="shared" si="3"/>
        <v>6.9152228580228181E-3</v>
      </c>
      <c r="E100" s="539">
        <f t="shared" si="3"/>
        <v>2.011114115089739E-3</v>
      </c>
      <c r="F100" s="539" t="str">
        <f t="shared" si="3"/>
        <v>-</v>
      </c>
      <c r="G100" s="540">
        <f t="shared" si="3"/>
        <v>8.9761004440610855E-3</v>
      </c>
      <c r="H100" s="540">
        <f t="shared" si="3"/>
        <v>8.4974179781978007E-3</v>
      </c>
      <c r="I100" s="540">
        <f t="shared" si="3"/>
        <v>8.7642392902966652E-3</v>
      </c>
    </row>
    <row r="101" spans="1:9">
      <c r="A101" s="500" t="s">
        <v>379</v>
      </c>
      <c r="B101" s="541">
        <f t="shared" si="3"/>
        <v>7.6446060184680092E-4</v>
      </c>
      <c r="C101" s="541">
        <f t="shared" si="3"/>
        <v>1.1724092118544404E-3</v>
      </c>
      <c r="D101" s="541">
        <f t="shared" si="3"/>
        <v>3.8532720212874097E-4</v>
      </c>
      <c r="E101" s="541">
        <f t="shared" si="3"/>
        <v>7.118356812525037E-4</v>
      </c>
      <c r="F101" s="541" t="str">
        <f t="shared" si="3"/>
        <v>-</v>
      </c>
      <c r="G101" s="542">
        <f t="shared" si="3"/>
        <v>7.6446060184680092E-4</v>
      </c>
      <c r="H101" s="542">
        <f t="shared" si="3"/>
        <v>9.5808467824957976E-4</v>
      </c>
      <c r="I101" s="542">
        <f t="shared" si="3"/>
        <v>8.5015711915976087E-4</v>
      </c>
    </row>
    <row r="102" spans="1:9">
      <c r="A102" s="502" t="s">
        <v>751</v>
      </c>
      <c r="B102" s="547">
        <f t="shared" si="3"/>
        <v>4.5511484124462133E-2</v>
      </c>
      <c r="C102" s="547">
        <f t="shared" si="3"/>
        <v>6.7265437492656621E-2</v>
      </c>
      <c r="D102" s="547">
        <f t="shared" si="3"/>
        <v>4.2848348425812692E-2</v>
      </c>
      <c r="E102" s="547">
        <f t="shared" si="3"/>
        <v>2.5995126390300598E-2</v>
      </c>
      <c r="F102" s="547" t="str">
        <f t="shared" si="3"/>
        <v>-</v>
      </c>
      <c r="G102" s="548">
        <f t="shared" si="3"/>
        <v>4.5511484124462133E-2</v>
      </c>
      <c r="H102" s="548">
        <f t="shared" si="3"/>
        <v>5.9970347499450141E-2</v>
      </c>
      <c r="I102" s="548">
        <f t="shared" si="3"/>
        <v>5.1910865123769509E-2</v>
      </c>
    </row>
    <row r="103" spans="1:9">
      <c r="A103" s="501" t="s">
        <v>381</v>
      </c>
      <c r="B103" s="541">
        <f t="shared" si="3"/>
        <v>2.6705144243760961E-5</v>
      </c>
      <c r="C103" s="541">
        <f t="shared" si="3"/>
        <v>2.2037239425858767E-4</v>
      </c>
      <c r="D103" s="541">
        <f t="shared" si="3"/>
        <v>5.0047090231170109E-4</v>
      </c>
      <c r="E103" s="541">
        <f t="shared" si="3"/>
        <v>1.1095189865881822E-4</v>
      </c>
      <c r="F103" s="541" t="str">
        <f t="shared" si="3"/>
        <v>-</v>
      </c>
      <c r="G103" s="542">
        <f t="shared" si="3"/>
        <v>2.6705144243760961E-5</v>
      </c>
      <c r="H103" s="542">
        <f t="shared" si="3"/>
        <v>2.9009757662196926E-4</v>
      </c>
      <c r="I103" s="542">
        <f t="shared" si="3"/>
        <v>1.4328059581336644E-4</v>
      </c>
    </row>
    <row r="104" spans="1:9">
      <c r="A104" s="502" t="s">
        <v>382</v>
      </c>
      <c r="B104" s="539">
        <f t="shared" si="3"/>
        <v>5.2087607054933502E-3</v>
      </c>
      <c r="C104" s="539">
        <f t="shared" si="3"/>
        <v>7.8172042047060866E-3</v>
      </c>
      <c r="D104" s="539">
        <f t="shared" si="3"/>
        <v>4.1589010871036555E-3</v>
      </c>
      <c r="E104" s="539">
        <f t="shared" si="3"/>
        <v>3.5862348192640336E-3</v>
      </c>
      <c r="F104" s="539" t="str">
        <f t="shared" si="3"/>
        <v>-</v>
      </c>
      <c r="G104" s="540">
        <f t="shared" si="3"/>
        <v>5.2087607054933502E-3</v>
      </c>
      <c r="H104" s="540">
        <f t="shared" si="3"/>
        <v>6.7709744716228128E-3</v>
      </c>
      <c r="I104" s="540">
        <f t="shared" si="3"/>
        <v>5.900184424809986E-3</v>
      </c>
    </row>
    <row r="105" spans="1:9">
      <c r="A105" s="501" t="s">
        <v>383</v>
      </c>
      <c r="B105" s="551">
        <f t="shared" ref="B105:I114" si="4">IF(B39="-","-",B39/B$61)</f>
        <v>1.5231508439991222E-2</v>
      </c>
      <c r="C105" s="551">
        <f t="shared" si="4"/>
        <v>1.8947517500530569E-2</v>
      </c>
      <c r="D105" s="551">
        <f t="shared" si="4"/>
        <v>2.4571399586241386E-2</v>
      </c>
      <c r="E105" s="551">
        <f t="shared" si="4"/>
        <v>0.13184699422509633</v>
      </c>
      <c r="F105" s="551" t="str">
        <f t="shared" si="4"/>
        <v>-</v>
      </c>
      <c r="G105" s="552">
        <f t="shared" si="4"/>
        <v>1.5231508439991222E-2</v>
      </c>
      <c r="H105" s="552">
        <f t="shared" si="4"/>
        <v>2.3104146812746789E-2</v>
      </c>
      <c r="I105" s="552">
        <f t="shared" si="4"/>
        <v>1.8715877239282946E-2</v>
      </c>
    </row>
    <row r="106" spans="1:9">
      <c r="A106" s="530" t="s">
        <v>438</v>
      </c>
      <c r="B106" s="547">
        <f t="shared" si="4"/>
        <v>4.0367489889638385E-3</v>
      </c>
      <c r="C106" s="547">
        <f t="shared" si="4"/>
        <v>6.8014700248129186E-3</v>
      </c>
      <c r="D106" s="547">
        <f t="shared" si="4"/>
        <v>6.4168096679941928E-3</v>
      </c>
      <c r="E106" s="547">
        <f t="shared" si="4"/>
        <v>5.1061807292624214E-3</v>
      </c>
      <c r="F106" s="547" t="str">
        <f t="shared" si="4"/>
        <v>-</v>
      </c>
      <c r="G106" s="548">
        <f t="shared" si="4"/>
        <v>4.0367489889638385E-3</v>
      </c>
      <c r="H106" s="548">
        <f t="shared" si="4"/>
        <v>6.6615132790054949E-3</v>
      </c>
      <c r="I106" s="548">
        <f t="shared" si="4"/>
        <v>5.1984493446369908E-3</v>
      </c>
    </row>
    <row r="107" spans="1:9">
      <c r="A107" s="501" t="s">
        <v>421</v>
      </c>
      <c r="B107" s="551">
        <f t="shared" si="4"/>
        <v>2.0674268171601974E-3</v>
      </c>
      <c r="C107" s="551">
        <f t="shared" si="4"/>
        <v>5.5559684705355546E-3</v>
      </c>
      <c r="D107" s="551">
        <f t="shared" si="4"/>
        <v>5.0521466402143438E-3</v>
      </c>
      <c r="E107" s="551">
        <f t="shared" si="4"/>
        <v>5.1061807292624214E-3</v>
      </c>
      <c r="F107" s="551" t="str">
        <f t="shared" si="4"/>
        <v>-</v>
      </c>
      <c r="G107" s="552">
        <f t="shared" si="4"/>
        <v>2.0674268171601974E-3</v>
      </c>
      <c r="H107" s="552">
        <f t="shared" si="4"/>
        <v>5.4150647914502576E-3</v>
      </c>
      <c r="I107" s="552">
        <f t="shared" si="4"/>
        <v>3.549065469496477E-3</v>
      </c>
    </row>
    <row r="108" spans="1:9">
      <c r="A108" s="502" t="s">
        <v>501</v>
      </c>
      <c r="B108" s="547">
        <f t="shared" si="4"/>
        <v>1.5416992447532367E-3</v>
      </c>
      <c r="C108" s="547">
        <f t="shared" si="4"/>
        <v>9.3268357108478364E-4</v>
      </c>
      <c r="D108" s="547">
        <f t="shared" si="4"/>
        <v>1.3646630277798491E-3</v>
      </c>
      <c r="E108" s="547" t="str">
        <f t="shared" si="4"/>
        <v>-</v>
      </c>
      <c r="F108" s="547" t="str">
        <f t="shared" si="4"/>
        <v>-</v>
      </c>
      <c r="G108" s="548">
        <f t="shared" si="4"/>
        <v>1.5416992447532367E-3</v>
      </c>
      <c r="H108" s="548">
        <f t="shared" si="4"/>
        <v>1.0219197358377298E-3</v>
      </c>
      <c r="I108" s="548">
        <f t="shared" si="4"/>
        <v>1.3116488578786205E-3</v>
      </c>
    </row>
    <row r="109" spans="1:9">
      <c r="A109" s="527" t="s">
        <v>384</v>
      </c>
      <c r="B109" s="553">
        <f t="shared" si="4"/>
        <v>0.20643990022902164</v>
      </c>
      <c r="C109" s="553">
        <f t="shared" si="4"/>
        <v>0.25368438838670127</v>
      </c>
      <c r="D109" s="553">
        <f t="shared" si="4"/>
        <v>0.33878232203562619</v>
      </c>
      <c r="E109" s="553">
        <f t="shared" si="4"/>
        <v>0.2530916627684246</v>
      </c>
      <c r="F109" s="553" t="str">
        <f t="shared" si="4"/>
        <v>-</v>
      </c>
      <c r="G109" s="554">
        <f t="shared" si="4"/>
        <v>0.20643990022902164</v>
      </c>
      <c r="H109" s="554">
        <f t="shared" si="4"/>
        <v>0.27564991439008524</v>
      </c>
      <c r="I109" s="554">
        <f t="shared" si="4"/>
        <v>0.23707171672092289</v>
      </c>
    </row>
    <row r="110" spans="1:9">
      <c r="A110" s="502" t="s">
        <v>422</v>
      </c>
      <c r="B110" s="547">
        <f t="shared" si="4"/>
        <v>2.0372975763012866E-2</v>
      </c>
      <c r="C110" s="547">
        <f t="shared" si="4"/>
        <v>2.5265566794620886E-2</v>
      </c>
      <c r="D110" s="547">
        <f t="shared" si="4"/>
        <v>3.7868074736057203E-2</v>
      </c>
      <c r="E110" s="547">
        <f t="shared" si="4"/>
        <v>3.0042144444694704E-2</v>
      </c>
      <c r="F110" s="547" t="str">
        <f t="shared" si="4"/>
        <v>-</v>
      </c>
      <c r="G110" s="548">
        <f t="shared" si="4"/>
        <v>2.0372975763012866E-2</v>
      </c>
      <c r="H110" s="548">
        <f t="shared" si="4"/>
        <v>2.8635039181288752E-2</v>
      </c>
      <c r="I110" s="548">
        <f t="shared" si="4"/>
        <v>2.4029701240815094E-2</v>
      </c>
    </row>
    <row r="111" spans="1:9">
      <c r="A111" s="501" t="s">
        <v>385</v>
      </c>
      <c r="B111" s="551">
        <f t="shared" si="4"/>
        <v>5.6956405131001744E-3</v>
      </c>
      <c r="C111" s="551">
        <f t="shared" si="4"/>
        <v>6.8665139850610192E-3</v>
      </c>
      <c r="D111" s="551">
        <f t="shared" si="4"/>
        <v>1.7661881000626149E-2</v>
      </c>
      <c r="E111" s="551" t="str">
        <f t="shared" si="4"/>
        <v>-</v>
      </c>
      <c r="F111" s="551" t="str">
        <f t="shared" si="4"/>
        <v>-</v>
      </c>
      <c r="G111" s="552">
        <f t="shared" si="4"/>
        <v>5.6956405131001744E-3</v>
      </c>
      <c r="H111" s="552">
        <f t="shared" si="4"/>
        <v>9.4903609841282075E-3</v>
      </c>
      <c r="I111" s="552">
        <f t="shared" si="4"/>
        <v>7.3751544174909932E-3</v>
      </c>
    </row>
    <row r="112" spans="1:9">
      <c r="A112" s="502" t="s">
        <v>386</v>
      </c>
      <c r="B112" s="547">
        <f t="shared" si="4"/>
        <v>0.14518427765206984</v>
      </c>
      <c r="C112" s="547">
        <f t="shared" si="4"/>
        <v>0.17343361694038414</v>
      </c>
      <c r="D112" s="547">
        <f t="shared" si="4"/>
        <v>0.22898927640440267</v>
      </c>
      <c r="E112" s="547">
        <f t="shared" si="4"/>
        <v>0.19228624993883781</v>
      </c>
      <c r="F112" s="547" t="str">
        <f t="shared" si="4"/>
        <v>-</v>
      </c>
      <c r="G112" s="548">
        <f t="shared" si="4"/>
        <v>0.14518427765206984</v>
      </c>
      <c r="H112" s="548">
        <f t="shared" si="4"/>
        <v>0.18823448127311265</v>
      </c>
      <c r="I112" s="548">
        <f t="shared" si="4"/>
        <v>0.16423796434199267</v>
      </c>
    </row>
    <row r="113" spans="1:9">
      <c r="A113" s="501" t="s">
        <v>387</v>
      </c>
      <c r="B113" s="551">
        <f t="shared" si="4"/>
        <v>2.3415260616787984E-3</v>
      </c>
      <c r="C113" s="551">
        <f t="shared" si="4"/>
        <v>4.3445417681746631E-3</v>
      </c>
      <c r="D113" s="551">
        <f t="shared" si="4"/>
        <v>7.4543082011209209E-3</v>
      </c>
      <c r="E113" s="551" t="str">
        <f t="shared" si="4"/>
        <v>-</v>
      </c>
      <c r="F113" s="551" t="str">
        <f t="shared" si="4"/>
        <v>-</v>
      </c>
      <c r="G113" s="552">
        <f t="shared" si="4"/>
        <v>2.3415260616787984E-3</v>
      </c>
      <c r="H113" s="552">
        <f t="shared" si="4"/>
        <v>5.0436995767354264E-3</v>
      </c>
      <c r="I113" s="552">
        <f t="shared" si="4"/>
        <v>3.5374869730741853E-3</v>
      </c>
    </row>
    <row r="114" spans="1:9">
      <c r="A114" s="557" t="s">
        <v>388</v>
      </c>
      <c r="B114" s="565">
        <f t="shared" si="4"/>
        <v>2.459278403346081E-3</v>
      </c>
      <c r="C114" s="565">
        <f t="shared" si="4"/>
        <v>5.3508904882733754E-3</v>
      </c>
      <c r="D114" s="565">
        <f t="shared" si="4"/>
        <v>1.1192386549212782E-2</v>
      </c>
      <c r="E114" s="565">
        <f t="shared" si="4"/>
        <v>6.1023544262350015E-6</v>
      </c>
      <c r="F114" s="565" t="str">
        <f t="shared" si="4"/>
        <v>-</v>
      </c>
      <c r="G114" s="566">
        <f t="shared" si="4"/>
        <v>2.459278403346081E-3</v>
      </c>
      <c r="H114" s="566">
        <f t="shared" si="4"/>
        <v>6.731661952586108E-3</v>
      </c>
      <c r="I114" s="566">
        <f t="shared" si="4"/>
        <v>4.3502024564392684E-3</v>
      </c>
    </row>
    <row r="115" spans="1:9">
      <c r="A115" s="501" t="s">
        <v>389</v>
      </c>
      <c r="B115" s="551">
        <f t="shared" ref="B115:I124" si="5">IF(B49="-","-",B49/B$61)</f>
        <v>1.7979072724746532E-2</v>
      </c>
      <c r="C115" s="551">
        <f t="shared" si="5"/>
        <v>2.2816887376018943E-2</v>
      </c>
      <c r="D115" s="551">
        <f t="shared" si="5"/>
        <v>3.5567753765423503E-2</v>
      </c>
      <c r="E115" s="551">
        <f t="shared" si="5"/>
        <v>3.0757181880737079E-2</v>
      </c>
      <c r="F115" s="551" t="str">
        <f t="shared" si="5"/>
        <v>-</v>
      </c>
      <c r="G115" s="552">
        <f t="shared" si="5"/>
        <v>1.7979072724746532E-2</v>
      </c>
      <c r="H115" s="552">
        <f t="shared" si="5"/>
        <v>2.6300452966774798E-2</v>
      </c>
      <c r="I115" s="552">
        <f t="shared" si="5"/>
        <v>2.1662051369551977E-2</v>
      </c>
    </row>
    <row r="116" spans="1:9">
      <c r="A116" s="524" t="s">
        <v>390</v>
      </c>
      <c r="B116" s="545">
        <f t="shared" si="5"/>
        <v>3.4436779057978407E-2</v>
      </c>
      <c r="C116" s="545">
        <f t="shared" si="5"/>
        <v>4.462473019150117E-2</v>
      </c>
      <c r="D116" s="545">
        <f t="shared" si="5"/>
        <v>3.9407389033452075E-2</v>
      </c>
      <c r="E116" s="545">
        <f t="shared" si="5"/>
        <v>5.0212216904051164E-2</v>
      </c>
      <c r="F116" s="545" t="str">
        <f t="shared" si="5"/>
        <v>-</v>
      </c>
      <c r="G116" s="546">
        <f t="shared" si="5"/>
        <v>3.4436779057978407E-2</v>
      </c>
      <c r="H116" s="546">
        <f t="shared" si="5"/>
        <v>4.3410982491095769E-2</v>
      </c>
      <c r="I116" s="546">
        <f t="shared" si="5"/>
        <v>3.8408691857414821E-2</v>
      </c>
    </row>
    <row r="117" spans="1:9">
      <c r="A117" s="500" t="s">
        <v>391</v>
      </c>
      <c r="B117" s="541">
        <f t="shared" si="5"/>
        <v>7.2475526051356525E-3</v>
      </c>
      <c r="C117" s="541">
        <f t="shared" si="5"/>
        <v>1.4704956990753646E-2</v>
      </c>
      <c r="D117" s="541">
        <f t="shared" si="5"/>
        <v>8.5457717086657968E-3</v>
      </c>
      <c r="E117" s="541" t="str">
        <f t="shared" si="5"/>
        <v>-</v>
      </c>
      <c r="F117" s="541" t="str">
        <f t="shared" si="5"/>
        <v>-</v>
      </c>
      <c r="G117" s="542">
        <f t="shared" si="5"/>
        <v>7.2475526051356525E-3</v>
      </c>
      <c r="H117" s="542">
        <f t="shared" si="5"/>
        <v>1.2761919169309232E-2</v>
      </c>
      <c r="I117" s="542">
        <f t="shared" si="5"/>
        <v>9.6881683900278438E-3</v>
      </c>
    </row>
    <row r="118" spans="1:9">
      <c r="A118" s="499" t="s">
        <v>392</v>
      </c>
      <c r="B118" s="539">
        <f t="shared" si="5"/>
        <v>3.0006605907512978E-3</v>
      </c>
      <c r="C118" s="539">
        <f t="shared" si="5"/>
        <v>6.6553276525499715E-3</v>
      </c>
      <c r="D118" s="539">
        <f t="shared" si="5"/>
        <v>4.9267672912175703E-3</v>
      </c>
      <c r="E118" s="539">
        <f t="shared" si="5"/>
        <v>9.744746756491634E-5</v>
      </c>
      <c r="F118" s="539" t="str">
        <f t="shared" si="5"/>
        <v>-</v>
      </c>
      <c r="G118" s="540">
        <f t="shared" si="5"/>
        <v>3.0006605907512978E-3</v>
      </c>
      <c r="H118" s="540">
        <f t="shared" si="5"/>
        <v>6.051795109195999E-3</v>
      </c>
      <c r="I118" s="540">
        <f t="shared" si="5"/>
        <v>4.3510691088539215E-3</v>
      </c>
    </row>
    <row r="119" spans="1:9">
      <c r="A119" s="500" t="s">
        <v>393</v>
      </c>
      <c r="B119" s="541">
        <f t="shared" si="5"/>
        <v>2.3371725269328358E-2</v>
      </c>
      <c r="C119" s="541">
        <f t="shared" si="5"/>
        <v>2.2688800840693898E-2</v>
      </c>
      <c r="D119" s="541">
        <f t="shared" si="5"/>
        <v>2.569461947349207E-2</v>
      </c>
      <c r="E119" s="541">
        <f t="shared" si="5"/>
        <v>5.0114769436486246E-2</v>
      </c>
      <c r="F119" s="541" t="str">
        <f t="shared" si="5"/>
        <v>-</v>
      </c>
      <c r="G119" s="542">
        <f t="shared" si="5"/>
        <v>2.3371725269328358E-2</v>
      </c>
      <c r="H119" s="542">
        <f t="shared" si="5"/>
        <v>2.4122044375447599E-2</v>
      </c>
      <c r="I119" s="542">
        <f t="shared" si="5"/>
        <v>2.3703810697248157E-2</v>
      </c>
    </row>
    <row r="120" spans="1:9">
      <c r="A120" s="499" t="s">
        <v>394</v>
      </c>
      <c r="B120" s="539">
        <f t="shared" si="5"/>
        <v>8.1684059276309706E-4</v>
      </c>
      <c r="C120" s="539">
        <f t="shared" si="5"/>
        <v>5.7564417859636669E-4</v>
      </c>
      <c r="D120" s="539">
        <f t="shared" si="5"/>
        <v>2.402305600766393E-4</v>
      </c>
      <c r="E120" s="539" t="str">
        <f t="shared" si="5"/>
        <v>-</v>
      </c>
      <c r="F120" s="539" t="str">
        <f t="shared" si="5"/>
        <v>-</v>
      </c>
      <c r="G120" s="540">
        <f t="shared" si="5"/>
        <v>8.1684059276309706E-4</v>
      </c>
      <c r="H120" s="540">
        <f t="shared" si="5"/>
        <v>4.752238371429378E-4</v>
      </c>
      <c r="I120" s="540">
        <f t="shared" si="5"/>
        <v>6.6564366128490004E-4</v>
      </c>
    </row>
    <row r="121" spans="1:9">
      <c r="A121" s="498" t="s">
        <v>395</v>
      </c>
      <c r="B121" s="543">
        <f t="shared" si="5"/>
        <v>4.5692510241195534E-2</v>
      </c>
      <c r="C121" s="543">
        <f t="shared" si="5"/>
        <v>6.1415197172920738E-2</v>
      </c>
      <c r="D121" s="543">
        <f t="shared" si="5"/>
        <v>6.1045900436941532E-2</v>
      </c>
      <c r="E121" s="543">
        <f t="shared" si="5"/>
        <v>9.9007990169281385E-2</v>
      </c>
      <c r="F121" s="543" t="str">
        <f t="shared" si="5"/>
        <v>-</v>
      </c>
      <c r="G121" s="544">
        <f t="shared" si="5"/>
        <v>4.5692510241195534E-2</v>
      </c>
      <c r="H121" s="544">
        <f t="shared" si="5"/>
        <v>6.2220196263462417E-2</v>
      </c>
      <c r="I121" s="544">
        <f t="shared" si="5"/>
        <v>5.3007536128802726E-2</v>
      </c>
    </row>
    <row r="122" spans="1:9">
      <c r="A122" s="499" t="s">
        <v>396</v>
      </c>
      <c r="B122" s="539">
        <f t="shared" si="5"/>
        <v>1.8193374920994366E-2</v>
      </c>
      <c r="C122" s="539">
        <f t="shared" si="5"/>
        <v>2.7086881248918931E-2</v>
      </c>
      <c r="D122" s="539">
        <f t="shared" si="5"/>
        <v>3.2881473581031259E-2</v>
      </c>
      <c r="E122" s="539">
        <f t="shared" si="5"/>
        <v>5.2674271235832813E-2</v>
      </c>
      <c r="F122" s="539" t="str">
        <f t="shared" si="5"/>
        <v>-</v>
      </c>
      <c r="G122" s="540">
        <f t="shared" si="5"/>
        <v>1.8193374920994366E-2</v>
      </c>
      <c r="H122" s="540">
        <f t="shared" si="5"/>
        <v>2.91963940883374E-2</v>
      </c>
      <c r="I122" s="540">
        <f t="shared" si="5"/>
        <v>2.306322602673996E-2</v>
      </c>
    </row>
    <row r="123" spans="1:9">
      <c r="A123" s="500" t="s">
        <v>397</v>
      </c>
      <c r="B123" s="541">
        <f t="shared" si="5"/>
        <v>7.4648947519410678E-5</v>
      </c>
      <c r="C123" s="541">
        <f t="shared" si="5"/>
        <v>4.8558660605978014E-4</v>
      </c>
      <c r="D123" s="541">
        <f t="shared" si="5"/>
        <v>2.8794743812667506E-4</v>
      </c>
      <c r="E123" s="541" t="str">
        <f t="shared" si="5"/>
        <v>-</v>
      </c>
      <c r="F123" s="541" t="str">
        <f t="shared" si="5"/>
        <v>-</v>
      </c>
      <c r="G123" s="542">
        <f t="shared" si="5"/>
        <v>7.4648947519410678E-5</v>
      </c>
      <c r="H123" s="542">
        <f t="shared" si="5"/>
        <v>4.22908253048581E-4</v>
      </c>
      <c r="I123" s="542">
        <f t="shared" si="5"/>
        <v>2.287858201653354E-4</v>
      </c>
    </row>
    <row r="124" spans="1:9">
      <c r="A124" s="499" t="s">
        <v>398</v>
      </c>
      <c r="B124" s="539">
        <f t="shared" si="5"/>
        <v>2.2650853368560292E-2</v>
      </c>
      <c r="C124" s="539">
        <f t="shared" si="5"/>
        <v>2.581642955122743E-2</v>
      </c>
      <c r="D124" s="539">
        <f t="shared" si="5"/>
        <v>2.2698521308993028E-2</v>
      </c>
      <c r="E124" s="539">
        <f t="shared" si="5"/>
        <v>4.4321558700457189E-2</v>
      </c>
      <c r="F124" s="539" t="str">
        <f t="shared" si="5"/>
        <v>-</v>
      </c>
      <c r="G124" s="540">
        <f t="shared" si="5"/>
        <v>2.2650853368560292E-2</v>
      </c>
      <c r="H124" s="540">
        <f t="shared" si="5"/>
        <v>2.5454328960890855E-2</v>
      </c>
      <c r="I124" s="540">
        <f t="shared" si="5"/>
        <v>2.3891649963167928E-2</v>
      </c>
    </row>
    <row r="125" spans="1:9">
      <c r="A125" s="500" t="s">
        <v>399</v>
      </c>
      <c r="B125" s="541">
        <f t="shared" ref="B125:I126" si="6">IF(B59="-","-",B59/B$61)</f>
        <v>2.0513339187597872E-3</v>
      </c>
      <c r="C125" s="541">
        <f t="shared" si="6"/>
        <v>3.7180457985420655E-3</v>
      </c>
      <c r="D125" s="541">
        <f t="shared" si="6"/>
        <v>5.1742836225707849E-3</v>
      </c>
      <c r="E125" s="541">
        <f t="shared" si="6"/>
        <v>2.0121760832626165E-3</v>
      </c>
      <c r="F125" s="541" t="str">
        <f t="shared" si="6"/>
        <v>-</v>
      </c>
      <c r="G125" s="542">
        <f t="shared" si="6"/>
        <v>2.0513339187597872E-3</v>
      </c>
      <c r="H125" s="542">
        <f t="shared" si="6"/>
        <v>4.0533167912519645E-3</v>
      </c>
      <c r="I125" s="542">
        <f t="shared" si="6"/>
        <v>2.9373960401660524E-3</v>
      </c>
    </row>
    <row r="126" spans="1:9">
      <c r="A126" s="524" t="s">
        <v>400</v>
      </c>
      <c r="B126" s="539">
        <f t="shared" si="6"/>
        <v>0.22100752325637685</v>
      </c>
      <c r="C126" s="539">
        <f t="shared" si="6"/>
        <v>6.1293222161288283E-2</v>
      </c>
      <c r="D126" s="539">
        <f t="shared" si="6"/>
        <v>3.8728861347696868E-2</v>
      </c>
      <c r="E126" s="539">
        <f t="shared" si="6"/>
        <v>9.5535813901838615E-2</v>
      </c>
      <c r="F126" s="539" t="str">
        <f t="shared" si="6"/>
        <v>-</v>
      </c>
      <c r="G126" s="540">
        <f t="shared" si="6"/>
        <v>0.22100752325637685</v>
      </c>
      <c r="H126" s="540">
        <f t="shared" si="6"/>
        <v>5.628527574915064E-2</v>
      </c>
      <c r="I126" s="540">
        <f t="shared" si="6"/>
        <v>0.14810273167473409</v>
      </c>
    </row>
    <row r="127" spans="1:9">
      <c r="A127" s="533" t="s">
        <v>402</v>
      </c>
      <c r="B127" s="555">
        <f t="shared" ref="B127:I127" si="7">IF(B61="-","-",B61/B$61)</f>
        <v>1</v>
      </c>
      <c r="C127" s="555">
        <f t="shared" si="7"/>
        <v>1</v>
      </c>
      <c r="D127" s="555">
        <f t="shared" si="7"/>
        <v>1</v>
      </c>
      <c r="E127" s="555">
        <f t="shared" si="7"/>
        <v>1</v>
      </c>
      <c r="F127" s="555" t="str">
        <f t="shared" si="7"/>
        <v>-</v>
      </c>
      <c r="G127" s="555">
        <f t="shared" si="7"/>
        <v>1</v>
      </c>
      <c r="H127" s="555">
        <f t="shared" si="7"/>
        <v>1</v>
      </c>
      <c r="I127" s="555">
        <f t="shared" si="7"/>
        <v>1</v>
      </c>
    </row>
    <row r="128" spans="1:9" ht="15" customHeight="1">
      <c r="A128" s="536" t="s">
        <v>757</v>
      </c>
      <c r="B128" s="3"/>
      <c r="C128" s="212"/>
      <c r="D128" s="3"/>
      <c r="E128" s="3"/>
      <c r="F128" s="212"/>
      <c r="G128" s="3"/>
      <c r="H128" s="3"/>
      <c r="I128" s="3"/>
    </row>
    <row r="129" spans="1:9">
      <c r="A129" s="38" t="s">
        <v>439</v>
      </c>
      <c r="B129" s="3"/>
      <c r="C129" s="212"/>
      <c r="D129" s="3"/>
      <c r="E129" s="3"/>
      <c r="F129" s="212"/>
      <c r="G129" s="3"/>
      <c r="H129" s="3"/>
      <c r="I129" s="3"/>
    </row>
    <row r="130" spans="1:9">
      <c r="A130" s="242" t="s">
        <v>643</v>
      </c>
      <c r="B130" s="3"/>
      <c r="C130" s="212"/>
      <c r="D130" s="3"/>
      <c r="E130" s="3"/>
      <c r="F130" s="212"/>
      <c r="G130" s="3"/>
      <c r="H130" s="3"/>
      <c r="I130" s="3"/>
    </row>
    <row r="133" spans="1:9" ht="16.8">
      <c r="A133" s="88" t="s">
        <v>774</v>
      </c>
    </row>
    <row r="134" spans="1:9" ht="13.8" thickBot="1">
      <c r="A134" s="205"/>
      <c r="I134" s="417" t="s">
        <v>409</v>
      </c>
    </row>
    <row r="135" spans="1:9">
      <c r="A135" s="204" t="s">
        <v>405</v>
      </c>
      <c r="B135" s="503" t="s">
        <v>96</v>
      </c>
      <c r="C135" s="503" t="s">
        <v>614</v>
      </c>
      <c r="D135" s="503" t="s">
        <v>98</v>
      </c>
      <c r="E135" s="503" t="s">
        <v>299</v>
      </c>
      <c r="F135" s="504">
        <v>300000</v>
      </c>
      <c r="G135" s="505" t="s">
        <v>436</v>
      </c>
      <c r="H135" s="505" t="s">
        <v>436</v>
      </c>
      <c r="I135" s="505" t="s">
        <v>415</v>
      </c>
    </row>
    <row r="136" spans="1:9">
      <c r="A136" s="203"/>
      <c r="B136" s="506" t="s">
        <v>36</v>
      </c>
      <c r="C136" s="506" t="s">
        <v>36</v>
      </c>
      <c r="D136" s="506" t="s">
        <v>36</v>
      </c>
      <c r="E136" s="506" t="s">
        <v>36</v>
      </c>
      <c r="F136" s="506" t="s">
        <v>37</v>
      </c>
      <c r="G136" s="507" t="s">
        <v>406</v>
      </c>
      <c r="H136" s="507" t="s">
        <v>670</v>
      </c>
      <c r="I136" s="507" t="s">
        <v>437</v>
      </c>
    </row>
    <row r="137" spans="1:9" ht="13.8" thickBot="1">
      <c r="A137" s="206"/>
      <c r="B137" s="508" t="s">
        <v>613</v>
      </c>
      <c r="C137" s="508" t="s">
        <v>100</v>
      </c>
      <c r="D137" s="508" t="s">
        <v>101</v>
      </c>
      <c r="E137" s="508" t="s">
        <v>300</v>
      </c>
      <c r="F137" s="508" t="s">
        <v>102</v>
      </c>
      <c r="G137" s="779" t="s">
        <v>775</v>
      </c>
      <c r="H137" s="509" t="s">
        <v>102</v>
      </c>
      <c r="I137" s="509" t="s">
        <v>407</v>
      </c>
    </row>
    <row r="139" spans="1:9">
      <c r="A139" s="519" t="s">
        <v>356</v>
      </c>
      <c r="B139" s="520">
        <v>60.671979</v>
      </c>
      <c r="C139" s="520">
        <v>60.858722</v>
      </c>
      <c r="D139" s="520">
        <v>61.991073</v>
      </c>
      <c r="E139" s="520">
        <v>70.661627999999993</v>
      </c>
      <c r="F139" s="537" t="s">
        <v>85</v>
      </c>
      <c r="G139" s="521">
        <v>60.671979</v>
      </c>
      <c r="H139" s="521">
        <v>61.365600999999998</v>
      </c>
      <c r="I139" s="521">
        <v>60.994669000000002</v>
      </c>
    </row>
    <row r="140" spans="1:9">
      <c r="A140" s="499" t="s">
        <v>357</v>
      </c>
      <c r="B140" s="511">
        <v>53.208851000000003</v>
      </c>
      <c r="C140" s="511">
        <v>54.379677000000001</v>
      </c>
      <c r="D140" s="511">
        <v>58.223618999999999</v>
      </c>
      <c r="E140" s="511">
        <v>69.256580999999997</v>
      </c>
      <c r="F140" s="539" t="s">
        <v>85</v>
      </c>
      <c r="G140" s="267">
        <v>53.208851000000003</v>
      </c>
      <c r="H140" s="267">
        <v>55.706809</v>
      </c>
      <c r="I140" s="267">
        <v>54.370961999999999</v>
      </c>
    </row>
    <row r="141" spans="1:9">
      <c r="A141" s="500" t="s">
        <v>358</v>
      </c>
      <c r="B141" s="512">
        <v>1.6911590000000001</v>
      </c>
      <c r="C141" s="512">
        <v>1.928105</v>
      </c>
      <c r="D141" s="512">
        <v>2.1014430000000002</v>
      </c>
      <c r="E141" s="512">
        <v>1.303695</v>
      </c>
      <c r="F141" s="541" t="s">
        <v>85</v>
      </c>
      <c r="G141" s="513">
        <v>1.6911590000000001</v>
      </c>
      <c r="H141" s="513">
        <v>1.9602470000000001</v>
      </c>
      <c r="I141" s="513">
        <v>1.816346</v>
      </c>
    </row>
    <row r="142" spans="1:9">
      <c r="A142" s="499" t="s">
        <v>359</v>
      </c>
      <c r="B142" s="511">
        <v>1.8238000000000001E-2</v>
      </c>
      <c r="C142" s="511">
        <v>5.9087000000000001E-2</v>
      </c>
      <c r="D142" s="511">
        <v>7.8399999999999997E-4</v>
      </c>
      <c r="E142" s="511">
        <v>0.101352</v>
      </c>
      <c r="F142" s="539" t="s">
        <v>85</v>
      </c>
      <c r="G142" s="267">
        <v>1.8238000000000001E-2</v>
      </c>
      <c r="H142" s="267">
        <v>4.4686999999999998E-2</v>
      </c>
      <c r="I142" s="267">
        <v>3.0543000000000001E-2</v>
      </c>
    </row>
    <row r="143" spans="1:9">
      <c r="A143" s="498" t="s">
        <v>360</v>
      </c>
      <c r="B143" s="522">
        <v>5.7475759999999996</v>
      </c>
      <c r="C143" s="522">
        <v>9.6218730000000008</v>
      </c>
      <c r="D143" s="522">
        <v>8.5586760000000002</v>
      </c>
      <c r="E143" s="522" t="s">
        <v>85</v>
      </c>
      <c r="F143" s="543" t="s">
        <v>85</v>
      </c>
      <c r="G143" s="523">
        <v>5.7475759999999996</v>
      </c>
      <c r="H143" s="523">
        <v>9.1370179999999994</v>
      </c>
      <c r="I143" s="523">
        <v>7.3244280000000002</v>
      </c>
    </row>
    <row r="144" spans="1:9">
      <c r="A144" s="499" t="s">
        <v>361</v>
      </c>
      <c r="B144" s="511">
        <v>0.54807899999999998</v>
      </c>
      <c r="C144" s="511">
        <v>0.55025100000000005</v>
      </c>
      <c r="D144" s="511">
        <v>0.63877499999999998</v>
      </c>
      <c r="E144" s="511" t="s">
        <v>85</v>
      </c>
      <c r="F144" s="539" t="s">
        <v>85</v>
      </c>
      <c r="G144" s="267">
        <v>0.54807899999999998</v>
      </c>
      <c r="H144" s="267">
        <v>0.56171800000000005</v>
      </c>
      <c r="I144" s="267">
        <v>0.55442400000000003</v>
      </c>
    </row>
    <row r="145" spans="1:9">
      <c r="A145" s="500" t="s">
        <v>362</v>
      </c>
      <c r="B145" s="512">
        <v>4.5765940000000001</v>
      </c>
      <c r="C145" s="512">
        <v>8.3322620000000001</v>
      </c>
      <c r="D145" s="512">
        <v>7.8349520000000004</v>
      </c>
      <c r="E145" s="512" t="s">
        <v>85</v>
      </c>
      <c r="F145" s="541" t="s">
        <v>85</v>
      </c>
      <c r="G145" s="513">
        <v>4.5765940000000001</v>
      </c>
      <c r="H145" s="513">
        <v>8.0235210000000006</v>
      </c>
      <c r="I145" s="513">
        <v>6.1801899999999996</v>
      </c>
    </row>
    <row r="146" spans="1:9">
      <c r="A146" s="499" t="s">
        <v>363</v>
      </c>
      <c r="B146" s="511">
        <v>0.16758400000000001</v>
      </c>
      <c r="C146" s="511">
        <v>0.14166000000000001</v>
      </c>
      <c r="D146" s="511">
        <v>6.8113999999999994E-2</v>
      </c>
      <c r="E146" s="511" t="s">
        <v>85</v>
      </c>
      <c r="F146" s="539" t="s">
        <v>85</v>
      </c>
      <c r="G146" s="267">
        <v>0.16758400000000001</v>
      </c>
      <c r="H146" s="267">
        <v>0.119326</v>
      </c>
      <c r="I146" s="267">
        <v>0.14513300000000001</v>
      </c>
    </row>
    <row r="147" spans="1:9">
      <c r="A147" s="514" t="s">
        <v>364</v>
      </c>
      <c r="B147" s="512">
        <v>0.29961700000000002</v>
      </c>
      <c r="C147" s="512">
        <v>0.179863</v>
      </c>
      <c r="D147" s="512">
        <v>1.6646000000000001E-2</v>
      </c>
      <c r="E147" s="512" t="s">
        <v>85</v>
      </c>
      <c r="F147" s="541" t="s">
        <v>85</v>
      </c>
      <c r="G147" s="513">
        <v>0.29961700000000002</v>
      </c>
      <c r="H147" s="513">
        <v>0.13317499999999999</v>
      </c>
      <c r="I147" s="513">
        <v>0.22218399999999999</v>
      </c>
    </row>
    <row r="148" spans="1:9">
      <c r="A148" s="524" t="s">
        <v>365</v>
      </c>
      <c r="B148" s="525">
        <v>13.599320000000001</v>
      </c>
      <c r="C148" s="525">
        <v>9.8074910000000006</v>
      </c>
      <c r="D148" s="525">
        <v>6.0430650000000004</v>
      </c>
      <c r="E148" s="525">
        <v>0.57253900000000002</v>
      </c>
      <c r="F148" s="545" t="s">
        <v>85</v>
      </c>
      <c r="G148" s="526">
        <v>13.599320000000001</v>
      </c>
      <c r="H148" s="526">
        <v>8.6218990000000009</v>
      </c>
      <c r="I148" s="526">
        <v>11.283701000000001</v>
      </c>
    </row>
    <row r="149" spans="1:9">
      <c r="A149" s="500" t="s">
        <v>417</v>
      </c>
      <c r="B149" s="512">
        <v>0.77508600000000005</v>
      </c>
      <c r="C149" s="512">
        <v>0.68124200000000001</v>
      </c>
      <c r="D149" s="512">
        <v>0.18526799999999999</v>
      </c>
      <c r="E149" s="512">
        <v>0.52375400000000005</v>
      </c>
      <c r="F149" s="541" t="s">
        <v>85</v>
      </c>
      <c r="G149" s="513">
        <v>0.77508600000000005</v>
      </c>
      <c r="H149" s="513">
        <v>0.54769199999999996</v>
      </c>
      <c r="I149" s="513">
        <v>0.66929700000000003</v>
      </c>
    </row>
    <row r="150" spans="1:9">
      <c r="A150" s="499" t="s">
        <v>367</v>
      </c>
      <c r="B150" s="511">
        <v>5.8799599999999996</v>
      </c>
      <c r="C150" s="511">
        <v>4.6416009999999996</v>
      </c>
      <c r="D150" s="511">
        <v>2.928013</v>
      </c>
      <c r="E150" s="511" t="s">
        <v>85</v>
      </c>
      <c r="F150" s="539" t="s">
        <v>85</v>
      </c>
      <c r="G150" s="267">
        <v>5.8799599999999996</v>
      </c>
      <c r="H150" s="267">
        <v>4.0925500000000001</v>
      </c>
      <c r="I150" s="267">
        <v>5.0484119999999999</v>
      </c>
    </row>
    <row r="151" spans="1:9">
      <c r="A151" s="514" t="s">
        <v>368</v>
      </c>
      <c r="B151" s="512">
        <v>0.109969</v>
      </c>
      <c r="C151" s="512">
        <v>0.25090099999999999</v>
      </c>
      <c r="D151" s="512">
        <v>0.20546800000000001</v>
      </c>
      <c r="E151" s="512" t="s">
        <v>85</v>
      </c>
      <c r="F151" s="541" t="s">
        <v>85</v>
      </c>
      <c r="G151" s="513">
        <v>0.109969</v>
      </c>
      <c r="H151" s="513">
        <v>0.23361000000000001</v>
      </c>
      <c r="I151" s="513">
        <v>0.16749</v>
      </c>
    </row>
    <row r="152" spans="1:9">
      <c r="A152" s="499" t="s">
        <v>369</v>
      </c>
      <c r="B152" s="511">
        <v>9.0881000000000003E-2</v>
      </c>
      <c r="C152" s="511">
        <v>7.4645000000000003E-2</v>
      </c>
      <c r="D152" s="511">
        <v>0.87228799999999995</v>
      </c>
      <c r="E152" s="511">
        <v>4.8785000000000002E-2</v>
      </c>
      <c r="F152" s="539" t="s">
        <v>85</v>
      </c>
      <c r="G152" s="267">
        <v>9.0881000000000003E-2</v>
      </c>
      <c r="H152" s="267">
        <v>0.28345500000000001</v>
      </c>
      <c r="I152" s="267">
        <v>0.18047099999999999</v>
      </c>
    </row>
    <row r="153" spans="1:9">
      <c r="A153" s="500" t="s">
        <v>370</v>
      </c>
      <c r="B153" s="512">
        <v>5.3427290000000003</v>
      </c>
      <c r="C153" s="512">
        <v>3.5250710000000001</v>
      </c>
      <c r="D153" s="512">
        <v>1.288478</v>
      </c>
      <c r="E153" s="512" t="s">
        <v>85</v>
      </c>
      <c r="F153" s="541" t="s">
        <v>85</v>
      </c>
      <c r="G153" s="513">
        <v>5.3427290000000003</v>
      </c>
      <c r="H153" s="513">
        <v>2.862622</v>
      </c>
      <c r="I153" s="513">
        <v>4.1889219999999998</v>
      </c>
    </row>
    <row r="154" spans="1:9">
      <c r="A154" s="499" t="s">
        <v>371</v>
      </c>
      <c r="B154" s="511">
        <v>0.857294</v>
      </c>
      <c r="C154" s="511">
        <v>0.62867399999999996</v>
      </c>
      <c r="D154" s="511">
        <v>0.55274800000000002</v>
      </c>
      <c r="E154" s="511" t="s">
        <v>85</v>
      </c>
      <c r="F154" s="539" t="s">
        <v>85</v>
      </c>
      <c r="G154" s="267">
        <v>0.857294</v>
      </c>
      <c r="H154" s="267">
        <v>0.59529900000000002</v>
      </c>
      <c r="I154" s="267">
        <v>0.73540799999999995</v>
      </c>
    </row>
    <row r="155" spans="1:9">
      <c r="A155" s="498" t="s">
        <v>372</v>
      </c>
      <c r="B155" s="522">
        <v>11.592817999999999</v>
      </c>
      <c r="C155" s="522">
        <v>14.601499</v>
      </c>
      <c r="D155" s="522">
        <v>12.208504</v>
      </c>
      <c r="E155" s="522">
        <v>11.196621</v>
      </c>
      <c r="F155" s="543" t="s">
        <v>85</v>
      </c>
      <c r="G155" s="523">
        <v>11.592817999999999</v>
      </c>
      <c r="H155" s="523">
        <v>13.900569000000001</v>
      </c>
      <c r="I155" s="523">
        <v>12.666441000000001</v>
      </c>
    </row>
    <row r="156" spans="1:9">
      <c r="A156" s="502" t="s">
        <v>418</v>
      </c>
      <c r="B156" s="515">
        <v>0.52647299999999997</v>
      </c>
      <c r="C156" s="515">
        <v>1.011036</v>
      </c>
      <c r="D156" s="515">
        <v>0.42236699999999999</v>
      </c>
      <c r="E156" s="515">
        <v>1.6770309999999999</v>
      </c>
      <c r="F156" s="547" t="s">
        <v>85</v>
      </c>
      <c r="G156" s="516">
        <v>0.52647299999999997</v>
      </c>
      <c r="H156" s="516">
        <v>0.87076799999999999</v>
      </c>
      <c r="I156" s="516">
        <v>0.68664800000000004</v>
      </c>
    </row>
    <row r="157" spans="1:9">
      <c r="A157" s="500" t="s">
        <v>373</v>
      </c>
      <c r="B157" s="512">
        <v>6.2164659999999996</v>
      </c>
      <c r="C157" s="512">
        <v>7.5976920000000003</v>
      </c>
      <c r="D157" s="512">
        <v>8.5035399999999992</v>
      </c>
      <c r="E157" s="512">
        <v>9.4892599999999998</v>
      </c>
      <c r="F157" s="541" t="s">
        <v>85</v>
      </c>
      <c r="G157" s="513">
        <v>6.2164659999999996</v>
      </c>
      <c r="H157" s="513">
        <v>7.8759129999999997</v>
      </c>
      <c r="I157" s="513">
        <v>6.9884820000000003</v>
      </c>
    </row>
    <row r="158" spans="1:9">
      <c r="A158" s="502" t="s">
        <v>374</v>
      </c>
      <c r="B158" s="515">
        <v>3.9094410000000002</v>
      </c>
      <c r="C158" s="515">
        <v>5.0220779999999996</v>
      </c>
      <c r="D158" s="515">
        <v>3.2790840000000001</v>
      </c>
      <c r="E158" s="515">
        <v>3.0329999999999999E-2</v>
      </c>
      <c r="F158" s="547" t="s">
        <v>85</v>
      </c>
      <c r="G158" s="516">
        <v>3.9094410000000002</v>
      </c>
      <c r="H158" s="516">
        <v>4.4578189999999998</v>
      </c>
      <c r="I158" s="516">
        <v>4.1645599999999998</v>
      </c>
    </row>
    <row r="159" spans="1:9">
      <c r="A159" s="498" t="s">
        <v>375</v>
      </c>
      <c r="B159" s="522">
        <v>29.202583000000001</v>
      </c>
      <c r="C159" s="522">
        <v>30.660827999999999</v>
      </c>
      <c r="D159" s="522">
        <v>27.493334000000001</v>
      </c>
      <c r="E159" s="522">
        <v>18.530812000000001</v>
      </c>
      <c r="F159" s="543" t="s">
        <v>85</v>
      </c>
      <c r="G159" s="523">
        <v>29.202583000000001</v>
      </c>
      <c r="H159" s="523">
        <v>29.569997999999998</v>
      </c>
      <c r="I159" s="523">
        <v>29.373514</v>
      </c>
    </row>
    <row r="160" spans="1:9">
      <c r="A160" s="499" t="s">
        <v>419</v>
      </c>
      <c r="B160" s="511">
        <v>1.457319</v>
      </c>
      <c r="C160" s="511">
        <v>1.768745</v>
      </c>
      <c r="D160" s="511">
        <v>1.179505</v>
      </c>
      <c r="E160" s="511">
        <v>5.7640659999999997</v>
      </c>
      <c r="F160" s="539" t="s">
        <v>85</v>
      </c>
      <c r="G160" s="267">
        <v>1.457319</v>
      </c>
      <c r="H160" s="267">
        <v>1.699533</v>
      </c>
      <c r="I160" s="267">
        <v>1.570003</v>
      </c>
    </row>
    <row r="161" spans="1:9">
      <c r="A161" s="500" t="s">
        <v>376</v>
      </c>
      <c r="B161" s="512">
        <v>13.166122</v>
      </c>
      <c r="C161" s="512">
        <v>14.944345</v>
      </c>
      <c r="D161" s="512">
        <v>12.502666</v>
      </c>
      <c r="E161" s="512">
        <v>10.859762999999999</v>
      </c>
      <c r="F161" s="541" t="s">
        <v>85</v>
      </c>
      <c r="G161" s="513">
        <v>13.166122</v>
      </c>
      <c r="H161" s="513">
        <v>14.216099</v>
      </c>
      <c r="I161" s="513">
        <v>13.654598</v>
      </c>
    </row>
    <row r="162" spans="1:9">
      <c r="A162" s="499" t="s">
        <v>377</v>
      </c>
      <c r="B162" s="511">
        <v>12.452218999999999</v>
      </c>
      <c r="C162" s="511">
        <v>12.171582000000001</v>
      </c>
      <c r="D162" s="511">
        <v>13.786092</v>
      </c>
      <c r="E162" s="511">
        <v>1.906984</v>
      </c>
      <c r="F162" s="539" t="s">
        <v>85</v>
      </c>
      <c r="G162" s="267">
        <v>12.452218999999999</v>
      </c>
      <c r="H162" s="267">
        <v>12.375818000000001</v>
      </c>
      <c r="I162" s="267">
        <v>12.416676000000001</v>
      </c>
    </row>
    <row r="163" spans="1:9">
      <c r="A163" s="498" t="s">
        <v>378</v>
      </c>
      <c r="B163" s="522">
        <v>24.149751999999999</v>
      </c>
      <c r="C163" s="522">
        <v>29.815185</v>
      </c>
      <c r="D163" s="522">
        <v>21.165156</v>
      </c>
      <c r="E163" s="522">
        <v>49.834685</v>
      </c>
      <c r="F163" s="543" t="s">
        <v>85</v>
      </c>
      <c r="G163" s="523">
        <v>24.149751999999999</v>
      </c>
      <c r="H163" s="523">
        <v>27.972919000000001</v>
      </c>
      <c r="I163" s="523">
        <v>25.928384000000001</v>
      </c>
    </row>
    <row r="164" spans="1:9">
      <c r="A164" s="499" t="s">
        <v>420</v>
      </c>
      <c r="B164" s="511">
        <v>2.664307</v>
      </c>
      <c r="C164" s="511">
        <v>2.5206919999999999</v>
      </c>
      <c r="D164" s="511">
        <v>1.8435429999999999</v>
      </c>
      <c r="E164" s="511">
        <v>0.61014199999999996</v>
      </c>
      <c r="F164" s="539" t="s">
        <v>85</v>
      </c>
      <c r="G164" s="267">
        <v>2.664307</v>
      </c>
      <c r="H164" s="267">
        <v>2.3020930000000002</v>
      </c>
      <c r="I164" s="267">
        <v>2.4957959999999999</v>
      </c>
    </row>
    <row r="165" spans="1:9">
      <c r="A165" s="500" t="s">
        <v>379</v>
      </c>
      <c r="B165" s="512">
        <v>0.226909</v>
      </c>
      <c r="C165" s="512">
        <v>0.31834699999999999</v>
      </c>
      <c r="D165" s="512">
        <v>0.102725</v>
      </c>
      <c r="E165" s="512">
        <v>0.21596000000000001</v>
      </c>
      <c r="F165" s="541" t="s">
        <v>85</v>
      </c>
      <c r="G165" s="513">
        <v>0.226909</v>
      </c>
      <c r="H165" s="513">
        <v>0.25956099999999999</v>
      </c>
      <c r="I165" s="513">
        <v>0.24210000000000001</v>
      </c>
    </row>
    <row r="166" spans="1:9">
      <c r="A166" s="502" t="s">
        <v>751</v>
      </c>
      <c r="B166" s="515">
        <v>13.508825</v>
      </c>
      <c r="C166" s="515">
        <v>18.264735999999999</v>
      </c>
      <c r="D166" s="515">
        <v>11.423025000000001</v>
      </c>
      <c r="E166" s="515">
        <v>7.8865290000000003</v>
      </c>
      <c r="F166" s="547" t="s">
        <v>85</v>
      </c>
      <c r="G166" s="516">
        <v>13.508825</v>
      </c>
      <c r="H166" s="516">
        <v>16.246974999999999</v>
      </c>
      <c r="I166" s="516">
        <v>14.782679999999999</v>
      </c>
    </row>
    <row r="167" spans="1:9">
      <c r="A167" s="501" t="s">
        <v>381</v>
      </c>
      <c r="B167" s="512">
        <v>7.927E-3</v>
      </c>
      <c r="C167" s="512">
        <v>5.9838000000000002E-2</v>
      </c>
      <c r="D167" s="512">
        <v>0.13342200000000001</v>
      </c>
      <c r="E167" s="512">
        <v>3.3661000000000003E-2</v>
      </c>
      <c r="F167" s="541" t="s">
        <v>85</v>
      </c>
      <c r="G167" s="513">
        <v>7.927E-3</v>
      </c>
      <c r="H167" s="513">
        <v>7.8591999999999995E-2</v>
      </c>
      <c r="I167" s="513">
        <v>4.0801999999999998E-2</v>
      </c>
    </row>
    <row r="168" spans="1:9">
      <c r="A168" s="502" t="s">
        <v>382</v>
      </c>
      <c r="B168" s="511">
        <v>1.546076</v>
      </c>
      <c r="C168" s="511">
        <v>2.1226229999999999</v>
      </c>
      <c r="D168" s="511">
        <v>1.10873</v>
      </c>
      <c r="E168" s="511">
        <v>1.088009</v>
      </c>
      <c r="F168" s="539" t="s">
        <v>85</v>
      </c>
      <c r="G168" s="267">
        <v>1.546076</v>
      </c>
      <c r="H168" s="267">
        <v>1.834371</v>
      </c>
      <c r="I168" s="267">
        <v>1.6801980000000001</v>
      </c>
    </row>
    <row r="169" spans="1:9">
      <c r="A169" s="501" t="s">
        <v>383</v>
      </c>
      <c r="B169" s="517">
        <v>4.5210520000000001</v>
      </c>
      <c r="C169" s="517">
        <v>5.1448619999999998</v>
      </c>
      <c r="D169" s="517">
        <v>6.5505380000000004</v>
      </c>
      <c r="E169" s="517">
        <v>40.000383999999997</v>
      </c>
      <c r="F169" s="551" t="s">
        <v>85</v>
      </c>
      <c r="G169" s="518">
        <v>4.5210520000000001</v>
      </c>
      <c r="H169" s="518">
        <v>6.2593019999999999</v>
      </c>
      <c r="I169" s="518">
        <v>5.3297290000000004</v>
      </c>
    </row>
    <row r="170" spans="1:9" s="7" customFormat="1">
      <c r="A170" s="530" t="s">
        <v>438</v>
      </c>
      <c r="B170" s="531">
        <v>1.198197</v>
      </c>
      <c r="C170" s="531">
        <v>1.846819</v>
      </c>
      <c r="D170" s="531">
        <v>1.7106699999999999</v>
      </c>
      <c r="E170" s="531">
        <v>1.5491379999999999</v>
      </c>
      <c r="F170" s="549" t="s">
        <v>85</v>
      </c>
      <c r="G170" s="532">
        <v>1.198197</v>
      </c>
      <c r="H170" s="532">
        <v>1.804716</v>
      </c>
      <c r="I170" s="532">
        <v>1.4803649999999999</v>
      </c>
    </row>
    <row r="171" spans="1:9">
      <c r="A171" s="501" t="s">
        <v>421</v>
      </c>
      <c r="B171" s="517">
        <v>0.61365800000000004</v>
      </c>
      <c r="C171" s="517">
        <v>1.5086250000000001</v>
      </c>
      <c r="D171" s="517">
        <v>1.346862</v>
      </c>
      <c r="E171" s="517">
        <v>1.5491379999999999</v>
      </c>
      <c r="F171" s="551" t="s">
        <v>85</v>
      </c>
      <c r="G171" s="518">
        <v>0.61365800000000004</v>
      </c>
      <c r="H171" s="518">
        <v>1.4670319999999999</v>
      </c>
      <c r="I171" s="518">
        <v>1.010669</v>
      </c>
    </row>
    <row r="172" spans="1:9">
      <c r="A172" s="502" t="s">
        <v>501</v>
      </c>
      <c r="B172" s="515">
        <v>0.45761099999999999</v>
      </c>
      <c r="C172" s="515">
        <v>0.25325399999999998</v>
      </c>
      <c r="D172" s="515">
        <v>0.36380800000000002</v>
      </c>
      <c r="E172" s="515" t="s">
        <v>85</v>
      </c>
      <c r="F172" s="547" t="s">
        <v>85</v>
      </c>
      <c r="G172" s="516">
        <v>0.45761099999999999</v>
      </c>
      <c r="H172" s="516">
        <v>0.27685500000000002</v>
      </c>
      <c r="I172" s="516">
        <v>0.37351899999999999</v>
      </c>
    </row>
    <row r="173" spans="1:9">
      <c r="A173" s="527" t="s">
        <v>384</v>
      </c>
      <c r="B173" s="528">
        <v>61.275972000000003</v>
      </c>
      <c r="C173" s="528">
        <v>68.883494999999996</v>
      </c>
      <c r="D173" s="528">
        <v>90.316646000000006</v>
      </c>
      <c r="E173" s="528">
        <v>76.784184999999994</v>
      </c>
      <c r="F173" s="553" t="s">
        <v>85</v>
      </c>
      <c r="G173" s="529">
        <v>61.275972000000003</v>
      </c>
      <c r="H173" s="529">
        <v>74.678192999999993</v>
      </c>
      <c r="I173" s="529">
        <v>67.511015999999998</v>
      </c>
    </row>
    <row r="174" spans="1:9">
      <c r="A174" s="502" t="s">
        <v>422</v>
      </c>
      <c r="B174" s="515">
        <v>6.0471539999999999</v>
      </c>
      <c r="C174" s="515">
        <v>6.860417</v>
      </c>
      <c r="D174" s="515">
        <v>10.095325000000001</v>
      </c>
      <c r="E174" s="515">
        <v>9.1143300000000007</v>
      </c>
      <c r="F174" s="547" t="s">
        <v>85</v>
      </c>
      <c r="G174" s="516">
        <v>6.0471539999999999</v>
      </c>
      <c r="H174" s="516">
        <v>7.7577129999999999</v>
      </c>
      <c r="I174" s="516">
        <v>6.8429479999999998</v>
      </c>
    </row>
    <row r="175" spans="1:9">
      <c r="A175" s="501" t="s">
        <v>385</v>
      </c>
      <c r="B175" s="517">
        <v>1.690593</v>
      </c>
      <c r="C175" s="517">
        <v>1.8644799999999999</v>
      </c>
      <c r="D175" s="517">
        <v>4.7085150000000002</v>
      </c>
      <c r="E175" s="517" t="s">
        <v>85</v>
      </c>
      <c r="F175" s="551" t="s">
        <v>85</v>
      </c>
      <c r="G175" s="518">
        <v>1.690593</v>
      </c>
      <c r="H175" s="518">
        <v>2.5710980000000001</v>
      </c>
      <c r="I175" s="518">
        <v>2.1002260000000001</v>
      </c>
    </row>
    <row r="176" spans="1:9">
      <c r="A176" s="502" t="s">
        <v>386</v>
      </c>
      <c r="B176" s="515">
        <v>43.093935000000002</v>
      </c>
      <c r="C176" s="515">
        <v>47.092821999999998</v>
      </c>
      <c r="D176" s="515">
        <v>61.046700999999999</v>
      </c>
      <c r="E176" s="515">
        <v>58.336741000000004</v>
      </c>
      <c r="F176" s="547" t="s">
        <v>85</v>
      </c>
      <c r="G176" s="516">
        <v>43.093935000000002</v>
      </c>
      <c r="H176" s="516">
        <v>50.995882999999999</v>
      </c>
      <c r="I176" s="516">
        <v>46.770116999999999</v>
      </c>
    </row>
    <row r="177" spans="1:9">
      <c r="A177" s="501" t="s">
        <v>387</v>
      </c>
      <c r="B177" s="517">
        <v>0.695017</v>
      </c>
      <c r="C177" s="517">
        <v>1.179683</v>
      </c>
      <c r="D177" s="517">
        <v>1.9872590000000001</v>
      </c>
      <c r="E177" s="517" t="s">
        <v>85</v>
      </c>
      <c r="F177" s="551" t="s">
        <v>85</v>
      </c>
      <c r="G177" s="518">
        <v>0.695017</v>
      </c>
      <c r="H177" s="518">
        <v>1.3664229999999999</v>
      </c>
      <c r="I177" s="518">
        <v>1.0073719999999999</v>
      </c>
    </row>
    <row r="178" spans="1:9">
      <c r="A178" s="557" t="s">
        <v>388</v>
      </c>
      <c r="B178" s="563">
        <v>0.72996899999999998</v>
      </c>
      <c r="C178" s="563">
        <v>1.452939</v>
      </c>
      <c r="D178" s="563">
        <v>2.9838</v>
      </c>
      <c r="E178" s="563">
        <v>1.8500000000000001E-3</v>
      </c>
      <c r="F178" s="565" t="s">
        <v>85</v>
      </c>
      <c r="G178" s="564">
        <v>0.72996899999999998</v>
      </c>
      <c r="H178" s="564">
        <v>1.82372</v>
      </c>
      <c r="I178" s="564">
        <v>1.238809</v>
      </c>
    </row>
    <row r="179" spans="1:9" s="47" customFormat="1">
      <c r="A179" s="501" t="s">
        <v>389</v>
      </c>
      <c r="B179" s="517">
        <v>5.3365900000000002</v>
      </c>
      <c r="C179" s="517">
        <v>6.1955210000000003</v>
      </c>
      <c r="D179" s="517">
        <v>9.4820779999999996</v>
      </c>
      <c r="E179" s="517">
        <v>9.3312629999999999</v>
      </c>
      <c r="F179" s="551" t="s">
        <v>85</v>
      </c>
      <c r="G179" s="518">
        <v>5.3365900000000002</v>
      </c>
      <c r="H179" s="518">
        <v>7.125235</v>
      </c>
      <c r="I179" s="518">
        <v>6.1687120000000002</v>
      </c>
    </row>
    <row r="180" spans="1:9" s="7" customFormat="1">
      <c r="A180" s="524" t="s">
        <v>390</v>
      </c>
      <c r="B180" s="525">
        <v>10.221605</v>
      </c>
      <c r="C180" s="525">
        <v>12.117054</v>
      </c>
      <c r="D180" s="525">
        <v>10.505693000000001</v>
      </c>
      <c r="E180" s="525">
        <v>15.233625999999999</v>
      </c>
      <c r="F180" s="545" t="s">
        <v>85</v>
      </c>
      <c r="G180" s="526">
        <v>10.221605</v>
      </c>
      <c r="H180" s="526">
        <v>11.760764</v>
      </c>
      <c r="I180" s="526">
        <v>10.937659999999999</v>
      </c>
    </row>
    <row r="181" spans="1:9">
      <c r="A181" s="500" t="s">
        <v>391</v>
      </c>
      <c r="B181" s="512">
        <v>2.1512349999999998</v>
      </c>
      <c r="C181" s="512">
        <v>3.9928699999999999</v>
      </c>
      <c r="D181" s="512">
        <v>2.2782339999999999</v>
      </c>
      <c r="E181" s="512" t="s">
        <v>85</v>
      </c>
      <c r="F181" s="541" t="s">
        <v>85</v>
      </c>
      <c r="G181" s="513">
        <v>2.1512349999999998</v>
      </c>
      <c r="H181" s="513">
        <v>3.4574180000000001</v>
      </c>
      <c r="I181" s="513">
        <v>2.7589039999999998</v>
      </c>
    </row>
    <row r="182" spans="1:9">
      <c r="A182" s="499" t="s">
        <v>392</v>
      </c>
      <c r="B182" s="511">
        <v>0.89066299999999998</v>
      </c>
      <c r="C182" s="511">
        <v>1.8071360000000001</v>
      </c>
      <c r="D182" s="511">
        <v>1.313437</v>
      </c>
      <c r="E182" s="511">
        <v>2.9565000000000001E-2</v>
      </c>
      <c r="F182" s="539" t="s">
        <v>85</v>
      </c>
      <c r="G182" s="267">
        <v>0.89066299999999998</v>
      </c>
      <c r="H182" s="267">
        <v>1.6395329999999999</v>
      </c>
      <c r="I182" s="267">
        <v>1.2390559999999999</v>
      </c>
    </row>
    <row r="183" spans="1:9">
      <c r="A183" s="500" t="s">
        <v>393</v>
      </c>
      <c r="B183" s="512">
        <v>6.9372499999999997</v>
      </c>
      <c r="C183" s="512">
        <v>6.1607409999999998</v>
      </c>
      <c r="D183" s="512">
        <v>6.8499790000000003</v>
      </c>
      <c r="E183" s="512">
        <v>15.204062</v>
      </c>
      <c r="F183" s="541" t="s">
        <v>85</v>
      </c>
      <c r="G183" s="513">
        <v>6.9372499999999997</v>
      </c>
      <c r="H183" s="513">
        <v>6.5350669999999997</v>
      </c>
      <c r="I183" s="513">
        <v>6.7501449999999998</v>
      </c>
    </row>
    <row r="184" spans="1:9">
      <c r="A184" s="499" t="s">
        <v>394</v>
      </c>
      <c r="B184" s="511">
        <v>0.24245700000000001</v>
      </c>
      <c r="C184" s="511">
        <v>0.156306</v>
      </c>
      <c r="D184" s="511">
        <v>6.4043000000000003E-2</v>
      </c>
      <c r="E184" s="511" t="s">
        <v>85</v>
      </c>
      <c r="F184" s="539" t="s">
        <v>85</v>
      </c>
      <c r="G184" s="267">
        <v>0.24245700000000001</v>
      </c>
      <c r="H184" s="267">
        <v>0.128746</v>
      </c>
      <c r="I184" s="267">
        <v>0.189556</v>
      </c>
    </row>
    <row r="185" spans="1:9" s="7" customFormat="1">
      <c r="A185" s="498" t="s">
        <v>395</v>
      </c>
      <c r="B185" s="522">
        <v>13.562557</v>
      </c>
      <c r="C185" s="522">
        <v>16.676207000000002</v>
      </c>
      <c r="D185" s="522">
        <v>16.274346999999999</v>
      </c>
      <c r="E185" s="522">
        <v>30.03753</v>
      </c>
      <c r="F185" s="543" t="s">
        <v>85</v>
      </c>
      <c r="G185" s="523">
        <v>13.562557</v>
      </c>
      <c r="H185" s="523">
        <v>16.856497000000001</v>
      </c>
      <c r="I185" s="523">
        <v>15.094979</v>
      </c>
    </row>
    <row r="186" spans="1:9" s="47" customFormat="1">
      <c r="A186" s="499" t="s">
        <v>396</v>
      </c>
      <c r="B186" s="511">
        <v>5.4001999999999999</v>
      </c>
      <c r="C186" s="511">
        <v>7.3549620000000004</v>
      </c>
      <c r="D186" s="511">
        <v>8.7659369999999992</v>
      </c>
      <c r="E186" s="511">
        <v>15.980575</v>
      </c>
      <c r="F186" s="539" t="s">
        <v>85</v>
      </c>
      <c r="G186" s="267">
        <v>5.4001999999999999</v>
      </c>
      <c r="H186" s="267">
        <v>7.9097939999999998</v>
      </c>
      <c r="I186" s="267">
        <v>6.5677250000000003</v>
      </c>
    </row>
    <row r="187" spans="1:9">
      <c r="A187" s="500" t="s">
        <v>397</v>
      </c>
      <c r="B187" s="512">
        <v>2.2157E-2</v>
      </c>
      <c r="C187" s="512">
        <v>0.131852</v>
      </c>
      <c r="D187" s="512">
        <v>7.6763999999999999E-2</v>
      </c>
      <c r="E187" s="512" t="s">
        <v>85</v>
      </c>
      <c r="F187" s="541" t="s">
        <v>85</v>
      </c>
      <c r="G187" s="513">
        <v>2.2157E-2</v>
      </c>
      <c r="H187" s="513">
        <v>0.11457299999999999</v>
      </c>
      <c r="I187" s="513">
        <v>6.5151000000000001E-2</v>
      </c>
    </row>
    <row r="188" spans="1:9">
      <c r="A188" s="499" t="s">
        <v>398</v>
      </c>
      <c r="B188" s="511">
        <v>6.7232789999999998</v>
      </c>
      <c r="C188" s="511">
        <v>7.0099929999999997</v>
      </c>
      <c r="D188" s="511">
        <v>6.0512439999999996</v>
      </c>
      <c r="E188" s="511">
        <v>13.446489</v>
      </c>
      <c r="F188" s="539" t="s">
        <v>85</v>
      </c>
      <c r="G188" s="267">
        <v>6.7232789999999998</v>
      </c>
      <c r="H188" s="267">
        <v>6.8960049999999997</v>
      </c>
      <c r="I188" s="267">
        <v>6.803636</v>
      </c>
    </row>
    <row r="189" spans="1:9">
      <c r="A189" s="500" t="s">
        <v>399</v>
      </c>
      <c r="B189" s="512">
        <v>0.60888200000000003</v>
      </c>
      <c r="C189" s="512">
        <v>1.0095689999999999</v>
      </c>
      <c r="D189" s="512">
        <v>1.3794219999999999</v>
      </c>
      <c r="E189" s="512">
        <v>0.61046500000000004</v>
      </c>
      <c r="F189" s="541" t="s">
        <v>85</v>
      </c>
      <c r="G189" s="513">
        <v>0.60888200000000003</v>
      </c>
      <c r="H189" s="513">
        <v>1.098112</v>
      </c>
      <c r="I189" s="513">
        <v>0.83648400000000001</v>
      </c>
    </row>
    <row r="190" spans="1:9" s="7" customFormat="1">
      <c r="A190" s="524" t="s">
        <v>400</v>
      </c>
      <c r="B190" s="525">
        <v>65.599967000000007</v>
      </c>
      <c r="C190" s="525">
        <v>16.643087000000001</v>
      </c>
      <c r="D190" s="525">
        <v>10.324802999999999</v>
      </c>
      <c r="E190" s="525">
        <v>28.984123</v>
      </c>
      <c r="F190" s="545" t="s">
        <v>85</v>
      </c>
      <c r="G190" s="526">
        <v>65.599967000000007</v>
      </c>
      <c r="H190" s="526">
        <v>15.248627000000001</v>
      </c>
      <c r="I190" s="526">
        <v>42.175280000000001</v>
      </c>
    </row>
    <row r="191" spans="1:9">
      <c r="A191" s="533" t="s">
        <v>402</v>
      </c>
      <c r="B191" s="534">
        <f>SUM(B139,B143,B148,B155,B159,B163,B170,B173,B180,B185,B190)</f>
        <v>296.82232600000003</v>
      </c>
      <c r="C191" s="534">
        <f t="shared" ref="C191:I191" si="8">SUM(C139,C143,C148,C155,C159,C163,C170,C173,C180,C185,C190)</f>
        <v>271.53226000000001</v>
      </c>
      <c r="D191" s="534">
        <f t="shared" si="8"/>
        <v>266.59196699999995</v>
      </c>
      <c r="E191" s="534">
        <f t="shared" si="8"/>
        <v>303.38488699999999</v>
      </c>
      <c r="F191" s="555" t="s">
        <v>85</v>
      </c>
      <c r="G191" s="534">
        <f t="shared" si="8"/>
        <v>296.82232600000003</v>
      </c>
      <c r="H191" s="534">
        <f t="shared" si="8"/>
        <v>270.91680100000002</v>
      </c>
      <c r="I191" s="534">
        <f t="shared" si="8"/>
        <v>284.77043700000002</v>
      </c>
    </row>
    <row r="192" spans="1:9" ht="15" customHeight="1">
      <c r="A192" s="536" t="s">
        <v>757</v>
      </c>
      <c r="B192" s="3"/>
      <c r="C192" s="212"/>
      <c r="D192" s="3"/>
      <c r="E192" s="3"/>
      <c r="F192" s="212"/>
      <c r="G192" s="3"/>
      <c r="H192" s="3"/>
      <c r="I192" s="3"/>
    </row>
    <row r="193" spans="1:9">
      <c r="A193" s="38" t="s">
        <v>439</v>
      </c>
      <c r="B193" s="3"/>
      <c r="C193" s="212"/>
      <c r="D193" s="3"/>
      <c r="E193" s="3"/>
      <c r="F193" s="212"/>
      <c r="G193" s="3"/>
      <c r="H193" s="3"/>
      <c r="I193" s="3"/>
    </row>
    <row r="194" spans="1:9">
      <c r="A194" s="242" t="s">
        <v>643</v>
      </c>
      <c r="B194" s="3"/>
      <c r="C194" s="212"/>
      <c r="D194" s="3"/>
      <c r="E194" s="3"/>
      <c r="F194" s="212"/>
      <c r="G194" s="3"/>
      <c r="H194" s="3"/>
      <c r="I194" s="3"/>
    </row>
    <row r="196" spans="1:9" ht="87" customHeight="1">
      <c r="A196" s="801" t="s">
        <v>440</v>
      </c>
      <c r="B196" s="802"/>
      <c r="C196" s="802"/>
      <c r="D196" s="802"/>
      <c r="E196" s="802"/>
      <c r="F196" s="802"/>
      <c r="G196" s="802"/>
      <c r="H196" s="802"/>
      <c r="I196" s="803"/>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79" orientation="landscape" useFirstPageNumber="1" r:id="rId1"/>
  <headerFooter>
    <oddHeader>&amp;RLes groupements à fiscalité propre en 2018</oddHeader>
    <oddFooter>&amp;LDirection Générale des Collectivités Locales / DESL&amp;C&amp;P&amp;RMise en ligne : juillet 2020</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2.xml><?xml version="1.0" encoding="utf-8"?>
<worksheet xmlns="http://schemas.openxmlformats.org/spreadsheetml/2006/main" xmlns:r="http://schemas.openxmlformats.org/officeDocument/2006/relationships">
  <sheetPr>
    <tabColor rgb="FF00B050"/>
  </sheetPr>
  <dimension ref="A1:I199"/>
  <sheetViews>
    <sheetView zoomScaleNormal="100" zoomScalePageLayoutView="85" workbookViewId="0"/>
  </sheetViews>
  <sheetFormatPr baseColWidth="10" defaultRowHeight="13.2"/>
  <cols>
    <col min="1" max="1" width="93.109375" customWidth="1"/>
    <col min="2" max="9" width="17.33203125" customWidth="1"/>
  </cols>
  <sheetData>
    <row r="1" spans="1:9" ht="19.2">
      <c r="A1" s="9" t="s">
        <v>506</v>
      </c>
    </row>
    <row r="2" spans="1:9" ht="12.75" customHeight="1">
      <c r="A2" s="9"/>
    </row>
    <row r="3" spans="1:9" ht="17.25" customHeight="1">
      <c r="A3" s="88" t="s">
        <v>776</v>
      </c>
    </row>
    <row r="4" spans="1:9" ht="13.8" thickBot="1">
      <c r="A4" s="205"/>
      <c r="I4" s="417" t="s">
        <v>401</v>
      </c>
    </row>
    <row r="5" spans="1:9" ht="12.75" customHeight="1">
      <c r="A5" s="204" t="s">
        <v>408</v>
      </c>
      <c r="B5" s="503" t="s">
        <v>96</v>
      </c>
      <c r="C5" s="503" t="s">
        <v>614</v>
      </c>
      <c r="D5" s="503" t="s">
        <v>98</v>
      </c>
      <c r="E5" s="503" t="s">
        <v>299</v>
      </c>
      <c r="F5" s="504">
        <v>300000</v>
      </c>
      <c r="G5" s="505" t="s">
        <v>436</v>
      </c>
      <c r="H5" s="505" t="s">
        <v>436</v>
      </c>
      <c r="I5" s="505" t="s">
        <v>415</v>
      </c>
    </row>
    <row r="6" spans="1:9" ht="12.75" customHeight="1">
      <c r="A6" s="203"/>
      <c r="B6" s="506" t="s">
        <v>36</v>
      </c>
      <c r="C6" s="506" t="s">
        <v>36</v>
      </c>
      <c r="D6" s="506" t="s">
        <v>36</v>
      </c>
      <c r="E6" s="506" t="s">
        <v>36</v>
      </c>
      <c r="F6" s="506" t="s">
        <v>37</v>
      </c>
      <c r="G6" s="507" t="s">
        <v>406</v>
      </c>
      <c r="H6" s="507" t="s">
        <v>670</v>
      </c>
      <c r="I6" s="507" t="s">
        <v>437</v>
      </c>
    </row>
    <row r="7" spans="1:9" ht="12.75" customHeight="1" thickBot="1">
      <c r="A7" s="206"/>
      <c r="B7" s="508" t="s">
        <v>613</v>
      </c>
      <c r="C7" s="508" t="s">
        <v>100</v>
      </c>
      <c r="D7" s="508" t="s">
        <v>101</v>
      </c>
      <c r="E7" s="508" t="s">
        <v>300</v>
      </c>
      <c r="F7" s="508" t="s">
        <v>102</v>
      </c>
      <c r="G7" s="779" t="s">
        <v>775</v>
      </c>
      <c r="H7" s="509" t="s">
        <v>102</v>
      </c>
      <c r="I7" s="509" t="s">
        <v>407</v>
      </c>
    </row>
    <row r="8" spans="1:9" ht="12.75" customHeight="1"/>
    <row r="9" spans="1:9" ht="14.25" customHeight="1">
      <c r="A9" s="519" t="s">
        <v>356</v>
      </c>
      <c r="B9" s="520">
        <v>162.44743199999999</v>
      </c>
      <c r="C9" s="520">
        <v>92.112667999999999</v>
      </c>
      <c r="D9" s="520">
        <v>29.246556000000002</v>
      </c>
      <c r="E9" s="520">
        <v>6.3345649999999996</v>
      </c>
      <c r="F9" s="520" t="s">
        <v>85</v>
      </c>
      <c r="G9" s="521">
        <v>162.44743199999999</v>
      </c>
      <c r="H9" s="521">
        <v>127.69379000000001</v>
      </c>
      <c r="I9" s="521">
        <v>290.14122200000003</v>
      </c>
    </row>
    <row r="10" spans="1:9" ht="14.25" customHeight="1">
      <c r="A10" s="499" t="s">
        <v>357</v>
      </c>
      <c r="B10" s="511">
        <v>145.50622799999999</v>
      </c>
      <c r="C10" s="511">
        <v>79.919821999999996</v>
      </c>
      <c r="D10" s="511">
        <v>26.149849</v>
      </c>
      <c r="E10" s="511">
        <v>6.3345649999999996</v>
      </c>
      <c r="F10" s="511" t="s">
        <v>85</v>
      </c>
      <c r="G10" s="267">
        <v>145.50622799999999</v>
      </c>
      <c r="H10" s="267">
        <v>112.404236</v>
      </c>
      <c r="I10" s="267">
        <v>257.91046399999999</v>
      </c>
    </row>
    <row r="11" spans="1:9" ht="14.25" customHeight="1">
      <c r="A11" s="500" t="s">
        <v>358</v>
      </c>
      <c r="B11" s="512">
        <v>0.121396</v>
      </c>
      <c r="C11" s="512">
        <v>0.146089</v>
      </c>
      <c r="D11" s="512">
        <v>7.9769999999999997E-3</v>
      </c>
      <c r="E11" s="512" t="s">
        <v>85</v>
      </c>
      <c r="F11" s="512" t="s">
        <v>85</v>
      </c>
      <c r="G11" s="513">
        <v>0.121396</v>
      </c>
      <c r="H11" s="513">
        <v>0.15406600000000001</v>
      </c>
      <c r="I11" s="513">
        <v>0.27546199999999998</v>
      </c>
    </row>
    <row r="12" spans="1:9" ht="14.25" customHeight="1">
      <c r="A12" s="499" t="s">
        <v>359</v>
      </c>
      <c r="B12" s="511">
        <v>6.2729999999999999E-3</v>
      </c>
      <c r="C12" s="511">
        <v>2.8046000000000001E-2</v>
      </c>
      <c r="D12" s="511" t="s">
        <v>85</v>
      </c>
      <c r="E12" s="511" t="s">
        <v>85</v>
      </c>
      <c r="F12" s="511" t="s">
        <v>85</v>
      </c>
      <c r="G12" s="267">
        <v>6.2729999999999999E-3</v>
      </c>
      <c r="H12" s="267">
        <v>2.8046000000000001E-2</v>
      </c>
      <c r="I12" s="267">
        <v>3.4319000000000002E-2</v>
      </c>
    </row>
    <row r="13" spans="1:9" ht="14.25" customHeight="1">
      <c r="A13" s="498" t="s">
        <v>360</v>
      </c>
      <c r="B13" s="522">
        <v>8.0377639999999992</v>
      </c>
      <c r="C13" s="522">
        <v>4.0304419999999999</v>
      </c>
      <c r="D13" s="522">
        <v>0.13406299999999999</v>
      </c>
      <c r="E13" s="522">
        <v>0.15301000000000001</v>
      </c>
      <c r="F13" s="522" t="s">
        <v>85</v>
      </c>
      <c r="G13" s="523">
        <v>8.0377639999999992</v>
      </c>
      <c r="H13" s="523">
        <v>4.3175150000000002</v>
      </c>
      <c r="I13" s="523">
        <v>12.355278999999999</v>
      </c>
    </row>
    <row r="14" spans="1:9" ht="14.25" customHeight="1">
      <c r="A14" s="499" t="s">
        <v>361</v>
      </c>
      <c r="B14" s="511">
        <v>3.4849990000000002</v>
      </c>
      <c r="C14" s="511">
        <v>2.538869</v>
      </c>
      <c r="D14" s="511">
        <v>9.3900000000000008E-3</v>
      </c>
      <c r="E14" s="511" t="s">
        <v>85</v>
      </c>
      <c r="F14" s="511" t="s">
        <v>85</v>
      </c>
      <c r="G14" s="267">
        <v>3.4849990000000002</v>
      </c>
      <c r="H14" s="267">
        <v>2.5482589999999998</v>
      </c>
      <c r="I14" s="267">
        <v>6.033258</v>
      </c>
    </row>
    <row r="15" spans="1:9" ht="14.25" customHeight="1">
      <c r="A15" s="500" t="s">
        <v>362</v>
      </c>
      <c r="B15" s="512">
        <v>2.6831580000000002</v>
      </c>
      <c r="C15" s="512">
        <v>0.73999000000000004</v>
      </c>
      <c r="D15" s="512">
        <v>7.3973999999999998E-2</v>
      </c>
      <c r="E15" s="512" t="s">
        <v>85</v>
      </c>
      <c r="F15" s="512" t="s">
        <v>85</v>
      </c>
      <c r="G15" s="513">
        <v>2.6831580000000002</v>
      </c>
      <c r="H15" s="513">
        <v>0.81396400000000002</v>
      </c>
      <c r="I15" s="513">
        <v>3.4971220000000001</v>
      </c>
    </row>
    <row r="16" spans="1:9" ht="14.25" customHeight="1">
      <c r="A16" s="499" t="s">
        <v>363</v>
      </c>
      <c r="B16" s="511">
        <v>0.79131200000000002</v>
      </c>
      <c r="C16" s="511">
        <v>5.3759000000000001E-2</v>
      </c>
      <c r="D16" s="511" t="s">
        <v>85</v>
      </c>
      <c r="E16" s="511">
        <v>0.15301000000000001</v>
      </c>
      <c r="F16" s="511" t="s">
        <v>85</v>
      </c>
      <c r="G16" s="267">
        <v>0.79131200000000002</v>
      </c>
      <c r="H16" s="267">
        <v>0.20676900000000001</v>
      </c>
      <c r="I16" s="267">
        <v>0.998081</v>
      </c>
    </row>
    <row r="17" spans="1:9" ht="14.25" customHeight="1">
      <c r="A17" s="514" t="s">
        <v>364</v>
      </c>
      <c r="B17" s="512">
        <v>0.44882699999999998</v>
      </c>
      <c r="C17" s="512">
        <v>0.69633100000000003</v>
      </c>
      <c r="D17" s="512">
        <v>5.0217999999999999E-2</v>
      </c>
      <c r="E17" s="512" t="s">
        <v>85</v>
      </c>
      <c r="F17" s="512" t="s">
        <v>85</v>
      </c>
      <c r="G17" s="513">
        <v>0.44882699999999998</v>
      </c>
      <c r="H17" s="513">
        <v>0.74654900000000002</v>
      </c>
      <c r="I17" s="513">
        <v>1.195376</v>
      </c>
    </row>
    <row r="18" spans="1:9" ht="14.25" customHeight="1">
      <c r="A18" s="524" t="s">
        <v>365</v>
      </c>
      <c r="B18" s="525">
        <v>34.867471999999999</v>
      </c>
      <c r="C18" s="525">
        <v>13.331943000000001</v>
      </c>
      <c r="D18" s="525">
        <v>1.027914</v>
      </c>
      <c r="E18" s="525">
        <v>3.2091000000000001E-2</v>
      </c>
      <c r="F18" s="525" t="s">
        <v>85</v>
      </c>
      <c r="G18" s="526">
        <v>34.867471999999999</v>
      </c>
      <c r="H18" s="526">
        <v>14.391947999999999</v>
      </c>
      <c r="I18" s="526">
        <v>49.259419000000001</v>
      </c>
    </row>
    <row r="19" spans="1:9" ht="14.25" customHeight="1">
      <c r="A19" s="500" t="s">
        <v>417</v>
      </c>
      <c r="B19" s="512">
        <v>2.1894819999999999</v>
      </c>
      <c r="C19" s="512">
        <v>2.6429580000000001</v>
      </c>
      <c r="D19" s="512">
        <v>5.4682000000000001E-2</v>
      </c>
      <c r="E19" s="512">
        <v>3.2091000000000001E-2</v>
      </c>
      <c r="F19" s="512" t="s">
        <v>85</v>
      </c>
      <c r="G19" s="513">
        <v>2.1894819999999999</v>
      </c>
      <c r="H19" s="513">
        <v>2.7297310000000001</v>
      </c>
      <c r="I19" s="513">
        <v>4.9192130000000001</v>
      </c>
    </row>
    <row r="20" spans="1:9" ht="14.25" customHeight="1">
      <c r="A20" s="499" t="s">
        <v>367</v>
      </c>
      <c r="B20" s="511">
        <v>21.658494999999998</v>
      </c>
      <c r="C20" s="511">
        <v>6.8510900000000001</v>
      </c>
      <c r="D20" s="511">
        <v>0.94686499999999996</v>
      </c>
      <c r="E20" s="511" t="s">
        <v>85</v>
      </c>
      <c r="F20" s="511" t="s">
        <v>85</v>
      </c>
      <c r="G20" s="267">
        <v>21.658494999999998</v>
      </c>
      <c r="H20" s="267">
        <v>7.797955</v>
      </c>
      <c r="I20" s="267">
        <v>29.45645</v>
      </c>
    </row>
    <row r="21" spans="1:9" ht="14.25" customHeight="1">
      <c r="A21" s="514" t="s">
        <v>368</v>
      </c>
      <c r="B21" s="512">
        <v>0.14477799999999999</v>
      </c>
      <c r="C21" s="512">
        <v>0.26564599999999999</v>
      </c>
      <c r="D21" s="512" t="s">
        <v>85</v>
      </c>
      <c r="E21" s="512" t="s">
        <v>85</v>
      </c>
      <c r="F21" s="512" t="s">
        <v>85</v>
      </c>
      <c r="G21" s="513">
        <v>0.14477799999999999</v>
      </c>
      <c r="H21" s="513">
        <v>0.26564599999999999</v>
      </c>
      <c r="I21" s="513">
        <v>0.41042400000000001</v>
      </c>
    </row>
    <row r="22" spans="1:9" ht="14.25" customHeight="1">
      <c r="A22" s="499" t="s">
        <v>369</v>
      </c>
      <c r="B22" s="511">
        <v>1.3731999999999999E-2</v>
      </c>
      <c r="C22" s="511">
        <v>1.5089680000000001</v>
      </c>
      <c r="D22" s="511">
        <v>2.5399999999999999E-4</v>
      </c>
      <c r="E22" s="511" t="s">
        <v>85</v>
      </c>
      <c r="F22" s="511" t="s">
        <v>85</v>
      </c>
      <c r="G22" s="267">
        <v>1.3731999999999999E-2</v>
      </c>
      <c r="H22" s="267">
        <v>1.5092220000000001</v>
      </c>
      <c r="I22" s="267">
        <v>1.5229550000000001</v>
      </c>
    </row>
    <row r="23" spans="1:9" ht="14.25" customHeight="1">
      <c r="A23" s="500" t="s">
        <v>370</v>
      </c>
      <c r="B23" s="512">
        <v>8.3603470000000009</v>
      </c>
      <c r="C23" s="512">
        <v>0.87732299999999996</v>
      </c>
      <c r="D23" s="512">
        <v>2.4333E-2</v>
      </c>
      <c r="E23" s="512" t="s">
        <v>85</v>
      </c>
      <c r="F23" s="512" t="s">
        <v>85</v>
      </c>
      <c r="G23" s="513">
        <v>8.3603470000000009</v>
      </c>
      <c r="H23" s="513">
        <v>0.90165600000000001</v>
      </c>
      <c r="I23" s="513">
        <v>9.262003</v>
      </c>
    </row>
    <row r="24" spans="1:9" ht="14.25" customHeight="1">
      <c r="A24" s="499" t="s">
        <v>371</v>
      </c>
      <c r="B24" s="511">
        <v>1.0337540000000001</v>
      </c>
      <c r="C24" s="511">
        <v>1.18529</v>
      </c>
      <c r="D24" s="511">
        <v>1.781E-3</v>
      </c>
      <c r="E24" s="511" t="s">
        <v>85</v>
      </c>
      <c r="F24" s="511" t="s">
        <v>85</v>
      </c>
      <c r="G24" s="267">
        <v>1.0337540000000001</v>
      </c>
      <c r="H24" s="267">
        <v>1.187071</v>
      </c>
      <c r="I24" s="267">
        <v>2.2208239999999999</v>
      </c>
    </row>
    <row r="25" spans="1:9" ht="14.25" customHeight="1">
      <c r="A25" s="498" t="s">
        <v>372</v>
      </c>
      <c r="B25" s="522">
        <v>41.502780000000001</v>
      </c>
      <c r="C25" s="522">
        <v>26.351835999999999</v>
      </c>
      <c r="D25" s="522">
        <v>8.0354460000000003</v>
      </c>
      <c r="E25" s="522">
        <v>0.330121</v>
      </c>
      <c r="F25" s="522" t="s">
        <v>85</v>
      </c>
      <c r="G25" s="523">
        <v>41.502780000000001</v>
      </c>
      <c r="H25" s="523">
        <v>34.717404000000002</v>
      </c>
      <c r="I25" s="523">
        <v>76.220184000000003</v>
      </c>
    </row>
    <row r="26" spans="1:9" ht="14.25" customHeight="1">
      <c r="A26" s="502" t="s">
        <v>418</v>
      </c>
      <c r="B26" s="515">
        <v>4.1394659999999996</v>
      </c>
      <c r="C26" s="515">
        <v>0.64483000000000001</v>
      </c>
      <c r="D26" s="515">
        <v>7.8942999999999999E-2</v>
      </c>
      <c r="E26" s="515" t="s">
        <v>85</v>
      </c>
      <c r="F26" s="515" t="s">
        <v>85</v>
      </c>
      <c r="G26" s="516">
        <v>4.1394659999999996</v>
      </c>
      <c r="H26" s="516">
        <v>0.723773</v>
      </c>
      <c r="I26" s="516">
        <v>4.8632390000000001</v>
      </c>
    </row>
    <row r="27" spans="1:9" ht="14.25" customHeight="1">
      <c r="A27" s="500" t="s">
        <v>373</v>
      </c>
      <c r="B27" s="512">
        <v>16.62424</v>
      </c>
      <c r="C27" s="512">
        <v>4.9119910000000004</v>
      </c>
      <c r="D27" s="512">
        <v>4.5195030000000003</v>
      </c>
      <c r="E27" s="512">
        <v>0.30971300000000002</v>
      </c>
      <c r="F27" s="512" t="s">
        <v>85</v>
      </c>
      <c r="G27" s="513">
        <v>16.62424</v>
      </c>
      <c r="H27" s="513">
        <v>9.7412080000000003</v>
      </c>
      <c r="I27" s="513">
        <v>26.365448000000001</v>
      </c>
    </row>
    <row r="28" spans="1:9" ht="14.25" customHeight="1">
      <c r="A28" s="502" t="s">
        <v>374</v>
      </c>
      <c r="B28" s="515">
        <v>19.056066999999999</v>
      </c>
      <c r="C28" s="515">
        <v>18.281928000000001</v>
      </c>
      <c r="D28" s="515">
        <v>3.4369999999999998</v>
      </c>
      <c r="E28" s="515">
        <v>2.0407999999999999E-2</v>
      </c>
      <c r="F28" s="515" t="s">
        <v>85</v>
      </c>
      <c r="G28" s="516">
        <v>19.056066999999999</v>
      </c>
      <c r="H28" s="516">
        <v>21.739336000000002</v>
      </c>
      <c r="I28" s="516">
        <v>40.795402000000003</v>
      </c>
    </row>
    <row r="29" spans="1:9" ht="14.25" customHeight="1">
      <c r="A29" s="498" t="s">
        <v>375</v>
      </c>
      <c r="B29" s="522">
        <v>133.67262600000001</v>
      </c>
      <c r="C29" s="522">
        <v>100.704517</v>
      </c>
      <c r="D29" s="522">
        <v>29.275966</v>
      </c>
      <c r="E29" s="522">
        <v>2.7772380000000001</v>
      </c>
      <c r="F29" s="522" t="s">
        <v>85</v>
      </c>
      <c r="G29" s="523">
        <v>133.67262600000001</v>
      </c>
      <c r="H29" s="523">
        <v>132.75772000000001</v>
      </c>
      <c r="I29" s="523">
        <v>266.43034599999999</v>
      </c>
    </row>
    <row r="30" spans="1:9" ht="14.25" customHeight="1">
      <c r="A30" s="499" t="s">
        <v>419</v>
      </c>
      <c r="B30" s="511">
        <v>2.9535680000000002</v>
      </c>
      <c r="C30" s="511">
        <v>1.128952</v>
      </c>
      <c r="D30" s="511">
        <v>0.10728799999999999</v>
      </c>
      <c r="E30" s="511">
        <v>1.882E-3</v>
      </c>
      <c r="F30" s="511" t="s">
        <v>85</v>
      </c>
      <c r="G30" s="267">
        <v>2.9535680000000002</v>
      </c>
      <c r="H30" s="267">
        <v>1.2381219999999999</v>
      </c>
      <c r="I30" s="267">
        <v>4.1916890000000002</v>
      </c>
    </row>
    <row r="31" spans="1:9" ht="14.25" customHeight="1">
      <c r="A31" s="500" t="s">
        <v>376</v>
      </c>
      <c r="B31" s="512">
        <v>108.439626</v>
      </c>
      <c r="C31" s="512">
        <v>90.663462999999993</v>
      </c>
      <c r="D31" s="512">
        <v>27.653233</v>
      </c>
      <c r="E31" s="512">
        <v>2.7732869999999998</v>
      </c>
      <c r="F31" s="512" t="s">
        <v>85</v>
      </c>
      <c r="G31" s="513">
        <v>108.439626</v>
      </c>
      <c r="H31" s="513">
        <v>121.089983</v>
      </c>
      <c r="I31" s="513">
        <v>229.52960899999999</v>
      </c>
    </row>
    <row r="32" spans="1:9" ht="14.25" customHeight="1">
      <c r="A32" s="499" t="s">
        <v>377</v>
      </c>
      <c r="B32" s="511">
        <v>12.915208</v>
      </c>
      <c r="C32" s="511">
        <v>6.5081509999999998</v>
      </c>
      <c r="D32" s="511">
        <v>1.5154449999999999</v>
      </c>
      <c r="E32" s="511">
        <v>2.0690000000000001E-3</v>
      </c>
      <c r="F32" s="511" t="s">
        <v>85</v>
      </c>
      <c r="G32" s="267">
        <v>12.915208</v>
      </c>
      <c r="H32" s="267">
        <v>8.025665</v>
      </c>
      <c r="I32" s="267">
        <v>20.940873</v>
      </c>
    </row>
    <row r="33" spans="1:9" ht="14.25" customHeight="1">
      <c r="A33" s="498" t="s">
        <v>378</v>
      </c>
      <c r="B33" s="522">
        <v>63.218062000000003</v>
      </c>
      <c r="C33" s="522">
        <v>49.634225000000001</v>
      </c>
      <c r="D33" s="522">
        <v>13.799136000000001</v>
      </c>
      <c r="E33" s="522">
        <v>1.288762</v>
      </c>
      <c r="F33" s="522" t="s">
        <v>85</v>
      </c>
      <c r="G33" s="523">
        <v>63.218062000000003</v>
      </c>
      <c r="H33" s="523">
        <v>64.722122999999996</v>
      </c>
      <c r="I33" s="523">
        <v>127.940185</v>
      </c>
    </row>
    <row r="34" spans="1:9" ht="14.25" customHeight="1">
      <c r="A34" s="499" t="s">
        <v>420</v>
      </c>
      <c r="B34" s="511">
        <v>14.669385</v>
      </c>
      <c r="C34" s="511">
        <v>9.1865000000000006</v>
      </c>
      <c r="D34" s="511">
        <v>1.707838</v>
      </c>
      <c r="E34" s="511" t="s">
        <v>85</v>
      </c>
      <c r="F34" s="511" t="s">
        <v>85</v>
      </c>
      <c r="G34" s="267">
        <v>14.669385</v>
      </c>
      <c r="H34" s="267">
        <v>10.894337999999999</v>
      </c>
      <c r="I34" s="267">
        <v>25.563721999999999</v>
      </c>
    </row>
    <row r="35" spans="1:9" ht="14.25" customHeight="1">
      <c r="A35" s="500" t="s">
        <v>379</v>
      </c>
      <c r="B35" s="512">
        <v>12.628062999999999</v>
      </c>
      <c r="C35" s="512">
        <v>6.7332099999999997</v>
      </c>
      <c r="D35" s="512">
        <v>2.4206349999999999</v>
      </c>
      <c r="E35" s="512">
        <v>0.39795900000000001</v>
      </c>
      <c r="F35" s="512" t="s">
        <v>85</v>
      </c>
      <c r="G35" s="513">
        <v>12.628062999999999</v>
      </c>
      <c r="H35" s="513">
        <v>9.5518040000000006</v>
      </c>
      <c r="I35" s="513">
        <v>22.179867000000002</v>
      </c>
    </row>
    <row r="36" spans="1:9" ht="14.25" customHeight="1">
      <c r="A36" s="502" t="s">
        <v>751</v>
      </c>
      <c r="B36" s="515">
        <v>20.669799999999999</v>
      </c>
      <c r="C36" s="515">
        <v>20.126594999999998</v>
      </c>
      <c r="D36" s="515">
        <v>5.9422410000000001</v>
      </c>
      <c r="E36" s="515">
        <v>9.3095999999999998E-2</v>
      </c>
      <c r="F36" s="515" t="s">
        <v>85</v>
      </c>
      <c r="G36" s="516">
        <v>20.669799999999999</v>
      </c>
      <c r="H36" s="516">
        <v>26.161932</v>
      </c>
      <c r="I36" s="516">
        <v>46.831732000000002</v>
      </c>
    </row>
    <row r="37" spans="1:9" ht="14.25" customHeight="1">
      <c r="A37" s="501" t="s">
        <v>381</v>
      </c>
      <c r="B37" s="512">
        <v>0.13778399999999999</v>
      </c>
      <c r="C37" s="512">
        <v>4.3001999999999999E-2</v>
      </c>
      <c r="D37" s="512">
        <v>0</v>
      </c>
      <c r="E37" s="512">
        <v>2.5485000000000001E-2</v>
      </c>
      <c r="F37" s="512" t="s">
        <v>85</v>
      </c>
      <c r="G37" s="513">
        <v>0.13778399999999999</v>
      </c>
      <c r="H37" s="513">
        <v>6.8487999999999993E-2</v>
      </c>
      <c r="I37" s="513">
        <v>0.20627200000000001</v>
      </c>
    </row>
    <row r="38" spans="1:9" ht="14.25" customHeight="1">
      <c r="A38" s="502" t="s">
        <v>382</v>
      </c>
      <c r="B38" s="511">
        <v>5.9646129999999999</v>
      </c>
      <c r="C38" s="511">
        <v>0.95777500000000004</v>
      </c>
      <c r="D38" s="511">
        <v>0.59284199999999998</v>
      </c>
      <c r="E38" s="511" t="s">
        <v>85</v>
      </c>
      <c r="F38" s="511" t="s">
        <v>85</v>
      </c>
      <c r="G38" s="267">
        <v>5.9646129999999999</v>
      </c>
      <c r="H38" s="267">
        <v>1.5506180000000001</v>
      </c>
      <c r="I38" s="267">
        <v>7.5152299999999999</v>
      </c>
    </row>
    <row r="39" spans="1:9" ht="14.25" customHeight="1">
      <c r="A39" s="501" t="s">
        <v>383</v>
      </c>
      <c r="B39" s="517">
        <v>6.5010260000000004</v>
      </c>
      <c r="C39" s="517">
        <v>10.657223</v>
      </c>
      <c r="D39" s="517">
        <v>3.1355789999999999</v>
      </c>
      <c r="E39" s="517">
        <v>0.77222199999999996</v>
      </c>
      <c r="F39" s="517" t="s">
        <v>85</v>
      </c>
      <c r="G39" s="518">
        <v>6.5010260000000004</v>
      </c>
      <c r="H39" s="518">
        <v>14.565023999999999</v>
      </c>
      <c r="I39" s="518">
        <v>21.066050000000001</v>
      </c>
    </row>
    <row r="40" spans="1:9" s="7" customFormat="1" ht="14.25" customHeight="1">
      <c r="A40" s="530" t="s">
        <v>438</v>
      </c>
      <c r="B40" s="531">
        <v>11.128159</v>
      </c>
      <c r="C40" s="531">
        <v>11.599092000000001</v>
      </c>
      <c r="D40" s="531">
        <v>5.4498239999999996</v>
      </c>
      <c r="E40" s="531">
        <v>0.90608500000000003</v>
      </c>
      <c r="F40" s="531" t="s">
        <v>85</v>
      </c>
      <c r="G40" s="532">
        <v>11.128159</v>
      </c>
      <c r="H40" s="532">
        <v>17.955000999999999</v>
      </c>
      <c r="I40" s="532">
        <v>29.083158999999998</v>
      </c>
    </row>
    <row r="41" spans="1:9" ht="14.25" customHeight="1">
      <c r="A41" s="501" t="s">
        <v>421</v>
      </c>
      <c r="B41" s="517">
        <v>4.0988249999999997</v>
      </c>
      <c r="C41" s="517">
        <v>7.504861</v>
      </c>
      <c r="D41" s="517">
        <v>1.6075740000000001</v>
      </c>
      <c r="E41" s="517">
        <v>0.90608500000000003</v>
      </c>
      <c r="F41" s="517" t="s">
        <v>85</v>
      </c>
      <c r="G41" s="518">
        <v>4.0988249999999997</v>
      </c>
      <c r="H41" s="518">
        <v>10.018520000000001</v>
      </c>
      <c r="I41" s="518">
        <v>14.117343999999999</v>
      </c>
    </row>
    <row r="42" spans="1:9" ht="14.25" customHeight="1">
      <c r="A42" s="502" t="s">
        <v>501</v>
      </c>
      <c r="B42" s="515">
        <v>5.5354460000000003</v>
      </c>
      <c r="C42" s="515">
        <v>3.6281150000000002</v>
      </c>
      <c r="D42" s="515">
        <v>3.8422499999999999</v>
      </c>
      <c r="E42" s="515" t="s">
        <v>85</v>
      </c>
      <c r="F42" s="515" t="s">
        <v>85</v>
      </c>
      <c r="G42" s="516">
        <v>5.5354460000000003</v>
      </c>
      <c r="H42" s="516">
        <v>7.4703650000000001</v>
      </c>
      <c r="I42" s="516">
        <v>13.005811</v>
      </c>
    </row>
    <row r="43" spans="1:9" ht="14.25" customHeight="1">
      <c r="A43" s="527" t="s">
        <v>384</v>
      </c>
      <c r="B43" s="528">
        <v>150.251237</v>
      </c>
      <c r="C43" s="528">
        <v>103.729901</v>
      </c>
      <c r="D43" s="528">
        <v>65.746122</v>
      </c>
      <c r="E43" s="528">
        <v>1.4384749999999999</v>
      </c>
      <c r="F43" s="528" t="s">
        <v>85</v>
      </c>
      <c r="G43" s="529">
        <v>150.251237</v>
      </c>
      <c r="H43" s="529">
        <v>170.91449800000001</v>
      </c>
      <c r="I43" s="529">
        <v>321.16573599999998</v>
      </c>
    </row>
    <row r="44" spans="1:9" ht="14.25" customHeight="1">
      <c r="A44" s="502" t="s">
        <v>422</v>
      </c>
      <c r="B44" s="515">
        <v>22.954691</v>
      </c>
      <c r="C44" s="515">
        <v>17.676127000000001</v>
      </c>
      <c r="D44" s="515">
        <v>13.015821000000001</v>
      </c>
      <c r="E44" s="515">
        <v>1.0177389999999999</v>
      </c>
      <c r="F44" s="515" t="s">
        <v>85</v>
      </c>
      <c r="G44" s="516">
        <v>22.954691</v>
      </c>
      <c r="H44" s="516">
        <v>31.709686000000001</v>
      </c>
      <c r="I44" s="516">
        <v>54.664377000000002</v>
      </c>
    </row>
    <row r="45" spans="1:9" ht="14.25" customHeight="1">
      <c r="A45" s="501" t="s">
        <v>385</v>
      </c>
      <c r="B45" s="517">
        <v>6.9147169999999996</v>
      </c>
      <c r="C45" s="517">
        <v>5.7466039999999996</v>
      </c>
      <c r="D45" s="517">
        <v>1.5171809999999999</v>
      </c>
      <c r="E45" s="517" t="s">
        <v>85</v>
      </c>
      <c r="F45" s="517" t="s">
        <v>85</v>
      </c>
      <c r="G45" s="518">
        <v>6.9147169999999996</v>
      </c>
      <c r="H45" s="518">
        <v>7.2637859999999996</v>
      </c>
      <c r="I45" s="518">
        <v>14.178502</v>
      </c>
    </row>
    <row r="46" spans="1:9" s="7" customFormat="1" ht="14.25" customHeight="1">
      <c r="A46" s="502" t="s">
        <v>386</v>
      </c>
      <c r="B46" s="515">
        <v>36.683297000000003</v>
      </c>
      <c r="C46" s="515">
        <v>19.655525000000001</v>
      </c>
      <c r="D46" s="515">
        <v>14.994616000000001</v>
      </c>
      <c r="E46" s="515">
        <v>6.0520000000000001E-3</v>
      </c>
      <c r="F46" s="515" t="s">
        <v>85</v>
      </c>
      <c r="G46" s="516">
        <v>36.683297000000003</v>
      </c>
      <c r="H46" s="516">
        <v>34.656191999999997</v>
      </c>
      <c r="I46" s="516">
        <v>71.339489</v>
      </c>
    </row>
    <row r="47" spans="1:9" ht="14.25" customHeight="1">
      <c r="A47" s="501" t="s">
        <v>387</v>
      </c>
      <c r="B47" s="517">
        <v>6.376112</v>
      </c>
      <c r="C47" s="517">
        <v>4.8600459999999996</v>
      </c>
      <c r="D47" s="517">
        <v>6.6909130000000001</v>
      </c>
      <c r="E47" s="517" t="s">
        <v>85</v>
      </c>
      <c r="F47" s="517" t="s">
        <v>85</v>
      </c>
      <c r="G47" s="518">
        <v>6.376112</v>
      </c>
      <c r="H47" s="518">
        <v>11.550959000000001</v>
      </c>
      <c r="I47" s="518">
        <v>17.927071999999999</v>
      </c>
    </row>
    <row r="48" spans="1:9" ht="15.75" customHeight="1">
      <c r="A48" s="557" t="s">
        <v>388</v>
      </c>
      <c r="B48" s="563">
        <v>0.80577500000000002</v>
      </c>
      <c r="C48" s="563">
        <v>2.6270449999999999</v>
      </c>
      <c r="D48" s="563">
        <v>0.377052</v>
      </c>
      <c r="E48" s="563" t="s">
        <v>85</v>
      </c>
      <c r="F48" s="563" t="s">
        <v>85</v>
      </c>
      <c r="G48" s="564">
        <v>0.80577500000000002</v>
      </c>
      <c r="H48" s="564">
        <v>3.0040969999999998</v>
      </c>
      <c r="I48" s="564">
        <v>3.8098719999999999</v>
      </c>
    </row>
    <row r="49" spans="1:9" s="47" customFormat="1" ht="15.75" customHeight="1">
      <c r="A49" s="501" t="s">
        <v>389</v>
      </c>
      <c r="B49" s="517">
        <v>61.622194</v>
      </c>
      <c r="C49" s="517">
        <v>40.894210000000001</v>
      </c>
      <c r="D49" s="517">
        <v>29.149308000000001</v>
      </c>
      <c r="E49" s="517">
        <v>0.414684</v>
      </c>
      <c r="F49" s="517" t="s">
        <v>85</v>
      </c>
      <c r="G49" s="518">
        <v>61.622194</v>
      </c>
      <c r="H49" s="518">
        <v>70.458202</v>
      </c>
      <c r="I49" s="518">
        <v>132.08039600000001</v>
      </c>
    </row>
    <row r="50" spans="1:9" s="7" customFormat="1" ht="14.25" customHeight="1">
      <c r="A50" s="524" t="s">
        <v>390</v>
      </c>
      <c r="B50" s="525">
        <v>117.55495500000001</v>
      </c>
      <c r="C50" s="525">
        <v>98.950377000000003</v>
      </c>
      <c r="D50" s="525">
        <v>34.236311000000001</v>
      </c>
      <c r="E50" s="525">
        <v>9.3030369999999998</v>
      </c>
      <c r="F50" s="525" t="s">
        <v>85</v>
      </c>
      <c r="G50" s="526">
        <v>117.55495500000001</v>
      </c>
      <c r="H50" s="526">
        <v>142.489724</v>
      </c>
      <c r="I50" s="526">
        <v>260.04467899999997</v>
      </c>
    </row>
    <row r="51" spans="1:9" ht="14.25" customHeight="1">
      <c r="A51" s="500" t="s">
        <v>391</v>
      </c>
      <c r="B51" s="512">
        <v>4.3445999999999999E-2</v>
      </c>
      <c r="C51" s="512">
        <v>0.15534899999999999</v>
      </c>
      <c r="D51" s="512">
        <v>2.0860000000000002E-3</v>
      </c>
      <c r="E51" s="512" t="s">
        <v>85</v>
      </c>
      <c r="F51" s="512" t="s">
        <v>85</v>
      </c>
      <c r="G51" s="513">
        <v>4.3445999999999999E-2</v>
      </c>
      <c r="H51" s="513">
        <v>0.15743499999999999</v>
      </c>
      <c r="I51" s="513">
        <v>0.200881</v>
      </c>
    </row>
    <row r="52" spans="1:9" ht="14.25" customHeight="1">
      <c r="A52" s="499" t="s">
        <v>392</v>
      </c>
      <c r="B52" s="511">
        <v>0.920983</v>
      </c>
      <c r="C52" s="511">
        <v>2.3954650000000002</v>
      </c>
      <c r="D52" s="511">
        <v>1.27546</v>
      </c>
      <c r="E52" s="511">
        <v>4.3515769999999998</v>
      </c>
      <c r="F52" s="511" t="s">
        <v>85</v>
      </c>
      <c r="G52" s="267">
        <v>0.920983</v>
      </c>
      <c r="H52" s="267">
        <v>8.0225019999999994</v>
      </c>
      <c r="I52" s="267">
        <v>8.9434850000000008</v>
      </c>
    </row>
    <row r="53" spans="1:9" ht="14.25" customHeight="1">
      <c r="A53" s="500" t="s">
        <v>393</v>
      </c>
      <c r="B53" s="512">
        <v>113.624387</v>
      </c>
      <c r="C53" s="512">
        <v>89.608067000000005</v>
      </c>
      <c r="D53" s="512">
        <v>32.576270000000001</v>
      </c>
      <c r="E53" s="512">
        <v>4.95146</v>
      </c>
      <c r="F53" s="512" t="s">
        <v>85</v>
      </c>
      <c r="G53" s="513">
        <v>113.624387</v>
      </c>
      <c r="H53" s="513">
        <v>127.135797</v>
      </c>
      <c r="I53" s="513">
        <v>240.76018400000001</v>
      </c>
    </row>
    <row r="54" spans="1:9" ht="14.25" customHeight="1">
      <c r="A54" s="499" t="s">
        <v>394</v>
      </c>
      <c r="B54" s="511">
        <v>2.9661390000000001</v>
      </c>
      <c r="C54" s="511">
        <v>6.7914960000000004</v>
      </c>
      <c r="D54" s="511">
        <v>0.38249499999999997</v>
      </c>
      <c r="E54" s="511" t="s">
        <v>85</v>
      </c>
      <c r="F54" s="511" t="s">
        <v>85</v>
      </c>
      <c r="G54" s="267">
        <v>2.9661390000000001</v>
      </c>
      <c r="H54" s="267">
        <v>7.173991</v>
      </c>
      <c r="I54" s="267">
        <v>10.140129999999999</v>
      </c>
    </row>
    <row r="55" spans="1:9" s="7" customFormat="1" ht="14.25" customHeight="1">
      <c r="A55" s="498" t="s">
        <v>395</v>
      </c>
      <c r="B55" s="522">
        <v>121.466037</v>
      </c>
      <c r="C55" s="522">
        <v>70.038773000000006</v>
      </c>
      <c r="D55" s="522">
        <v>29.059958999999999</v>
      </c>
      <c r="E55" s="522">
        <v>8.6619259999999993</v>
      </c>
      <c r="F55" s="522" t="s">
        <v>85</v>
      </c>
      <c r="G55" s="523">
        <v>121.466037</v>
      </c>
      <c r="H55" s="523">
        <v>107.76065800000001</v>
      </c>
      <c r="I55" s="523">
        <v>229.22669500000001</v>
      </c>
    </row>
    <row r="56" spans="1:9" s="47" customFormat="1" ht="14.25" customHeight="1">
      <c r="A56" s="499" t="s">
        <v>396</v>
      </c>
      <c r="B56" s="511">
        <v>73.320670000000007</v>
      </c>
      <c r="C56" s="511">
        <v>44.418615000000003</v>
      </c>
      <c r="D56" s="511">
        <v>22.841068</v>
      </c>
      <c r="E56" s="511">
        <v>7.5467690000000003</v>
      </c>
      <c r="F56" s="511" t="s">
        <v>85</v>
      </c>
      <c r="G56" s="267">
        <v>73.320670000000007</v>
      </c>
      <c r="H56" s="267">
        <v>74.806451999999993</v>
      </c>
      <c r="I56" s="267">
        <v>148.12712200000001</v>
      </c>
    </row>
    <row r="57" spans="1:9" ht="14.25" customHeight="1">
      <c r="A57" s="500" t="s">
        <v>397</v>
      </c>
      <c r="B57" s="512">
        <v>4.9647999999999998E-2</v>
      </c>
      <c r="C57" s="512">
        <v>1.111E-3</v>
      </c>
      <c r="D57" s="512">
        <v>2.3289999999999999E-3</v>
      </c>
      <c r="E57" s="512" t="s">
        <v>85</v>
      </c>
      <c r="F57" s="512" t="s">
        <v>85</v>
      </c>
      <c r="G57" s="513">
        <v>4.9647999999999998E-2</v>
      </c>
      <c r="H57" s="513">
        <v>3.4399999999999999E-3</v>
      </c>
      <c r="I57" s="513">
        <v>5.3088000000000003E-2</v>
      </c>
    </row>
    <row r="58" spans="1:9" ht="14.25" customHeight="1">
      <c r="A58" s="499" t="s">
        <v>398</v>
      </c>
      <c r="B58" s="511">
        <v>32.317791999999997</v>
      </c>
      <c r="C58" s="511">
        <v>15.936946000000001</v>
      </c>
      <c r="D58" s="511">
        <v>3.2114720000000001</v>
      </c>
      <c r="E58" s="511">
        <v>1.080999</v>
      </c>
      <c r="F58" s="511" t="s">
        <v>85</v>
      </c>
      <c r="G58" s="267">
        <v>32.317791999999997</v>
      </c>
      <c r="H58" s="267">
        <v>20.229417999999999</v>
      </c>
      <c r="I58" s="267">
        <v>52.547209000000002</v>
      </c>
    </row>
    <row r="59" spans="1:9" ht="14.25" customHeight="1">
      <c r="A59" s="500" t="s">
        <v>399</v>
      </c>
      <c r="B59" s="512">
        <v>8.1320840000000008</v>
      </c>
      <c r="C59" s="512">
        <v>5.8260750000000003</v>
      </c>
      <c r="D59" s="512">
        <v>3.0050889999999999</v>
      </c>
      <c r="E59" s="512">
        <v>3.4158000000000001E-2</v>
      </c>
      <c r="F59" s="512" t="s">
        <v>85</v>
      </c>
      <c r="G59" s="513">
        <v>8.1320840000000008</v>
      </c>
      <c r="H59" s="513">
        <v>8.8653220000000008</v>
      </c>
      <c r="I59" s="513">
        <v>16.997406000000002</v>
      </c>
    </row>
    <row r="60" spans="1:9" s="7" customFormat="1" ht="14.25" customHeight="1">
      <c r="A60" s="524" t="s">
        <v>400</v>
      </c>
      <c r="B60" s="525">
        <v>254.762158</v>
      </c>
      <c r="C60" s="525">
        <v>50.846420000000002</v>
      </c>
      <c r="D60" s="525">
        <v>10.687124000000001</v>
      </c>
      <c r="E60" s="525">
        <v>3.0013000000000001E-2</v>
      </c>
      <c r="F60" s="525" t="s">
        <v>85</v>
      </c>
      <c r="G60" s="526">
        <v>254.762158</v>
      </c>
      <c r="H60" s="526">
        <v>61.563557000000003</v>
      </c>
      <c r="I60" s="526">
        <v>316.325715</v>
      </c>
    </row>
    <row r="61" spans="1:9">
      <c r="A61" s="533" t="s">
        <v>402</v>
      </c>
      <c r="B61" s="534">
        <f>SUM(B9,B13,B18,B25,B29,B33,B40,B43,B50,B55,B60)</f>
        <v>1098.9086820000002</v>
      </c>
      <c r="C61" s="534">
        <f t="shared" ref="C61:I61" si="0">SUM(C9,C13,C18,C25,C29,C33,C40,C43,C50,C55,C60)</f>
        <v>621.33019400000001</v>
      </c>
      <c r="D61" s="534">
        <f t="shared" si="0"/>
        <v>226.69842100000002</v>
      </c>
      <c r="E61" s="534">
        <f t="shared" si="0"/>
        <v>31.255323000000001</v>
      </c>
      <c r="F61" s="534" t="s">
        <v>85</v>
      </c>
      <c r="G61" s="534">
        <f t="shared" si="0"/>
        <v>1098.9086820000002</v>
      </c>
      <c r="H61" s="534">
        <f t="shared" si="0"/>
        <v>879.28393800000003</v>
      </c>
      <c r="I61" s="534">
        <f t="shared" si="0"/>
        <v>1978.1926190000001</v>
      </c>
    </row>
    <row r="62" spans="1:9">
      <c r="A62" s="536" t="s">
        <v>441</v>
      </c>
      <c r="B62" s="3"/>
      <c r="C62" s="212"/>
      <c r="D62" s="3"/>
      <c r="E62" s="3"/>
      <c r="F62" s="212"/>
      <c r="G62" s="3"/>
      <c r="H62" s="3"/>
      <c r="I62" s="3"/>
    </row>
    <row r="63" spans="1:9" ht="15" customHeight="1">
      <c r="A63" s="536" t="s">
        <v>505</v>
      </c>
      <c r="B63" s="3"/>
      <c r="C63" s="212"/>
      <c r="D63" s="3"/>
      <c r="E63" s="3"/>
      <c r="F63" s="212"/>
      <c r="G63" s="3"/>
      <c r="H63" s="3"/>
      <c r="I63" s="3"/>
    </row>
    <row r="64" spans="1:9">
      <c r="A64" s="536" t="s">
        <v>755</v>
      </c>
      <c r="B64" s="3"/>
      <c r="C64" s="212"/>
      <c r="D64" s="3"/>
      <c r="E64" s="3"/>
      <c r="F64" s="212"/>
      <c r="G64" s="3"/>
      <c r="H64" s="3"/>
      <c r="I64" s="3"/>
    </row>
    <row r="65" spans="1:9">
      <c r="A65" s="778" t="s">
        <v>756</v>
      </c>
      <c r="B65" s="3"/>
      <c r="C65" s="212"/>
      <c r="D65" s="3"/>
      <c r="E65" s="3"/>
      <c r="F65" s="212"/>
      <c r="G65" s="3"/>
      <c r="H65" s="3"/>
      <c r="I65" s="3"/>
    </row>
    <row r="66" spans="1:9">
      <c r="A66" s="38" t="s">
        <v>439</v>
      </c>
      <c r="B66" s="3"/>
      <c r="C66" s="212"/>
      <c r="D66" s="3"/>
      <c r="E66" s="3"/>
      <c r="F66" s="212"/>
      <c r="G66" s="3"/>
      <c r="H66" s="3"/>
      <c r="I66" s="3"/>
    </row>
    <row r="67" spans="1:9">
      <c r="A67" s="242" t="s">
        <v>643</v>
      </c>
      <c r="B67" s="3"/>
      <c r="C67" s="212"/>
      <c r="D67" s="3"/>
      <c r="E67" s="3"/>
      <c r="F67" s="212"/>
      <c r="G67" s="3"/>
      <c r="H67" s="3"/>
      <c r="I67" s="3"/>
    </row>
    <row r="70" spans="1:9" ht="16.8">
      <c r="A70" s="88" t="s">
        <v>777</v>
      </c>
    </row>
    <row r="71" spans="1:9" ht="13.8" thickBot="1">
      <c r="A71" s="205"/>
      <c r="I71" s="417" t="s">
        <v>25</v>
      </c>
    </row>
    <row r="72" spans="1:9">
      <c r="A72" s="204" t="s">
        <v>408</v>
      </c>
      <c r="B72" s="503" t="s">
        <v>96</v>
      </c>
      <c r="C72" s="503" t="s">
        <v>614</v>
      </c>
      <c r="D72" s="503" t="s">
        <v>98</v>
      </c>
      <c r="E72" s="503" t="s">
        <v>299</v>
      </c>
      <c r="F72" s="504">
        <v>300000</v>
      </c>
      <c r="G72" s="505" t="s">
        <v>436</v>
      </c>
      <c r="H72" s="505" t="s">
        <v>436</v>
      </c>
      <c r="I72" s="505" t="s">
        <v>415</v>
      </c>
    </row>
    <row r="73" spans="1:9">
      <c r="A73" s="203"/>
      <c r="B73" s="506" t="s">
        <v>36</v>
      </c>
      <c r="C73" s="506" t="s">
        <v>36</v>
      </c>
      <c r="D73" s="506" t="s">
        <v>36</v>
      </c>
      <c r="E73" s="506" t="s">
        <v>36</v>
      </c>
      <c r="F73" s="506" t="s">
        <v>37</v>
      </c>
      <c r="G73" s="507" t="s">
        <v>406</v>
      </c>
      <c r="H73" s="507" t="s">
        <v>670</v>
      </c>
      <c r="I73" s="507" t="s">
        <v>437</v>
      </c>
    </row>
    <row r="74" spans="1:9" ht="13.8" thickBot="1">
      <c r="A74" s="206"/>
      <c r="B74" s="508" t="s">
        <v>613</v>
      </c>
      <c r="C74" s="508" t="s">
        <v>100</v>
      </c>
      <c r="D74" s="508" t="s">
        <v>101</v>
      </c>
      <c r="E74" s="508" t="s">
        <v>300</v>
      </c>
      <c r="F74" s="508" t="s">
        <v>102</v>
      </c>
      <c r="G74" s="779" t="s">
        <v>775</v>
      </c>
      <c r="H74" s="509" t="s">
        <v>102</v>
      </c>
      <c r="I74" s="509" t="s">
        <v>407</v>
      </c>
    </row>
    <row r="76" spans="1:9">
      <c r="A76" s="519" t="s">
        <v>356</v>
      </c>
      <c r="B76" s="537">
        <f t="shared" ref="B76:I85" si="1">IF(B9="-","-",B9/B$61)</f>
        <v>0.14782614302796085</v>
      </c>
      <c r="C76" s="537">
        <f t="shared" si="1"/>
        <v>0.14825075119397788</v>
      </c>
      <c r="D76" s="537">
        <f t="shared" si="1"/>
        <v>0.12901085005792784</v>
      </c>
      <c r="E76" s="537">
        <f t="shared" si="1"/>
        <v>0.2026715577375412</v>
      </c>
      <c r="F76" s="537" t="str">
        <f t="shared" si="1"/>
        <v>-</v>
      </c>
      <c r="G76" s="538">
        <f t="shared" si="1"/>
        <v>0.14782614302796085</v>
      </c>
      <c r="H76" s="538">
        <f t="shared" si="1"/>
        <v>0.14522474991462883</v>
      </c>
      <c r="I76" s="538">
        <f t="shared" si="1"/>
        <v>0.14666985369031954</v>
      </c>
    </row>
    <row r="77" spans="1:9">
      <c r="A77" s="499" t="s">
        <v>357</v>
      </c>
      <c r="B77" s="539">
        <f t="shared" si="1"/>
        <v>0.1324097537706049</v>
      </c>
      <c r="C77" s="539">
        <f t="shared" si="1"/>
        <v>0.12862697285881458</v>
      </c>
      <c r="D77" s="539">
        <f t="shared" si="1"/>
        <v>0.11535082108048736</v>
      </c>
      <c r="E77" s="539">
        <f t="shared" si="1"/>
        <v>0.2026715577375412</v>
      </c>
      <c r="F77" s="539" t="str">
        <f t="shared" si="1"/>
        <v>-</v>
      </c>
      <c r="G77" s="540">
        <f t="shared" si="1"/>
        <v>0.1324097537706049</v>
      </c>
      <c r="H77" s="540">
        <f t="shared" si="1"/>
        <v>0.12783610747589932</v>
      </c>
      <c r="I77" s="540">
        <f t="shared" si="1"/>
        <v>0.13037682049909619</v>
      </c>
    </row>
    <row r="78" spans="1:9">
      <c r="A78" s="500" t="s">
        <v>358</v>
      </c>
      <c r="B78" s="541">
        <f t="shared" si="1"/>
        <v>1.1046959769128476E-4</v>
      </c>
      <c r="C78" s="541">
        <f t="shared" si="1"/>
        <v>2.351229690923406E-4</v>
      </c>
      <c r="D78" s="541">
        <f t="shared" si="1"/>
        <v>3.5187717518332422E-5</v>
      </c>
      <c r="E78" s="541" t="str">
        <f t="shared" si="1"/>
        <v>-</v>
      </c>
      <c r="F78" s="541" t="str">
        <f t="shared" si="1"/>
        <v>-</v>
      </c>
      <c r="G78" s="542">
        <f t="shared" si="1"/>
        <v>1.1046959769128476E-4</v>
      </c>
      <c r="H78" s="542">
        <f t="shared" si="1"/>
        <v>1.7521757573604171E-4</v>
      </c>
      <c r="I78" s="542">
        <f t="shared" si="1"/>
        <v>1.3924933161425367E-4</v>
      </c>
    </row>
    <row r="79" spans="1:9">
      <c r="A79" s="499" t="s">
        <v>359</v>
      </c>
      <c r="B79" s="539">
        <f t="shared" si="1"/>
        <v>5.7083906085655979E-6</v>
      </c>
      <c r="C79" s="539">
        <f t="shared" si="1"/>
        <v>4.513864008353665E-5</v>
      </c>
      <c r="D79" s="539" t="str">
        <f t="shared" si="1"/>
        <v>-</v>
      </c>
      <c r="E79" s="539" t="str">
        <f t="shared" si="1"/>
        <v>-</v>
      </c>
      <c r="F79" s="539" t="str">
        <f t="shared" si="1"/>
        <v>-</v>
      </c>
      <c r="G79" s="540">
        <f t="shared" si="1"/>
        <v>5.7083906085655979E-6</v>
      </c>
      <c r="H79" s="540">
        <f t="shared" si="1"/>
        <v>3.1896408870828255E-5</v>
      </c>
      <c r="I79" s="540">
        <f t="shared" si="1"/>
        <v>1.7348664467946838E-5</v>
      </c>
    </row>
    <row r="80" spans="1:9">
      <c r="A80" s="498" t="s">
        <v>360</v>
      </c>
      <c r="B80" s="543">
        <f t="shared" si="1"/>
        <v>7.3143147666932321E-3</v>
      </c>
      <c r="C80" s="543">
        <f t="shared" si="1"/>
        <v>6.4867956505587103E-3</v>
      </c>
      <c r="D80" s="543">
        <f t="shared" si="1"/>
        <v>5.9137156495677563E-4</v>
      </c>
      <c r="E80" s="543">
        <f t="shared" si="1"/>
        <v>4.8954861224758421E-3</v>
      </c>
      <c r="F80" s="543" t="str">
        <f t="shared" si="1"/>
        <v>-</v>
      </c>
      <c r="G80" s="544">
        <f t="shared" si="1"/>
        <v>7.3143147666932321E-3</v>
      </c>
      <c r="H80" s="544">
        <f t="shared" si="1"/>
        <v>4.9102625595783371E-3</v>
      </c>
      <c r="I80" s="544">
        <f t="shared" si="1"/>
        <v>6.2457411282050681E-3</v>
      </c>
    </row>
    <row r="81" spans="1:9">
      <c r="A81" s="499" t="s">
        <v>361</v>
      </c>
      <c r="B81" s="539">
        <f t="shared" si="1"/>
        <v>3.171327205876056E-3</v>
      </c>
      <c r="C81" s="539">
        <f t="shared" si="1"/>
        <v>4.0861831993955862E-3</v>
      </c>
      <c r="D81" s="539">
        <f t="shared" si="1"/>
        <v>4.1420667857232231E-5</v>
      </c>
      <c r="E81" s="539" t="str">
        <f t="shared" si="1"/>
        <v>-</v>
      </c>
      <c r="F81" s="539" t="str">
        <f t="shared" si="1"/>
        <v>-</v>
      </c>
      <c r="G81" s="540">
        <f t="shared" si="1"/>
        <v>3.171327205876056E-3</v>
      </c>
      <c r="H81" s="540">
        <f t="shared" si="1"/>
        <v>2.8981070731215835E-3</v>
      </c>
      <c r="I81" s="540">
        <f t="shared" si="1"/>
        <v>3.0498839910998573E-3</v>
      </c>
    </row>
    <row r="82" spans="1:9">
      <c r="A82" s="500" t="s">
        <v>362</v>
      </c>
      <c r="B82" s="541">
        <f t="shared" si="1"/>
        <v>2.4416569310533481E-3</v>
      </c>
      <c r="C82" s="541">
        <f t="shared" si="1"/>
        <v>1.1909770475439024E-3</v>
      </c>
      <c r="D82" s="541">
        <f t="shared" si="1"/>
        <v>3.2631016869764609E-4</v>
      </c>
      <c r="E82" s="541" t="str">
        <f t="shared" si="1"/>
        <v>-</v>
      </c>
      <c r="F82" s="541" t="str">
        <f t="shared" si="1"/>
        <v>-</v>
      </c>
      <c r="G82" s="542">
        <f t="shared" si="1"/>
        <v>2.4416569310533481E-3</v>
      </c>
      <c r="H82" s="542">
        <f t="shared" si="1"/>
        <v>9.2571234935943979E-4</v>
      </c>
      <c r="I82" s="542">
        <f t="shared" si="1"/>
        <v>1.7678369469237211E-3</v>
      </c>
    </row>
    <row r="83" spans="1:9">
      <c r="A83" s="499" t="s">
        <v>363</v>
      </c>
      <c r="B83" s="539">
        <f t="shared" si="1"/>
        <v>7.2008895093978321E-4</v>
      </c>
      <c r="C83" s="539">
        <f t="shared" si="1"/>
        <v>8.6522432869245042E-5</v>
      </c>
      <c r="D83" s="539" t="str">
        <f t="shared" si="1"/>
        <v>-</v>
      </c>
      <c r="E83" s="539">
        <f t="shared" si="1"/>
        <v>4.8954861224758421E-3</v>
      </c>
      <c r="F83" s="539" t="str">
        <f t="shared" si="1"/>
        <v>-</v>
      </c>
      <c r="G83" s="540">
        <f t="shared" si="1"/>
        <v>7.2008895093978321E-4</v>
      </c>
      <c r="H83" s="540">
        <f t="shared" si="1"/>
        <v>2.351561208661587E-4</v>
      </c>
      <c r="I83" s="540">
        <f t="shared" si="1"/>
        <v>5.0454186837707528E-4</v>
      </c>
    </row>
    <row r="84" spans="1:9">
      <c r="A84" s="514" t="s">
        <v>364</v>
      </c>
      <c r="B84" s="541">
        <f t="shared" si="1"/>
        <v>4.0842975158148756E-4</v>
      </c>
      <c r="C84" s="541">
        <f t="shared" si="1"/>
        <v>1.1207100616133908E-3</v>
      </c>
      <c r="D84" s="541">
        <f t="shared" si="1"/>
        <v>2.2151896682156419E-4</v>
      </c>
      <c r="E84" s="541" t="str">
        <f t="shared" si="1"/>
        <v>-</v>
      </c>
      <c r="F84" s="541" t="str">
        <f t="shared" si="1"/>
        <v>-</v>
      </c>
      <c r="G84" s="542">
        <f t="shared" si="1"/>
        <v>4.0842975158148756E-4</v>
      </c>
      <c r="H84" s="542">
        <f t="shared" si="1"/>
        <v>8.4904200763417101E-4</v>
      </c>
      <c r="I84" s="542">
        <f t="shared" si="1"/>
        <v>6.0427684772389699E-4</v>
      </c>
    </row>
    <row r="85" spans="1:9">
      <c r="A85" s="524" t="s">
        <v>365</v>
      </c>
      <c r="B85" s="545">
        <f t="shared" si="1"/>
        <v>3.1729180568981975E-2</v>
      </c>
      <c r="C85" s="545">
        <f t="shared" si="1"/>
        <v>2.1457098220467298E-2</v>
      </c>
      <c r="D85" s="545">
        <f t="shared" si="1"/>
        <v>4.5342794866665608E-3</v>
      </c>
      <c r="E85" s="545">
        <f t="shared" si="1"/>
        <v>1.0267371097076809E-3</v>
      </c>
      <c r="F85" s="545" t="str">
        <f t="shared" si="1"/>
        <v>-</v>
      </c>
      <c r="G85" s="546">
        <f t="shared" si="1"/>
        <v>3.1729180568981975E-2</v>
      </c>
      <c r="H85" s="546">
        <f t="shared" si="1"/>
        <v>1.6367804958129461E-2</v>
      </c>
      <c r="I85" s="546">
        <f t="shared" si="1"/>
        <v>2.490122474772008E-2</v>
      </c>
    </row>
    <row r="86" spans="1:9">
      <c r="A86" s="500" t="s">
        <v>417</v>
      </c>
      <c r="B86" s="541">
        <f t="shared" ref="B86:I95" si="2">IF(B19="-","-",B19/B$61)</f>
        <v>1.9924148711020916E-3</v>
      </c>
      <c r="C86" s="541">
        <f t="shared" si="2"/>
        <v>4.2537092604258663E-3</v>
      </c>
      <c r="D86" s="541">
        <f t="shared" si="2"/>
        <v>2.4121032585401199E-4</v>
      </c>
      <c r="E86" s="541">
        <f t="shared" si="2"/>
        <v>1.0267371097076809E-3</v>
      </c>
      <c r="F86" s="541" t="str">
        <f t="shared" si="2"/>
        <v>-</v>
      </c>
      <c r="G86" s="542">
        <f t="shared" si="2"/>
        <v>1.9924148711020916E-3</v>
      </c>
      <c r="H86" s="542">
        <f t="shared" si="2"/>
        <v>3.1044931927324709E-3</v>
      </c>
      <c r="I86" s="542">
        <f t="shared" si="2"/>
        <v>2.4867209354399069E-3</v>
      </c>
    </row>
    <row r="87" spans="1:9">
      <c r="A87" s="499" t="s">
        <v>367</v>
      </c>
      <c r="B87" s="539">
        <f t="shared" si="2"/>
        <v>1.9709094445028684E-2</v>
      </c>
      <c r="C87" s="539">
        <f t="shared" si="2"/>
        <v>1.102648811559285E-2</v>
      </c>
      <c r="D87" s="539">
        <f t="shared" si="2"/>
        <v>4.1767604548070486E-3</v>
      </c>
      <c r="E87" s="539" t="str">
        <f t="shared" si="2"/>
        <v>-</v>
      </c>
      <c r="F87" s="539" t="str">
        <f t="shared" si="2"/>
        <v>-</v>
      </c>
      <c r="G87" s="540">
        <f t="shared" si="2"/>
        <v>1.9709094445028684E-2</v>
      </c>
      <c r="H87" s="540">
        <f t="shared" si="2"/>
        <v>8.8685288824188659E-3</v>
      </c>
      <c r="I87" s="540">
        <f t="shared" si="2"/>
        <v>1.4890587355891858E-2</v>
      </c>
    </row>
    <row r="88" spans="1:9">
      <c r="A88" s="514" t="s">
        <v>368</v>
      </c>
      <c r="B88" s="541">
        <f t="shared" si="2"/>
        <v>1.3174707086352781E-4</v>
      </c>
      <c r="C88" s="541">
        <f t="shared" si="2"/>
        <v>4.2754400569176262E-4</v>
      </c>
      <c r="D88" s="541" t="str">
        <f t="shared" si="2"/>
        <v>-</v>
      </c>
      <c r="E88" s="541" t="str">
        <f t="shared" si="2"/>
        <v>-</v>
      </c>
      <c r="F88" s="541" t="str">
        <f t="shared" si="2"/>
        <v>-</v>
      </c>
      <c r="G88" s="542">
        <f t="shared" si="2"/>
        <v>1.3174707086352781E-4</v>
      </c>
      <c r="H88" s="542">
        <f t="shared" si="2"/>
        <v>3.0211628862939605E-4</v>
      </c>
      <c r="I88" s="542">
        <f t="shared" si="2"/>
        <v>2.0747423484345737E-4</v>
      </c>
    </row>
    <row r="89" spans="1:9">
      <c r="A89" s="499" t="s">
        <v>369</v>
      </c>
      <c r="B89" s="539">
        <f t="shared" si="2"/>
        <v>1.2496033769619446E-5</v>
      </c>
      <c r="C89" s="539">
        <f t="shared" si="2"/>
        <v>2.4286088372521618E-3</v>
      </c>
      <c r="D89" s="539">
        <f t="shared" si="2"/>
        <v>1.1204312711115E-6</v>
      </c>
      <c r="E89" s="539" t="str">
        <f t="shared" si="2"/>
        <v>-</v>
      </c>
      <c r="F89" s="539" t="str">
        <f t="shared" si="2"/>
        <v>-</v>
      </c>
      <c r="G89" s="540">
        <f t="shared" si="2"/>
        <v>1.2496033769619446E-5</v>
      </c>
      <c r="H89" s="540">
        <f t="shared" si="2"/>
        <v>1.7164216640108807E-3</v>
      </c>
      <c r="I89" s="540">
        <f t="shared" si="2"/>
        <v>7.698719454174649E-4</v>
      </c>
    </row>
    <row r="90" spans="1:9">
      <c r="A90" s="500" t="s">
        <v>370</v>
      </c>
      <c r="B90" s="541">
        <f t="shared" si="2"/>
        <v>7.6078632710265539E-3</v>
      </c>
      <c r="C90" s="541">
        <f t="shared" si="2"/>
        <v>1.4120076707554953E-3</v>
      </c>
      <c r="D90" s="541">
        <f t="shared" si="2"/>
        <v>1.0733643354313438E-4</v>
      </c>
      <c r="E90" s="541" t="str">
        <f t="shared" si="2"/>
        <v>-</v>
      </c>
      <c r="F90" s="541" t="str">
        <f t="shared" si="2"/>
        <v>-</v>
      </c>
      <c r="G90" s="542">
        <f t="shared" si="2"/>
        <v>7.6078632710265539E-3</v>
      </c>
      <c r="H90" s="542">
        <f t="shared" si="2"/>
        <v>1.0254435012777409E-3</v>
      </c>
      <c r="I90" s="542">
        <f t="shared" si="2"/>
        <v>4.6820531585453256E-3</v>
      </c>
    </row>
    <row r="91" spans="1:9">
      <c r="A91" s="499" t="s">
        <v>371</v>
      </c>
      <c r="B91" s="539">
        <f t="shared" si="2"/>
        <v>9.4070964852018511E-4</v>
      </c>
      <c r="C91" s="539">
        <f t="shared" si="2"/>
        <v>1.9076652180209351E-3</v>
      </c>
      <c r="D91" s="539">
        <f t="shared" si="2"/>
        <v>7.8562523379904795E-6</v>
      </c>
      <c r="E91" s="539" t="str">
        <f t="shared" si="2"/>
        <v>-</v>
      </c>
      <c r="F91" s="539" t="str">
        <f t="shared" si="2"/>
        <v>-</v>
      </c>
      <c r="G91" s="540">
        <f t="shared" si="2"/>
        <v>9.4070964852018511E-4</v>
      </c>
      <c r="H91" s="540">
        <f t="shared" si="2"/>
        <v>1.350042857259608E-3</v>
      </c>
      <c r="I91" s="540">
        <f t="shared" si="2"/>
        <v>1.12265306152171E-3</v>
      </c>
    </row>
    <row r="92" spans="1:9">
      <c r="A92" s="498" t="s">
        <v>372</v>
      </c>
      <c r="B92" s="543">
        <f t="shared" si="2"/>
        <v>3.7767269182426927E-2</v>
      </c>
      <c r="C92" s="543">
        <f t="shared" si="2"/>
        <v>4.2411967508535403E-2</v>
      </c>
      <c r="D92" s="543">
        <f t="shared" si="2"/>
        <v>3.5445531400503223E-2</v>
      </c>
      <c r="E92" s="543">
        <f t="shared" si="2"/>
        <v>1.0562072898750718E-2</v>
      </c>
      <c r="F92" s="543" t="str">
        <f t="shared" si="2"/>
        <v>-</v>
      </c>
      <c r="G92" s="544">
        <f t="shared" si="2"/>
        <v>3.7767269182426927E-2</v>
      </c>
      <c r="H92" s="544">
        <f t="shared" si="2"/>
        <v>3.9483723629670127E-2</v>
      </c>
      <c r="I92" s="544">
        <f t="shared" si="2"/>
        <v>3.8530213523155402E-2</v>
      </c>
    </row>
    <row r="93" spans="1:9">
      <c r="A93" s="502" t="s">
        <v>418</v>
      </c>
      <c r="B93" s="547">
        <f t="shared" si="2"/>
        <v>3.7668880661368719E-3</v>
      </c>
      <c r="C93" s="547">
        <f t="shared" si="2"/>
        <v>1.0378217672775774E-3</v>
      </c>
      <c r="D93" s="547">
        <f t="shared" si="2"/>
        <v>3.482291568321069E-4</v>
      </c>
      <c r="E93" s="547" t="str">
        <f t="shared" si="2"/>
        <v>-</v>
      </c>
      <c r="F93" s="547" t="str">
        <f t="shared" si="2"/>
        <v>-</v>
      </c>
      <c r="G93" s="548">
        <f t="shared" si="2"/>
        <v>3.7668880661368719E-3</v>
      </c>
      <c r="H93" s="548">
        <f t="shared" si="2"/>
        <v>8.2313911208963767E-4</v>
      </c>
      <c r="I93" s="548">
        <f t="shared" si="2"/>
        <v>2.4584254097856383E-3</v>
      </c>
    </row>
    <row r="94" spans="1:9">
      <c r="A94" s="500" t="s">
        <v>373</v>
      </c>
      <c r="B94" s="541">
        <f t="shared" si="2"/>
        <v>1.5127954007738012E-2</v>
      </c>
      <c r="C94" s="541">
        <f t="shared" si="2"/>
        <v>7.9056048578254028E-3</v>
      </c>
      <c r="D94" s="541">
        <f t="shared" si="2"/>
        <v>1.993619090977259E-2</v>
      </c>
      <c r="E94" s="541">
        <f t="shared" si="2"/>
        <v>9.9091281187527643E-3</v>
      </c>
      <c r="F94" s="541" t="str">
        <f t="shared" si="2"/>
        <v>-</v>
      </c>
      <c r="G94" s="542">
        <f t="shared" si="2"/>
        <v>1.5127954007738012E-2</v>
      </c>
      <c r="H94" s="542">
        <f t="shared" si="2"/>
        <v>1.1078569252791241E-2</v>
      </c>
      <c r="I94" s="542">
        <f t="shared" si="2"/>
        <v>1.3328048920396867E-2</v>
      </c>
    </row>
    <row r="95" spans="1:9">
      <c r="A95" s="502" t="s">
        <v>374</v>
      </c>
      <c r="B95" s="547">
        <f t="shared" si="2"/>
        <v>1.7340901307029619E-2</v>
      </c>
      <c r="C95" s="547">
        <f t="shared" si="2"/>
        <v>2.9423852528885793E-2</v>
      </c>
      <c r="D95" s="547">
        <f t="shared" si="2"/>
        <v>1.5161111333898525E-2</v>
      </c>
      <c r="E95" s="547">
        <f t="shared" si="2"/>
        <v>6.5294477999795428E-4</v>
      </c>
      <c r="F95" s="547" t="str">
        <f t="shared" si="2"/>
        <v>-</v>
      </c>
      <c r="G95" s="548">
        <f t="shared" si="2"/>
        <v>1.7340901307029619E-2</v>
      </c>
      <c r="H95" s="548">
        <f t="shared" si="2"/>
        <v>2.4723908922353134E-2</v>
      </c>
      <c r="I95" s="548">
        <f t="shared" si="2"/>
        <v>2.0622563044756764E-2</v>
      </c>
    </row>
    <row r="96" spans="1:9">
      <c r="A96" s="498" t="s">
        <v>375</v>
      </c>
      <c r="B96" s="543">
        <f t="shared" ref="B96:I105" si="3">IF(B29="-","-",B29/B$61)</f>
        <v>0.12164125025995562</v>
      </c>
      <c r="C96" s="543">
        <f t="shared" si="3"/>
        <v>0.16207890421626603</v>
      </c>
      <c r="D96" s="543">
        <f t="shared" si="3"/>
        <v>0.12914058188345298</v>
      </c>
      <c r="E96" s="543">
        <f t="shared" si="3"/>
        <v>8.8856480542530314E-2</v>
      </c>
      <c r="F96" s="543" t="str">
        <f t="shared" si="3"/>
        <v>-</v>
      </c>
      <c r="G96" s="544">
        <f t="shared" si="3"/>
        <v>0.12164125025995562</v>
      </c>
      <c r="H96" s="544">
        <f t="shared" si="3"/>
        <v>0.15098390208510781</v>
      </c>
      <c r="I96" s="544">
        <f t="shared" si="3"/>
        <v>0.13468372262691167</v>
      </c>
    </row>
    <row r="97" spans="1:9">
      <c r="A97" s="499" t="s">
        <v>419</v>
      </c>
      <c r="B97" s="539">
        <f t="shared" si="3"/>
        <v>2.6877283330081101E-3</v>
      </c>
      <c r="C97" s="539">
        <f t="shared" si="3"/>
        <v>1.8169920131066413E-3</v>
      </c>
      <c r="D97" s="539">
        <f t="shared" si="3"/>
        <v>4.7326311108271895E-4</v>
      </c>
      <c r="E97" s="539">
        <f t="shared" si="3"/>
        <v>6.0213743431798803E-5</v>
      </c>
      <c r="F97" s="539" t="str">
        <f t="shared" si="3"/>
        <v>-</v>
      </c>
      <c r="G97" s="540">
        <f t="shared" si="3"/>
        <v>2.6877283330081101E-3</v>
      </c>
      <c r="H97" s="540">
        <f t="shared" si="3"/>
        <v>1.4081026008688445E-3</v>
      </c>
      <c r="I97" s="540">
        <f t="shared" si="3"/>
        <v>2.1189488625829311E-3</v>
      </c>
    </row>
    <row r="98" spans="1:9">
      <c r="A98" s="500" t="s">
        <v>376</v>
      </c>
      <c r="B98" s="541">
        <f t="shared" si="3"/>
        <v>9.8679378711105659E-2</v>
      </c>
      <c r="C98" s="541">
        <f t="shared" si="3"/>
        <v>0.14591832792854742</v>
      </c>
      <c r="D98" s="541">
        <f t="shared" si="3"/>
        <v>0.12198246850603338</v>
      </c>
      <c r="E98" s="541">
        <f t="shared" si="3"/>
        <v>8.8730070074783729E-2</v>
      </c>
      <c r="F98" s="541" t="str">
        <f t="shared" si="3"/>
        <v>-</v>
      </c>
      <c r="G98" s="542">
        <f t="shared" si="3"/>
        <v>9.8679378711105659E-2</v>
      </c>
      <c r="H98" s="542">
        <f t="shared" si="3"/>
        <v>0.13771431248412047</v>
      </c>
      <c r="I98" s="542">
        <f t="shared" si="3"/>
        <v>0.11602995926454823</v>
      </c>
    </row>
    <row r="99" spans="1:9">
      <c r="A99" s="499" t="s">
        <v>377</v>
      </c>
      <c r="B99" s="539">
        <f t="shared" si="3"/>
        <v>1.1752758178681854E-2</v>
      </c>
      <c r="C99" s="539">
        <f t="shared" si="3"/>
        <v>1.04745448762144E-2</v>
      </c>
      <c r="D99" s="539">
        <f t="shared" si="3"/>
        <v>6.6848502663368779E-3</v>
      </c>
      <c r="E99" s="539">
        <f t="shared" si="3"/>
        <v>6.6196724314767128E-5</v>
      </c>
      <c r="F99" s="539" t="str">
        <f t="shared" si="3"/>
        <v>-</v>
      </c>
      <c r="G99" s="540">
        <f t="shared" si="3"/>
        <v>1.1752758178681854E-2</v>
      </c>
      <c r="H99" s="540">
        <f t="shared" si="3"/>
        <v>9.1275009734113899E-3</v>
      </c>
      <c r="I99" s="540">
        <f t="shared" si="3"/>
        <v>1.058586145700304E-2</v>
      </c>
    </row>
    <row r="100" spans="1:9">
      <c r="A100" s="498" t="s">
        <v>378</v>
      </c>
      <c r="B100" s="543">
        <f t="shared" si="3"/>
        <v>5.7528039440860462E-2</v>
      </c>
      <c r="C100" s="543">
        <f t="shared" si="3"/>
        <v>7.9883812953728761E-2</v>
      </c>
      <c r="D100" s="543">
        <f t="shared" si="3"/>
        <v>6.0870013735119924E-2</v>
      </c>
      <c r="E100" s="543">
        <f t="shared" si="3"/>
        <v>4.1233360474310247E-2</v>
      </c>
      <c r="F100" s="543" t="str">
        <f t="shared" si="3"/>
        <v>-</v>
      </c>
      <c r="G100" s="544">
        <f t="shared" si="3"/>
        <v>5.7528039440860462E-2</v>
      </c>
      <c r="H100" s="544">
        <f t="shared" si="3"/>
        <v>7.3607762183414291E-2</v>
      </c>
      <c r="I100" s="544">
        <f t="shared" si="3"/>
        <v>6.4675291865498558E-2</v>
      </c>
    </row>
    <row r="101" spans="1:9">
      <c r="A101" s="499" t="s">
        <v>420</v>
      </c>
      <c r="B101" s="539">
        <f t="shared" si="3"/>
        <v>1.3349048233290778E-2</v>
      </c>
      <c r="C101" s="539">
        <f t="shared" si="3"/>
        <v>1.4785214188383706E-2</v>
      </c>
      <c r="D101" s="539">
        <f t="shared" si="3"/>
        <v>7.5335240204429995E-3</v>
      </c>
      <c r="E101" s="539" t="str">
        <f t="shared" si="3"/>
        <v>-</v>
      </c>
      <c r="F101" s="539" t="str">
        <f t="shared" si="3"/>
        <v>-</v>
      </c>
      <c r="G101" s="540">
        <f t="shared" si="3"/>
        <v>1.3349048233290778E-2</v>
      </c>
      <c r="H101" s="540">
        <f t="shared" si="3"/>
        <v>1.2390011382193585E-2</v>
      </c>
      <c r="I101" s="540">
        <f t="shared" si="3"/>
        <v>1.2922766850137558E-2</v>
      </c>
    </row>
    <row r="102" spans="1:9">
      <c r="A102" s="500" t="s">
        <v>379</v>
      </c>
      <c r="B102" s="541">
        <f t="shared" si="3"/>
        <v>1.1491458031814873E-2</v>
      </c>
      <c r="C102" s="541">
        <f t="shared" si="3"/>
        <v>1.0836766126965333E-2</v>
      </c>
      <c r="D102" s="541">
        <f t="shared" si="3"/>
        <v>1.0677776180893645E-2</v>
      </c>
      <c r="E102" s="541">
        <f t="shared" si="3"/>
        <v>1.2732519193610637E-2</v>
      </c>
      <c r="F102" s="541" t="str">
        <f t="shared" si="3"/>
        <v>-</v>
      </c>
      <c r="G102" s="542">
        <f t="shared" si="3"/>
        <v>1.1491458031814873E-2</v>
      </c>
      <c r="H102" s="542">
        <f t="shared" si="3"/>
        <v>1.0863162156386394E-2</v>
      </c>
      <c r="I102" s="542">
        <f t="shared" si="3"/>
        <v>1.1212187724778888E-2</v>
      </c>
    </row>
    <row r="103" spans="1:9">
      <c r="A103" s="502" t="s">
        <v>380</v>
      </c>
      <c r="B103" s="547">
        <f t="shared" si="3"/>
        <v>1.8809388203559568E-2</v>
      </c>
      <c r="C103" s="547">
        <f t="shared" si="3"/>
        <v>3.2392752186126653E-2</v>
      </c>
      <c r="D103" s="547">
        <f t="shared" si="3"/>
        <v>2.6212096995593979E-2</v>
      </c>
      <c r="E103" s="547">
        <f t="shared" si="3"/>
        <v>2.9785646432129334E-3</v>
      </c>
      <c r="F103" s="547" t="str">
        <f t="shared" si="3"/>
        <v>-</v>
      </c>
      <c r="G103" s="548">
        <f t="shared" si="3"/>
        <v>1.8809388203559568E-2</v>
      </c>
      <c r="H103" s="548">
        <f t="shared" si="3"/>
        <v>2.975367895324843E-2</v>
      </c>
      <c r="I103" s="548">
        <f t="shared" si="3"/>
        <v>2.3673999968554123E-2</v>
      </c>
    </row>
    <row r="104" spans="1:9">
      <c r="A104" s="501" t="s">
        <v>381</v>
      </c>
      <c r="B104" s="541">
        <f t="shared" si="3"/>
        <v>1.2538257478249677E-4</v>
      </c>
      <c r="C104" s="541">
        <f t="shared" si="3"/>
        <v>6.9209577154397876E-5</v>
      </c>
      <c r="D104" s="541">
        <f t="shared" si="3"/>
        <v>0</v>
      </c>
      <c r="E104" s="541">
        <f t="shared" si="3"/>
        <v>8.153811112430353E-4</v>
      </c>
      <c r="F104" s="541" t="str">
        <f t="shared" si="3"/>
        <v>-</v>
      </c>
      <c r="G104" s="542">
        <f t="shared" si="3"/>
        <v>1.2538257478249677E-4</v>
      </c>
      <c r="H104" s="542">
        <f t="shared" si="3"/>
        <v>7.7890652882595915E-5</v>
      </c>
      <c r="I104" s="542">
        <f t="shared" si="3"/>
        <v>1.0427296008427782E-4</v>
      </c>
    </row>
    <row r="105" spans="1:9">
      <c r="A105" s="502" t="s">
        <v>382</v>
      </c>
      <c r="B105" s="539">
        <f t="shared" si="3"/>
        <v>5.4277603750881994E-3</v>
      </c>
      <c r="C105" s="539">
        <f t="shared" si="3"/>
        <v>1.5414911575985634E-3</v>
      </c>
      <c r="D105" s="539">
        <f t="shared" si="3"/>
        <v>2.6151130536546611E-3</v>
      </c>
      <c r="E105" s="539" t="str">
        <f t="shared" si="3"/>
        <v>-</v>
      </c>
      <c r="F105" s="539" t="str">
        <f t="shared" si="3"/>
        <v>-</v>
      </c>
      <c r="G105" s="540">
        <f t="shared" si="3"/>
        <v>5.4277603750881994E-3</v>
      </c>
      <c r="H105" s="540">
        <f t="shared" si="3"/>
        <v>1.7635008817822849E-3</v>
      </c>
      <c r="I105" s="540">
        <f t="shared" si="3"/>
        <v>3.7990385404425568E-3</v>
      </c>
    </row>
    <row r="106" spans="1:9">
      <c r="A106" s="501" t="s">
        <v>383</v>
      </c>
      <c r="B106" s="551">
        <f t="shared" ref="B106:I115" si="4">IF(B39="-","-",B39/B$61)</f>
        <v>5.9158928366715722E-3</v>
      </c>
      <c r="C106" s="551">
        <f t="shared" si="4"/>
        <v>1.7152269603044595E-2</v>
      </c>
      <c r="D106" s="551">
        <f t="shared" si="4"/>
        <v>1.3831499073387897E-2</v>
      </c>
      <c r="E106" s="551">
        <f t="shared" si="4"/>
        <v>2.4706895526243638E-2</v>
      </c>
      <c r="F106" s="551" t="str">
        <f t="shared" si="4"/>
        <v>-</v>
      </c>
      <c r="G106" s="552">
        <f t="shared" si="4"/>
        <v>5.9158928366715722E-3</v>
      </c>
      <c r="H106" s="552">
        <f t="shared" si="4"/>
        <v>1.6564642398824301E-2</v>
      </c>
      <c r="I106" s="552">
        <f t="shared" si="4"/>
        <v>1.064913992584258E-2</v>
      </c>
    </row>
    <row r="107" spans="1:9" s="7" customFormat="1">
      <c r="A107" s="530" t="s">
        <v>438</v>
      </c>
      <c r="B107" s="549">
        <f t="shared" si="4"/>
        <v>1.0126554810493342E-2</v>
      </c>
      <c r="C107" s="549">
        <f t="shared" si="4"/>
        <v>1.8668160845889941E-2</v>
      </c>
      <c r="D107" s="549">
        <f t="shared" si="4"/>
        <v>2.4039973352968341E-2</v>
      </c>
      <c r="E107" s="549">
        <f t="shared" si="4"/>
        <v>2.8989781996493845E-2</v>
      </c>
      <c r="F107" s="549" t="str">
        <f t="shared" si="4"/>
        <v>-</v>
      </c>
      <c r="G107" s="550">
        <f t="shared" si="4"/>
        <v>1.0126554810493342E-2</v>
      </c>
      <c r="H107" s="550">
        <f t="shared" si="4"/>
        <v>2.0420026141771738E-2</v>
      </c>
      <c r="I107" s="550">
        <f t="shared" si="4"/>
        <v>1.4701884296131829E-2</v>
      </c>
    </row>
    <row r="108" spans="1:9">
      <c r="A108" s="501" t="s">
        <v>421</v>
      </c>
      <c r="B108" s="551">
        <f t="shared" si="4"/>
        <v>3.7299050113428797E-3</v>
      </c>
      <c r="C108" s="551">
        <f t="shared" si="4"/>
        <v>1.2078699977036686E-2</v>
      </c>
      <c r="D108" s="551">
        <f t="shared" si="4"/>
        <v>7.0912448040385771E-3</v>
      </c>
      <c r="E108" s="551">
        <f t="shared" si="4"/>
        <v>2.8989781996493845E-2</v>
      </c>
      <c r="F108" s="551" t="str">
        <f t="shared" si="4"/>
        <v>-</v>
      </c>
      <c r="G108" s="552">
        <f t="shared" si="4"/>
        <v>3.7299050113428797E-3</v>
      </c>
      <c r="H108" s="552">
        <f t="shared" si="4"/>
        <v>1.1393953155550534E-2</v>
      </c>
      <c r="I108" s="552">
        <f t="shared" si="4"/>
        <v>7.1364860349830261E-3</v>
      </c>
    </row>
    <row r="109" spans="1:9">
      <c r="A109" s="502" t="s">
        <v>501</v>
      </c>
      <c r="B109" s="547">
        <f t="shared" si="4"/>
        <v>5.0372211000513315E-3</v>
      </c>
      <c r="C109" s="547">
        <f t="shared" si="4"/>
        <v>5.8392703831805096E-3</v>
      </c>
      <c r="D109" s="547">
        <f t="shared" si="4"/>
        <v>1.6948728548929766E-2</v>
      </c>
      <c r="E109" s="547" t="str">
        <f t="shared" si="4"/>
        <v>-</v>
      </c>
      <c r="F109" s="547" t="str">
        <f t="shared" si="4"/>
        <v>-</v>
      </c>
      <c r="G109" s="548">
        <f t="shared" si="4"/>
        <v>5.0372211000513315E-3</v>
      </c>
      <c r="H109" s="548">
        <f t="shared" si="4"/>
        <v>8.4959643604907969E-3</v>
      </c>
      <c r="I109" s="548">
        <f t="shared" si="4"/>
        <v>6.5745928253309284E-3</v>
      </c>
    </row>
    <row r="110" spans="1:9">
      <c r="A110" s="527" t="s">
        <v>384</v>
      </c>
      <c r="B110" s="553">
        <f t="shared" si="4"/>
        <v>0.13672768216422188</v>
      </c>
      <c r="C110" s="553">
        <f t="shared" si="4"/>
        <v>0.16694810907580004</v>
      </c>
      <c r="D110" s="553">
        <f t="shared" si="4"/>
        <v>0.29001579150831402</v>
      </c>
      <c r="E110" s="553">
        <f t="shared" si="4"/>
        <v>4.6023360564854822E-2</v>
      </c>
      <c r="F110" s="553" t="str">
        <f t="shared" si="4"/>
        <v>-</v>
      </c>
      <c r="G110" s="554">
        <f t="shared" si="4"/>
        <v>0.13672768216422188</v>
      </c>
      <c r="H110" s="554">
        <f t="shared" si="4"/>
        <v>0.19437918812523561</v>
      </c>
      <c r="I110" s="554">
        <f t="shared" si="4"/>
        <v>0.16235311612999198</v>
      </c>
    </row>
    <row r="111" spans="1:9">
      <c r="A111" s="502" t="s">
        <v>422</v>
      </c>
      <c r="B111" s="547">
        <f t="shared" si="4"/>
        <v>2.0888624665538858E-2</v>
      </c>
      <c r="C111" s="547">
        <f t="shared" si="4"/>
        <v>2.8448845993149983E-2</v>
      </c>
      <c r="D111" s="547">
        <f t="shared" si="4"/>
        <v>5.7414696329093531E-2</v>
      </c>
      <c r="E111" s="547">
        <f t="shared" si="4"/>
        <v>3.2562101501878576E-2</v>
      </c>
      <c r="F111" s="547" t="str">
        <f t="shared" si="4"/>
        <v>-</v>
      </c>
      <c r="G111" s="548">
        <f t="shared" si="4"/>
        <v>2.0888624665538858E-2</v>
      </c>
      <c r="H111" s="548">
        <f t="shared" si="4"/>
        <v>3.6063078864065408E-2</v>
      </c>
      <c r="I111" s="548">
        <f t="shared" si="4"/>
        <v>2.7633495583273125E-2</v>
      </c>
    </row>
    <row r="112" spans="1:9">
      <c r="A112" s="501" t="s">
        <v>385</v>
      </c>
      <c r="B112" s="551">
        <f t="shared" si="4"/>
        <v>6.2923490488903042E-3</v>
      </c>
      <c r="C112" s="551">
        <f t="shared" si="4"/>
        <v>9.2488729108825499E-3</v>
      </c>
      <c r="D112" s="551">
        <f t="shared" si="4"/>
        <v>6.6925080170717188E-3</v>
      </c>
      <c r="E112" s="551" t="str">
        <f t="shared" si="4"/>
        <v>-</v>
      </c>
      <c r="F112" s="551" t="str">
        <f t="shared" si="4"/>
        <v>-</v>
      </c>
      <c r="G112" s="552">
        <f t="shared" si="4"/>
        <v>6.2923490488903042E-3</v>
      </c>
      <c r="H112" s="552">
        <f t="shared" si="4"/>
        <v>8.2610243245453199E-3</v>
      </c>
      <c r="I112" s="552">
        <f t="shared" si="4"/>
        <v>7.1674021345643282E-3</v>
      </c>
    </row>
    <row r="113" spans="1:9">
      <c r="A113" s="502" t="s">
        <v>386</v>
      </c>
      <c r="B113" s="547">
        <f t="shared" si="4"/>
        <v>3.3381569916470996E-2</v>
      </c>
      <c r="C113" s="547">
        <f t="shared" si="4"/>
        <v>3.1634588484202975E-2</v>
      </c>
      <c r="D113" s="547">
        <f t="shared" si="4"/>
        <v>6.6143451435861561E-2</v>
      </c>
      <c r="E113" s="547">
        <f t="shared" si="4"/>
        <v>1.9363101766697467E-4</v>
      </c>
      <c r="F113" s="547" t="str">
        <f t="shared" si="4"/>
        <v>-</v>
      </c>
      <c r="G113" s="548">
        <f t="shared" si="4"/>
        <v>3.3381569916470996E-2</v>
      </c>
      <c r="H113" s="548">
        <f t="shared" si="4"/>
        <v>3.9414107891960599E-2</v>
      </c>
      <c r="I113" s="548">
        <f t="shared" si="4"/>
        <v>3.606296389684386E-2</v>
      </c>
    </row>
    <row r="114" spans="1:9">
      <c r="A114" s="501" t="s">
        <v>387</v>
      </c>
      <c r="B114" s="551">
        <f t="shared" si="4"/>
        <v>5.8022218810716416E-3</v>
      </c>
      <c r="C114" s="551">
        <f t="shared" si="4"/>
        <v>7.8220019676043615E-3</v>
      </c>
      <c r="D114" s="551">
        <f t="shared" si="4"/>
        <v>2.9514599045222283E-2</v>
      </c>
      <c r="E114" s="551" t="str">
        <f t="shared" si="4"/>
        <v>-</v>
      </c>
      <c r="F114" s="551" t="str">
        <f t="shared" si="4"/>
        <v>-</v>
      </c>
      <c r="G114" s="552">
        <f t="shared" si="4"/>
        <v>5.8022218810716416E-3</v>
      </c>
      <c r="H114" s="552">
        <f t="shared" si="4"/>
        <v>1.3136779259579743E-2</v>
      </c>
      <c r="I114" s="552">
        <f t="shared" si="4"/>
        <v>9.062349049235835E-3</v>
      </c>
    </row>
    <row r="115" spans="1:9">
      <c r="A115" s="557" t="s">
        <v>388</v>
      </c>
      <c r="B115" s="565">
        <f t="shared" si="4"/>
        <v>7.332501901190729E-4</v>
      </c>
      <c r="C115" s="565">
        <f t="shared" si="4"/>
        <v>4.2280980795213049E-3</v>
      </c>
      <c r="D115" s="565">
        <f t="shared" si="4"/>
        <v>1.6632316993509186E-3</v>
      </c>
      <c r="E115" s="565" t="str">
        <f t="shared" si="4"/>
        <v>-</v>
      </c>
      <c r="F115" s="565" t="str">
        <f t="shared" si="4"/>
        <v>-</v>
      </c>
      <c r="G115" s="566">
        <f t="shared" si="4"/>
        <v>7.332501901190729E-4</v>
      </c>
      <c r="H115" s="566">
        <f t="shared" si="4"/>
        <v>3.4165266419321307E-3</v>
      </c>
      <c r="I115" s="566">
        <f t="shared" si="4"/>
        <v>1.9259358079730048E-3</v>
      </c>
    </row>
    <row r="116" spans="1:9" s="47" customFormat="1">
      <c r="A116" s="501" t="s">
        <v>389</v>
      </c>
      <c r="B116" s="551">
        <f t="shared" ref="B116:I125" si="5">IF(B49="-","-",B49/B$61)</f>
        <v>5.607580958214687E-2</v>
      </c>
      <c r="C116" s="551">
        <f t="shared" si="5"/>
        <v>6.5817194134299553E-2</v>
      </c>
      <c r="D116" s="551">
        <f t="shared" si="5"/>
        <v>0.12858187486008119</v>
      </c>
      <c r="E116" s="551">
        <f t="shared" si="5"/>
        <v>1.3267628045309274E-2</v>
      </c>
      <c r="F116" s="551" t="str">
        <f t="shared" si="5"/>
        <v>-</v>
      </c>
      <c r="G116" s="552">
        <f t="shared" si="5"/>
        <v>5.607580958214687E-2</v>
      </c>
      <c r="H116" s="552">
        <f t="shared" si="5"/>
        <v>8.0131342055744445E-2</v>
      </c>
      <c r="I116" s="552">
        <f t="shared" si="5"/>
        <v>6.6768217984135542E-2</v>
      </c>
    </row>
    <row r="117" spans="1:9" s="7" customFormat="1">
      <c r="A117" s="524" t="s">
        <v>390</v>
      </c>
      <c r="B117" s="545">
        <f t="shared" si="5"/>
        <v>0.10697427086120699</v>
      </c>
      <c r="C117" s="545">
        <f t="shared" si="5"/>
        <v>0.15925570325655219</v>
      </c>
      <c r="D117" s="545">
        <f t="shared" si="5"/>
        <v>0.151021391542908</v>
      </c>
      <c r="E117" s="545">
        <f t="shared" si="5"/>
        <v>0.29764648408848626</v>
      </c>
      <c r="F117" s="545" t="str">
        <f t="shared" si="5"/>
        <v>-</v>
      </c>
      <c r="G117" s="546">
        <f t="shared" si="5"/>
        <v>0.10697427086120699</v>
      </c>
      <c r="H117" s="546">
        <f t="shared" si="5"/>
        <v>0.16205200372942555</v>
      </c>
      <c r="I117" s="546">
        <f t="shared" si="5"/>
        <v>0.13145569167650401</v>
      </c>
    </row>
    <row r="118" spans="1:9">
      <c r="A118" s="500" t="s">
        <v>391</v>
      </c>
      <c r="B118" s="541">
        <f t="shared" si="5"/>
        <v>3.9535587179936387E-5</v>
      </c>
      <c r="C118" s="541">
        <f t="shared" si="5"/>
        <v>2.5002647786983288E-4</v>
      </c>
      <c r="D118" s="541">
        <f t="shared" si="5"/>
        <v>9.2016520926716105E-6</v>
      </c>
      <c r="E118" s="541" t="str">
        <f t="shared" si="5"/>
        <v>-</v>
      </c>
      <c r="F118" s="541" t="str">
        <f t="shared" si="5"/>
        <v>-</v>
      </c>
      <c r="G118" s="542">
        <f t="shared" si="5"/>
        <v>3.9535587179936387E-5</v>
      </c>
      <c r="H118" s="542">
        <f t="shared" si="5"/>
        <v>1.7904910256645674E-4</v>
      </c>
      <c r="I118" s="542">
        <f t="shared" si="5"/>
        <v>1.0154774518446426E-4</v>
      </c>
    </row>
    <row r="119" spans="1:9">
      <c r="A119" s="499" t="s">
        <v>392</v>
      </c>
      <c r="B119" s="539">
        <f t="shared" si="5"/>
        <v>8.3808874666803281E-4</v>
      </c>
      <c r="C119" s="539">
        <f t="shared" si="5"/>
        <v>3.8553816040686412E-3</v>
      </c>
      <c r="D119" s="539">
        <f t="shared" si="5"/>
        <v>5.6262412167396606E-3</v>
      </c>
      <c r="E119" s="539">
        <f t="shared" si="5"/>
        <v>0.13922674867253809</v>
      </c>
      <c r="F119" s="539" t="str">
        <f t="shared" si="5"/>
        <v>-</v>
      </c>
      <c r="G119" s="540">
        <f t="shared" si="5"/>
        <v>8.3808874666803281E-4</v>
      </c>
      <c r="H119" s="540">
        <f t="shared" si="5"/>
        <v>9.1239037281265548E-3</v>
      </c>
      <c r="I119" s="540">
        <f t="shared" si="5"/>
        <v>4.5210385045926609E-3</v>
      </c>
    </row>
    <row r="120" spans="1:9">
      <c r="A120" s="500" t="s">
        <v>393</v>
      </c>
      <c r="B120" s="541">
        <f t="shared" si="5"/>
        <v>0.10339747866329077</v>
      </c>
      <c r="C120" s="541">
        <f t="shared" si="5"/>
        <v>0.14421972063376015</v>
      </c>
      <c r="D120" s="541">
        <f t="shared" si="5"/>
        <v>0.14369870710303712</v>
      </c>
      <c r="E120" s="541">
        <f t="shared" si="5"/>
        <v>0.1584197354159482</v>
      </c>
      <c r="F120" s="541" t="str">
        <f t="shared" si="5"/>
        <v>-</v>
      </c>
      <c r="G120" s="542">
        <f t="shared" si="5"/>
        <v>0.10339747866329077</v>
      </c>
      <c r="H120" s="542">
        <f t="shared" si="5"/>
        <v>0.14459015058227981</v>
      </c>
      <c r="I120" s="542">
        <f t="shared" si="5"/>
        <v>0.12170714908526306</v>
      </c>
    </row>
    <row r="121" spans="1:9">
      <c r="A121" s="499" t="s">
        <v>394</v>
      </c>
      <c r="B121" s="539">
        <f t="shared" si="5"/>
        <v>2.6991678640682533E-3</v>
      </c>
      <c r="C121" s="539">
        <f t="shared" si="5"/>
        <v>1.0930574540853555E-2</v>
      </c>
      <c r="D121" s="539">
        <f t="shared" si="5"/>
        <v>1.6872415710385558E-3</v>
      </c>
      <c r="E121" s="539" t="str">
        <f t="shared" si="5"/>
        <v>-</v>
      </c>
      <c r="F121" s="539" t="str">
        <f t="shared" si="5"/>
        <v>-</v>
      </c>
      <c r="G121" s="540">
        <f t="shared" si="5"/>
        <v>2.6991678640682533E-3</v>
      </c>
      <c r="H121" s="540">
        <f t="shared" si="5"/>
        <v>8.1589014537417834E-3</v>
      </c>
      <c r="I121" s="540">
        <f t="shared" si="5"/>
        <v>5.1259568469757787E-3</v>
      </c>
    </row>
    <row r="122" spans="1:9" s="7" customFormat="1">
      <c r="A122" s="498" t="s">
        <v>395</v>
      </c>
      <c r="B122" s="543">
        <f t="shared" si="5"/>
        <v>0.11053333092148596</v>
      </c>
      <c r="C122" s="543">
        <f t="shared" si="5"/>
        <v>0.11272391664905956</v>
      </c>
      <c r="D122" s="543">
        <f t="shared" si="5"/>
        <v>0.12818774331030738</v>
      </c>
      <c r="E122" s="543">
        <f t="shared" si="5"/>
        <v>0.27713442603040767</v>
      </c>
      <c r="F122" s="543" t="str">
        <f t="shared" si="5"/>
        <v>-</v>
      </c>
      <c r="G122" s="544">
        <f t="shared" si="5"/>
        <v>0.11053333092148596</v>
      </c>
      <c r="H122" s="544">
        <f t="shared" si="5"/>
        <v>0.12255501703478178</v>
      </c>
      <c r="I122" s="544">
        <f t="shared" si="5"/>
        <v>0.11587683261899785</v>
      </c>
    </row>
    <row r="123" spans="1:9" s="47" customFormat="1">
      <c r="A123" s="499" t="s">
        <v>396</v>
      </c>
      <c r="B123" s="539">
        <f t="shared" si="5"/>
        <v>6.6721349281322714E-2</v>
      </c>
      <c r="C123" s="539">
        <f t="shared" si="5"/>
        <v>7.1489548438072537E-2</v>
      </c>
      <c r="D123" s="539">
        <f t="shared" si="5"/>
        <v>0.10075530257001657</v>
      </c>
      <c r="E123" s="539">
        <f t="shared" si="5"/>
        <v>0.2414554794394542</v>
      </c>
      <c r="F123" s="539" t="str">
        <f t="shared" si="5"/>
        <v>-</v>
      </c>
      <c r="G123" s="540">
        <f t="shared" si="5"/>
        <v>6.6721349281322714E-2</v>
      </c>
      <c r="H123" s="540">
        <f t="shared" si="5"/>
        <v>8.5076559194465787E-2</v>
      </c>
      <c r="I123" s="540">
        <f t="shared" si="5"/>
        <v>7.4880029668132134E-2</v>
      </c>
    </row>
    <row r="124" spans="1:9">
      <c r="A124" s="500" t="s">
        <v>397</v>
      </c>
      <c r="B124" s="541">
        <f t="shared" si="5"/>
        <v>4.5179368234347964E-5</v>
      </c>
      <c r="C124" s="541">
        <f t="shared" si="5"/>
        <v>1.7880991632606866E-6</v>
      </c>
      <c r="D124" s="541">
        <f t="shared" si="5"/>
        <v>1.0273560749679856E-5</v>
      </c>
      <c r="E124" s="541" t="str">
        <f t="shared" si="5"/>
        <v>-</v>
      </c>
      <c r="F124" s="541" t="str">
        <f t="shared" si="5"/>
        <v>-</v>
      </c>
      <c r="G124" s="542">
        <f t="shared" si="5"/>
        <v>4.5179368234347964E-5</v>
      </c>
      <c r="H124" s="542">
        <f t="shared" si="5"/>
        <v>3.9122743534068742E-6</v>
      </c>
      <c r="I124" s="542">
        <f t="shared" si="5"/>
        <v>2.6836618178687078E-5</v>
      </c>
    </row>
    <row r="125" spans="1:9">
      <c r="A125" s="499" t="s">
        <v>398</v>
      </c>
      <c r="B125" s="539">
        <f t="shared" si="5"/>
        <v>2.9408987779750737E-2</v>
      </c>
      <c r="C125" s="539">
        <f t="shared" si="5"/>
        <v>2.5649720798857557E-2</v>
      </c>
      <c r="D125" s="539">
        <f t="shared" si="5"/>
        <v>1.4166274232673194E-2</v>
      </c>
      <c r="E125" s="539">
        <f t="shared" si="5"/>
        <v>3.458607674603139E-2</v>
      </c>
      <c r="F125" s="539" t="str">
        <f t="shared" si="5"/>
        <v>-</v>
      </c>
      <c r="G125" s="540">
        <f t="shared" si="5"/>
        <v>2.9408987779750737E-2</v>
      </c>
      <c r="H125" s="540">
        <f t="shared" si="5"/>
        <v>2.3006695705159119E-2</v>
      </c>
      <c r="I125" s="540">
        <f t="shared" si="5"/>
        <v>2.656324186800537E-2</v>
      </c>
    </row>
    <row r="126" spans="1:9">
      <c r="A126" s="500" t="s">
        <v>399</v>
      </c>
      <c r="B126" s="541">
        <f t="shared" ref="B126:I128" si="6">IF(B59="-","-",B59/B$61)</f>
        <v>7.4001453744088255E-3</v>
      </c>
      <c r="C126" s="541">
        <f t="shared" si="6"/>
        <v>9.3767775270873124E-3</v>
      </c>
      <c r="D126" s="541">
        <f t="shared" si="6"/>
        <v>1.3255888535721206E-2</v>
      </c>
      <c r="E126" s="541">
        <f t="shared" si="6"/>
        <v>1.0928698449220954E-3</v>
      </c>
      <c r="F126" s="541" t="str">
        <f t="shared" si="6"/>
        <v>-</v>
      </c>
      <c r="G126" s="542">
        <f t="shared" si="6"/>
        <v>7.4001453744088255E-3</v>
      </c>
      <c r="H126" s="542">
        <f t="shared" si="6"/>
        <v>1.0082433690492366E-2</v>
      </c>
      <c r="I126" s="542">
        <f t="shared" si="6"/>
        <v>8.5923917806307419E-3</v>
      </c>
    </row>
    <row r="127" spans="1:9" s="7" customFormat="1">
      <c r="A127" s="524" t="s">
        <v>400</v>
      </c>
      <c r="B127" s="545">
        <f t="shared" si="6"/>
        <v>0.23183196399571257</v>
      </c>
      <c r="C127" s="545">
        <f t="shared" si="6"/>
        <v>8.1834780429164214E-2</v>
      </c>
      <c r="D127" s="545">
        <f t="shared" si="6"/>
        <v>4.7142472156874879E-2</v>
      </c>
      <c r="E127" s="545">
        <f t="shared" si="6"/>
        <v>9.6025243444132708E-4</v>
      </c>
      <c r="F127" s="545" t="str">
        <f t="shared" si="6"/>
        <v>-</v>
      </c>
      <c r="G127" s="546">
        <f t="shared" si="6"/>
        <v>0.23183196399571257</v>
      </c>
      <c r="H127" s="546">
        <f t="shared" si="6"/>
        <v>7.0015559638256467E-2</v>
      </c>
      <c r="I127" s="546">
        <f t="shared" si="6"/>
        <v>0.15990642769656396</v>
      </c>
    </row>
    <row r="128" spans="1:9">
      <c r="A128" s="533" t="s">
        <v>402</v>
      </c>
      <c r="B128" s="555">
        <f t="shared" si="6"/>
        <v>1</v>
      </c>
      <c r="C128" s="555">
        <f t="shared" si="6"/>
        <v>1</v>
      </c>
      <c r="D128" s="555">
        <f t="shared" si="6"/>
        <v>1</v>
      </c>
      <c r="E128" s="555">
        <f t="shared" si="6"/>
        <v>1</v>
      </c>
      <c r="F128" s="555" t="str">
        <f t="shared" si="6"/>
        <v>-</v>
      </c>
      <c r="G128" s="555">
        <f t="shared" si="6"/>
        <v>1</v>
      </c>
      <c r="H128" s="555">
        <f t="shared" si="6"/>
        <v>1</v>
      </c>
      <c r="I128" s="555">
        <f t="shared" si="6"/>
        <v>1</v>
      </c>
    </row>
    <row r="129" spans="1:9">
      <c r="A129" s="536" t="s">
        <v>755</v>
      </c>
      <c r="B129" s="3"/>
      <c r="C129" s="212"/>
      <c r="D129" s="3"/>
      <c r="E129" s="3"/>
      <c r="F129" s="212"/>
      <c r="G129" s="3"/>
      <c r="H129" s="3"/>
      <c r="I129" s="3"/>
    </row>
    <row r="130" spans="1:9">
      <c r="A130" s="778" t="s">
        <v>756</v>
      </c>
      <c r="B130" s="3"/>
      <c r="C130" s="212"/>
      <c r="D130" s="3"/>
      <c r="E130" s="3"/>
      <c r="F130" s="212"/>
      <c r="G130" s="3"/>
      <c r="H130" s="3"/>
      <c r="I130" s="3"/>
    </row>
    <row r="131" spans="1:9">
      <c r="A131" s="38" t="s">
        <v>439</v>
      </c>
      <c r="B131" s="3"/>
      <c r="C131" s="212"/>
      <c r="D131" s="3"/>
      <c r="E131" s="3"/>
      <c r="F131" s="212"/>
      <c r="G131" s="3"/>
      <c r="H131" s="3"/>
      <c r="I131" s="3"/>
    </row>
    <row r="132" spans="1:9">
      <c r="A132" s="242" t="s">
        <v>643</v>
      </c>
      <c r="B132" s="3"/>
      <c r="C132" s="212"/>
      <c r="D132" s="3"/>
      <c r="E132" s="3"/>
      <c r="F132" s="212"/>
      <c r="G132" s="3"/>
      <c r="H132" s="3"/>
      <c r="I132" s="3"/>
    </row>
    <row r="135" spans="1:9" ht="16.8">
      <c r="A135" s="88" t="s">
        <v>778</v>
      </c>
    </row>
    <row r="136" spans="1:9" ht="13.8" thickBot="1">
      <c r="A136" s="205"/>
      <c r="I136" s="417" t="s">
        <v>409</v>
      </c>
    </row>
    <row r="137" spans="1:9">
      <c r="A137" s="204" t="s">
        <v>408</v>
      </c>
      <c r="B137" s="503" t="s">
        <v>96</v>
      </c>
      <c r="C137" s="503" t="s">
        <v>614</v>
      </c>
      <c r="D137" s="503" t="s">
        <v>98</v>
      </c>
      <c r="E137" s="503" t="s">
        <v>299</v>
      </c>
      <c r="F137" s="504">
        <v>300000</v>
      </c>
      <c r="G137" s="505" t="s">
        <v>436</v>
      </c>
      <c r="H137" s="505" t="s">
        <v>436</v>
      </c>
      <c r="I137" s="505" t="s">
        <v>415</v>
      </c>
    </row>
    <row r="138" spans="1:9">
      <c r="A138" s="203"/>
      <c r="B138" s="506" t="s">
        <v>36</v>
      </c>
      <c r="C138" s="506" t="s">
        <v>36</v>
      </c>
      <c r="D138" s="506" t="s">
        <v>36</v>
      </c>
      <c r="E138" s="506" t="s">
        <v>36</v>
      </c>
      <c r="F138" s="506" t="s">
        <v>37</v>
      </c>
      <c r="G138" s="507" t="s">
        <v>406</v>
      </c>
      <c r="H138" s="507" t="s">
        <v>670</v>
      </c>
      <c r="I138" s="507" t="s">
        <v>437</v>
      </c>
    </row>
    <row r="139" spans="1:9" ht="13.8" thickBot="1">
      <c r="A139" s="206"/>
      <c r="B139" s="508" t="s">
        <v>613</v>
      </c>
      <c r="C139" s="508" t="s">
        <v>100</v>
      </c>
      <c r="D139" s="508" t="s">
        <v>101</v>
      </c>
      <c r="E139" s="508" t="s">
        <v>300</v>
      </c>
      <c r="F139" s="508" t="s">
        <v>102</v>
      </c>
      <c r="G139" s="779" t="s">
        <v>775</v>
      </c>
      <c r="H139" s="509" t="s">
        <v>102</v>
      </c>
      <c r="I139" s="509" t="s">
        <v>407</v>
      </c>
    </row>
    <row r="141" spans="1:9">
      <c r="A141" s="519" t="s">
        <v>356</v>
      </c>
      <c r="B141" s="520">
        <v>14.534497999999999</v>
      </c>
      <c r="C141" s="520">
        <v>13.228797</v>
      </c>
      <c r="D141" s="520">
        <v>11.459835999999999</v>
      </c>
      <c r="E141" s="520">
        <v>30.46123</v>
      </c>
      <c r="F141" s="537" t="s">
        <v>85</v>
      </c>
      <c r="G141" s="521">
        <v>14.534497999999999</v>
      </c>
      <c r="H141" s="521">
        <v>13.133048</v>
      </c>
      <c r="I141" s="521">
        <v>13.882509000000001</v>
      </c>
    </row>
    <row r="142" spans="1:9">
      <c r="A142" s="499" t="s">
        <v>357</v>
      </c>
      <c r="B142" s="511">
        <v>13.018734</v>
      </c>
      <c r="C142" s="511">
        <v>11.477717</v>
      </c>
      <c r="D142" s="511">
        <v>10.246437</v>
      </c>
      <c r="E142" s="511">
        <v>30.46123</v>
      </c>
      <c r="F142" s="539" t="s">
        <v>85</v>
      </c>
      <c r="G142" s="267">
        <v>13.018734</v>
      </c>
      <c r="H142" s="267">
        <v>11.560548000000001</v>
      </c>
      <c r="I142" s="267">
        <v>12.340350000000001</v>
      </c>
    </row>
    <row r="143" spans="1:9">
      <c r="A143" s="500" t="s">
        <v>358</v>
      </c>
      <c r="B143" s="512">
        <v>1.0862E-2</v>
      </c>
      <c r="C143" s="512">
        <v>2.0981E-2</v>
      </c>
      <c r="D143" s="512">
        <v>3.1259999999999999E-3</v>
      </c>
      <c r="E143" s="512" t="s">
        <v>85</v>
      </c>
      <c r="F143" s="541" t="s">
        <v>85</v>
      </c>
      <c r="G143" s="513">
        <v>1.0862E-2</v>
      </c>
      <c r="H143" s="513">
        <v>1.5845000000000001E-2</v>
      </c>
      <c r="I143" s="513">
        <v>1.3180000000000001E-2</v>
      </c>
    </row>
    <row r="144" spans="1:9">
      <c r="A144" s="499" t="s">
        <v>359</v>
      </c>
      <c r="B144" s="511">
        <v>5.6099999999999998E-4</v>
      </c>
      <c r="C144" s="511">
        <v>4.0280000000000003E-3</v>
      </c>
      <c r="D144" s="511" t="s">
        <v>85</v>
      </c>
      <c r="E144" s="511" t="s">
        <v>85</v>
      </c>
      <c r="F144" s="539" t="s">
        <v>85</v>
      </c>
      <c r="G144" s="267">
        <v>5.6099999999999998E-4</v>
      </c>
      <c r="H144" s="267">
        <v>2.8839999999999998E-3</v>
      </c>
      <c r="I144" s="267">
        <v>1.642E-3</v>
      </c>
    </row>
    <row r="145" spans="1:9">
      <c r="A145" s="498" t="s">
        <v>360</v>
      </c>
      <c r="B145" s="522">
        <v>0.71915499999999999</v>
      </c>
      <c r="C145" s="522">
        <v>0.57883300000000004</v>
      </c>
      <c r="D145" s="522">
        <v>5.2531000000000001E-2</v>
      </c>
      <c r="E145" s="522">
        <v>0.73578399999999999</v>
      </c>
      <c r="F145" s="543" t="s">
        <v>85</v>
      </c>
      <c r="G145" s="523">
        <v>0.71915499999999999</v>
      </c>
      <c r="H145" s="523">
        <v>0.444048</v>
      </c>
      <c r="I145" s="523">
        <v>0.59116800000000003</v>
      </c>
    </row>
    <row r="146" spans="1:9">
      <c r="A146" s="499" t="s">
        <v>361</v>
      </c>
      <c r="B146" s="511">
        <v>0.31180999999999998</v>
      </c>
      <c r="C146" s="511">
        <v>0.36462099999999997</v>
      </c>
      <c r="D146" s="511">
        <v>3.679E-3</v>
      </c>
      <c r="E146" s="511" t="s">
        <v>85</v>
      </c>
      <c r="F146" s="539" t="s">
        <v>85</v>
      </c>
      <c r="G146" s="267">
        <v>0.31180999999999998</v>
      </c>
      <c r="H146" s="267">
        <v>0.26208300000000001</v>
      </c>
      <c r="I146" s="267">
        <v>0.28867599999999999</v>
      </c>
    </row>
    <row r="147" spans="1:9">
      <c r="A147" s="500" t="s">
        <v>362</v>
      </c>
      <c r="B147" s="512">
        <v>0.240068</v>
      </c>
      <c r="C147" s="512">
        <v>0.10627399999999999</v>
      </c>
      <c r="D147" s="512">
        <v>2.8986000000000001E-2</v>
      </c>
      <c r="E147" s="512" t="s">
        <v>85</v>
      </c>
      <c r="F147" s="541" t="s">
        <v>85</v>
      </c>
      <c r="G147" s="513">
        <v>0.240068</v>
      </c>
      <c r="H147" s="513">
        <v>8.3714999999999998E-2</v>
      </c>
      <c r="I147" s="513">
        <v>0.167328</v>
      </c>
    </row>
    <row r="148" spans="1:9">
      <c r="A148" s="499" t="s">
        <v>363</v>
      </c>
      <c r="B148" s="511">
        <v>7.0800000000000002E-2</v>
      </c>
      <c r="C148" s="511">
        <v>7.7210000000000004E-3</v>
      </c>
      <c r="D148" s="511" t="s">
        <v>85</v>
      </c>
      <c r="E148" s="511">
        <v>0.73578399999999999</v>
      </c>
      <c r="F148" s="539" t="s">
        <v>85</v>
      </c>
      <c r="G148" s="267">
        <v>7.0800000000000002E-2</v>
      </c>
      <c r="H148" s="267">
        <v>2.1266E-2</v>
      </c>
      <c r="I148" s="267">
        <v>4.7756E-2</v>
      </c>
    </row>
    <row r="149" spans="1:9">
      <c r="A149" s="514" t="s">
        <v>364</v>
      </c>
      <c r="B149" s="512">
        <v>4.0156999999999998E-2</v>
      </c>
      <c r="C149" s="512">
        <v>0.100004</v>
      </c>
      <c r="D149" s="512">
        <v>1.9677E-2</v>
      </c>
      <c r="E149" s="512" t="s">
        <v>85</v>
      </c>
      <c r="F149" s="541" t="s">
        <v>85</v>
      </c>
      <c r="G149" s="513">
        <v>4.0156999999999998E-2</v>
      </c>
      <c r="H149" s="513">
        <v>7.6781000000000002E-2</v>
      </c>
      <c r="I149" s="513">
        <v>5.7195999999999997E-2</v>
      </c>
    </row>
    <row r="150" spans="1:9">
      <c r="A150" s="524" t="s">
        <v>365</v>
      </c>
      <c r="B150" s="525">
        <v>3.1196630000000001</v>
      </c>
      <c r="C150" s="525">
        <v>1.9146719999999999</v>
      </c>
      <c r="D150" s="525">
        <v>0.40277299999999999</v>
      </c>
      <c r="E150" s="525">
        <v>0.15431600000000001</v>
      </c>
      <c r="F150" s="545" t="s">
        <v>85</v>
      </c>
      <c r="G150" s="526">
        <v>3.1196630000000001</v>
      </c>
      <c r="H150" s="526">
        <v>1.480183</v>
      </c>
      <c r="I150" s="526">
        <v>2.3569360000000001</v>
      </c>
    </row>
    <row r="151" spans="1:9">
      <c r="A151" s="500" t="s">
        <v>417</v>
      </c>
      <c r="B151" s="512">
        <v>0.19589699999999999</v>
      </c>
      <c r="C151" s="512">
        <v>0.37956899999999999</v>
      </c>
      <c r="D151" s="512">
        <v>2.1426000000000001E-2</v>
      </c>
      <c r="E151" s="512">
        <v>0.15431600000000001</v>
      </c>
      <c r="F151" s="541" t="s">
        <v>85</v>
      </c>
      <c r="G151" s="513">
        <v>0.19589699999999999</v>
      </c>
      <c r="H151" s="513">
        <v>0.28074700000000002</v>
      </c>
      <c r="I151" s="513">
        <v>0.235372</v>
      </c>
    </row>
    <row r="152" spans="1:9">
      <c r="A152" s="499" t="s">
        <v>367</v>
      </c>
      <c r="B152" s="511">
        <v>1.937829</v>
      </c>
      <c r="C152" s="511">
        <v>0.98392199999999996</v>
      </c>
      <c r="D152" s="511">
        <v>0.37101499999999998</v>
      </c>
      <c r="E152" s="511" t="s">
        <v>85</v>
      </c>
      <c r="F152" s="539" t="s">
        <v>85</v>
      </c>
      <c r="G152" s="267">
        <v>1.937829</v>
      </c>
      <c r="H152" s="267">
        <v>0.80200400000000005</v>
      </c>
      <c r="I152" s="267">
        <v>1.4094150000000001</v>
      </c>
    </row>
    <row r="153" spans="1:9">
      <c r="A153" s="514" t="s">
        <v>368</v>
      </c>
      <c r="B153" s="512">
        <v>1.2954E-2</v>
      </c>
      <c r="C153" s="512">
        <v>3.8150999999999997E-2</v>
      </c>
      <c r="D153" s="512" t="s">
        <v>85</v>
      </c>
      <c r="E153" s="512" t="s">
        <v>85</v>
      </c>
      <c r="F153" s="541" t="s">
        <v>85</v>
      </c>
      <c r="G153" s="513">
        <v>1.2954E-2</v>
      </c>
      <c r="H153" s="513">
        <v>2.7321000000000002E-2</v>
      </c>
      <c r="I153" s="513">
        <v>1.9637999999999999E-2</v>
      </c>
    </row>
    <row r="154" spans="1:9">
      <c r="A154" s="499" t="s">
        <v>369</v>
      </c>
      <c r="B154" s="511">
        <v>1.2290000000000001E-3</v>
      </c>
      <c r="C154" s="511">
        <v>0.21671099999999999</v>
      </c>
      <c r="D154" s="511">
        <v>9.8999999999999994E-5</v>
      </c>
      <c r="E154" s="511" t="s">
        <v>85</v>
      </c>
      <c r="F154" s="539" t="s">
        <v>85</v>
      </c>
      <c r="G154" s="267">
        <v>1.2290000000000001E-3</v>
      </c>
      <c r="H154" s="267">
        <v>0.15522</v>
      </c>
      <c r="I154" s="267">
        <v>7.2869000000000003E-2</v>
      </c>
    </row>
    <row r="155" spans="1:9">
      <c r="A155" s="500" t="s">
        <v>370</v>
      </c>
      <c r="B155" s="512">
        <v>0.74801700000000004</v>
      </c>
      <c r="C155" s="512">
        <v>0.125997</v>
      </c>
      <c r="D155" s="512">
        <v>9.5350000000000001E-3</v>
      </c>
      <c r="E155" s="512" t="s">
        <v>85</v>
      </c>
      <c r="F155" s="541" t="s">
        <v>85</v>
      </c>
      <c r="G155" s="513">
        <v>0.74801700000000004</v>
      </c>
      <c r="H155" s="513">
        <v>9.2732999999999996E-2</v>
      </c>
      <c r="I155" s="513">
        <v>0.44316299999999997</v>
      </c>
    </row>
    <row r="156" spans="1:9">
      <c r="A156" s="499" t="s">
        <v>371</v>
      </c>
      <c r="B156" s="511">
        <v>9.2492000000000005E-2</v>
      </c>
      <c r="C156" s="511">
        <v>0.17022599999999999</v>
      </c>
      <c r="D156" s="511">
        <v>6.9800000000000005E-4</v>
      </c>
      <c r="E156" s="511" t="s">
        <v>85</v>
      </c>
      <c r="F156" s="539" t="s">
        <v>85</v>
      </c>
      <c r="G156" s="267">
        <v>9.2492000000000005E-2</v>
      </c>
      <c r="H156" s="267">
        <v>0.122088</v>
      </c>
      <c r="I156" s="267">
        <v>0.10626099999999999</v>
      </c>
    </row>
    <row r="157" spans="1:9">
      <c r="A157" s="498" t="s">
        <v>372</v>
      </c>
      <c r="B157" s="522">
        <v>3.7133370000000001</v>
      </c>
      <c r="C157" s="522">
        <v>3.784529</v>
      </c>
      <c r="D157" s="522">
        <v>3.1485720000000001</v>
      </c>
      <c r="E157" s="522">
        <v>1.587464</v>
      </c>
      <c r="F157" s="543" t="s">
        <v>85</v>
      </c>
      <c r="G157" s="523">
        <v>3.7133370000000001</v>
      </c>
      <c r="H157" s="523">
        <v>3.5706150000000001</v>
      </c>
      <c r="I157" s="523">
        <v>3.6469390000000002</v>
      </c>
    </row>
    <row r="158" spans="1:9">
      <c r="A158" s="502" t="s">
        <v>418</v>
      </c>
      <c r="B158" s="515">
        <v>0.37036599999999997</v>
      </c>
      <c r="C158" s="515">
        <v>9.2607999999999996E-2</v>
      </c>
      <c r="D158" s="515">
        <v>3.0932999999999999E-2</v>
      </c>
      <c r="E158" s="515" t="s">
        <v>85</v>
      </c>
      <c r="F158" s="547" t="s">
        <v>85</v>
      </c>
      <c r="G158" s="516">
        <v>0.37036599999999997</v>
      </c>
      <c r="H158" s="516">
        <v>7.4439000000000005E-2</v>
      </c>
      <c r="I158" s="516">
        <v>0.23269300000000001</v>
      </c>
    </row>
    <row r="159" spans="1:9">
      <c r="A159" s="500" t="s">
        <v>373</v>
      </c>
      <c r="B159" s="512">
        <v>1.4874039999999999</v>
      </c>
      <c r="C159" s="512">
        <v>0.70543800000000001</v>
      </c>
      <c r="D159" s="512">
        <v>1.7709010000000001</v>
      </c>
      <c r="E159" s="512">
        <v>1.4893270000000001</v>
      </c>
      <c r="F159" s="541" t="s">
        <v>85</v>
      </c>
      <c r="G159" s="513">
        <v>1.4874039999999999</v>
      </c>
      <c r="H159" s="513">
        <v>1.0018629999999999</v>
      </c>
      <c r="I159" s="513">
        <v>1.2615190000000001</v>
      </c>
    </row>
    <row r="160" spans="1:9">
      <c r="A160" s="502" t="s">
        <v>374</v>
      </c>
      <c r="B160" s="515">
        <v>1.704985</v>
      </c>
      <c r="C160" s="515">
        <v>2.6255660000000001</v>
      </c>
      <c r="D160" s="515">
        <v>1.346738</v>
      </c>
      <c r="E160" s="515">
        <v>9.8137000000000002E-2</v>
      </c>
      <c r="F160" s="547" t="s">
        <v>85</v>
      </c>
      <c r="G160" s="516">
        <v>1.704985</v>
      </c>
      <c r="H160" s="516">
        <v>2.2358470000000001</v>
      </c>
      <c r="I160" s="516">
        <v>1.9519550000000001</v>
      </c>
    </row>
    <row r="161" spans="1:9">
      <c r="A161" s="498" t="s">
        <v>375</v>
      </c>
      <c r="B161" s="522">
        <v>11.959958</v>
      </c>
      <c r="C161" s="522">
        <v>14.462719</v>
      </c>
      <c r="D161" s="522">
        <v>11.471360000000001</v>
      </c>
      <c r="E161" s="522">
        <v>13.354995000000001</v>
      </c>
      <c r="F161" s="543" t="s">
        <v>85</v>
      </c>
      <c r="G161" s="523">
        <v>11.959958</v>
      </c>
      <c r="H161" s="523">
        <v>13.653862999999999</v>
      </c>
      <c r="I161" s="523">
        <v>12.748004</v>
      </c>
    </row>
    <row r="162" spans="1:9">
      <c r="A162" s="499" t="s">
        <v>419</v>
      </c>
      <c r="B162" s="511">
        <v>0.264262</v>
      </c>
      <c r="C162" s="511">
        <v>0.162135</v>
      </c>
      <c r="D162" s="511">
        <v>4.2039E-2</v>
      </c>
      <c r="E162" s="511">
        <v>9.0500000000000008E-3</v>
      </c>
      <c r="F162" s="539" t="s">
        <v>85</v>
      </c>
      <c r="G162" s="267">
        <v>0.264262</v>
      </c>
      <c r="H162" s="267">
        <v>0.12733800000000001</v>
      </c>
      <c r="I162" s="267">
        <v>0.20056199999999999</v>
      </c>
    </row>
    <row r="163" spans="1:9">
      <c r="A163" s="500" t="s">
        <v>376</v>
      </c>
      <c r="B163" s="512">
        <v>9.7023109999999999</v>
      </c>
      <c r="C163" s="512">
        <v>13.020669</v>
      </c>
      <c r="D163" s="512">
        <v>10.835516</v>
      </c>
      <c r="E163" s="512">
        <v>13.335997000000001</v>
      </c>
      <c r="F163" s="541" t="s">
        <v>85</v>
      </c>
      <c r="G163" s="513">
        <v>9.7023109999999999</v>
      </c>
      <c r="H163" s="513">
        <v>12.453859</v>
      </c>
      <c r="I163" s="513">
        <v>10.982398999999999</v>
      </c>
    </row>
    <row r="164" spans="1:9">
      <c r="A164" s="499" t="s">
        <v>377</v>
      </c>
      <c r="B164" s="511">
        <v>1.1555500000000001</v>
      </c>
      <c r="C164" s="511">
        <v>0.93467100000000003</v>
      </c>
      <c r="D164" s="511">
        <v>0.59380500000000003</v>
      </c>
      <c r="E164" s="511">
        <v>9.9480000000000002E-3</v>
      </c>
      <c r="F164" s="539" t="s">
        <v>85</v>
      </c>
      <c r="G164" s="267">
        <v>1.1555500000000001</v>
      </c>
      <c r="H164" s="267">
        <v>0.82542300000000002</v>
      </c>
      <c r="I164" s="267">
        <v>1.0019670000000001</v>
      </c>
    </row>
    <row r="165" spans="1:9">
      <c r="A165" s="498" t="s">
        <v>378</v>
      </c>
      <c r="B165" s="522">
        <v>5.6562469999999996</v>
      </c>
      <c r="C165" s="522">
        <v>7.1282389999999998</v>
      </c>
      <c r="D165" s="522">
        <v>5.4069900000000004</v>
      </c>
      <c r="E165" s="522">
        <v>6.1973120000000002</v>
      </c>
      <c r="F165" s="543" t="s">
        <v>85</v>
      </c>
      <c r="G165" s="523">
        <v>5.6562469999999996</v>
      </c>
      <c r="H165" s="523">
        <v>6.6565390000000004</v>
      </c>
      <c r="I165" s="523">
        <v>6.1216080000000002</v>
      </c>
    </row>
    <row r="166" spans="1:9">
      <c r="A166" s="499" t="s">
        <v>420</v>
      </c>
      <c r="B166" s="511">
        <v>1.3124990000000001</v>
      </c>
      <c r="C166" s="511">
        <v>1.319323</v>
      </c>
      <c r="D166" s="511">
        <v>0.66919099999999998</v>
      </c>
      <c r="E166" s="511" t="s">
        <v>85</v>
      </c>
      <c r="F166" s="539" t="s">
        <v>85</v>
      </c>
      <c r="G166" s="267">
        <v>1.3124990000000001</v>
      </c>
      <c r="H166" s="267">
        <v>1.1204609999999999</v>
      </c>
      <c r="I166" s="267">
        <v>1.223158</v>
      </c>
    </row>
    <row r="167" spans="1:9">
      <c r="A167" s="500" t="s">
        <v>379</v>
      </c>
      <c r="B167" s="512">
        <v>1.129858</v>
      </c>
      <c r="C167" s="512">
        <v>0.96699299999999999</v>
      </c>
      <c r="D167" s="512">
        <v>0.94849099999999997</v>
      </c>
      <c r="E167" s="512">
        <v>1.9136770000000001</v>
      </c>
      <c r="F167" s="541" t="s">
        <v>85</v>
      </c>
      <c r="G167" s="513">
        <v>1.129858</v>
      </c>
      <c r="H167" s="513">
        <v>0.98238400000000003</v>
      </c>
      <c r="I167" s="513">
        <v>1.0612490000000001</v>
      </c>
    </row>
    <row r="168" spans="1:9">
      <c r="A168" s="502" t="s">
        <v>751</v>
      </c>
      <c r="B168" s="515">
        <v>1.8493679999999999</v>
      </c>
      <c r="C168" s="515">
        <v>2.8904890000000001</v>
      </c>
      <c r="D168" s="515">
        <v>2.3283809999999998</v>
      </c>
      <c r="E168" s="515">
        <v>0.44767200000000001</v>
      </c>
      <c r="F168" s="547" t="s">
        <v>85</v>
      </c>
      <c r="G168" s="516">
        <v>1.8493679999999999</v>
      </c>
      <c r="H168" s="516">
        <v>2.6907019999999999</v>
      </c>
      <c r="I168" s="516">
        <v>2.240777</v>
      </c>
    </row>
    <row r="169" spans="1:9">
      <c r="A169" s="501" t="s">
        <v>381</v>
      </c>
      <c r="B169" s="512">
        <v>1.2328E-2</v>
      </c>
      <c r="C169" s="512">
        <v>6.1760000000000001E-3</v>
      </c>
      <c r="D169" s="512">
        <v>0</v>
      </c>
      <c r="E169" s="512">
        <v>0.122553</v>
      </c>
      <c r="F169" s="541" t="s">
        <v>85</v>
      </c>
      <c r="G169" s="513">
        <v>1.2328E-2</v>
      </c>
      <c r="H169" s="513">
        <v>7.0439999999999999E-3</v>
      </c>
      <c r="I169" s="513">
        <v>9.8700000000000003E-3</v>
      </c>
    </row>
    <row r="170" spans="1:9">
      <c r="A170" s="502" t="s">
        <v>382</v>
      </c>
      <c r="B170" s="511">
        <v>0.53366599999999997</v>
      </c>
      <c r="C170" s="511">
        <v>0.13755100000000001</v>
      </c>
      <c r="D170" s="511">
        <v>0.232297</v>
      </c>
      <c r="E170" s="511" t="s">
        <v>85</v>
      </c>
      <c r="F170" s="539" t="s">
        <v>85</v>
      </c>
      <c r="G170" s="267">
        <v>0.53366599999999997</v>
      </c>
      <c r="H170" s="267">
        <v>0.15947800000000001</v>
      </c>
      <c r="I170" s="267">
        <v>0.35958400000000001</v>
      </c>
    </row>
    <row r="171" spans="1:9">
      <c r="A171" s="501" t="s">
        <v>383</v>
      </c>
      <c r="B171" s="517">
        <v>0.58165999999999995</v>
      </c>
      <c r="C171" s="517">
        <v>1.5305409999999999</v>
      </c>
      <c r="D171" s="517">
        <v>1.228631</v>
      </c>
      <c r="E171" s="517">
        <v>3.7134109999999998</v>
      </c>
      <c r="F171" s="551" t="s">
        <v>85</v>
      </c>
      <c r="G171" s="518">
        <v>0.58165999999999995</v>
      </c>
      <c r="H171" s="518">
        <v>1.4979830000000001</v>
      </c>
      <c r="I171" s="518">
        <v>1.0079560000000001</v>
      </c>
    </row>
    <row r="172" spans="1:9" s="7" customFormat="1">
      <c r="A172" s="530" t="s">
        <v>438</v>
      </c>
      <c r="B172" s="531">
        <v>0.99565899999999996</v>
      </c>
      <c r="C172" s="531">
        <v>1.665808</v>
      </c>
      <c r="D172" s="531">
        <v>2.1354340000000001</v>
      </c>
      <c r="E172" s="531">
        <v>4.357119</v>
      </c>
      <c r="F172" s="549" t="s">
        <v>85</v>
      </c>
      <c r="G172" s="532">
        <v>0.99565899999999996</v>
      </c>
      <c r="H172" s="532">
        <v>1.846635</v>
      </c>
      <c r="I172" s="532">
        <v>1.391554</v>
      </c>
    </row>
    <row r="173" spans="1:9">
      <c r="A173" s="501" t="s">
        <v>421</v>
      </c>
      <c r="B173" s="517">
        <v>0.36673</v>
      </c>
      <c r="C173" s="517">
        <v>1.0778129999999999</v>
      </c>
      <c r="D173" s="517">
        <v>0.62990500000000005</v>
      </c>
      <c r="E173" s="517">
        <v>4.357119</v>
      </c>
      <c r="F173" s="551" t="s">
        <v>85</v>
      </c>
      <c r="G173" s="518">
        <v>0.36673</v>
      </c>
      <c r="H173" s="518">
        <v>1.030384</v>
      </c>
      <c r="I173" s="518">
        <v>0.67547800000000002</v>
      </c>
    </row>
    <row r="174" spans="1:9">
      <c r="A174" s="502" t="s">
        <v>501</v>
      </c>
      <c r="B174" s="515">
        <v>0.49526700000000001</v>
      </c>
      <c r="C174" s="515">
        <v>0.52105299999999999</v>
      </c>
      <c r="D174" s="515">
        <v>1.50553</v>
      </c>
      <c r="E174" s="515" t="s">
        <v>85</v>
      </c>
      <c r="F174" s="547" t="s">
        <v>85</v>
      </c>
      <c r="G174" s="516">
        <v>0.49526700000000001</v>
      </c>
      <c r="H174" s="516">
        <v>0.76831199999999999</v>
      </c>
      <c r="I174" s="516">
        <v>0.62229400000000001</v>
      </c>
    </row>
    <row r="175" spans="1:9">
      <c r="A175" s="527" t="s">
        <v>384</v>
      </c>
      <c r="B175" s="528">
        <v>13.44328</v>
      </c>
      <c r="C175" s="528">
        <v>14.897209999999999</v>
      </c>
      <c r="D175" s="528">
        <v>25.761658000000001</v>
      </c>
      <c r="E175" s="528">
        <v>6.9172399999999996</v>
      </c>
      <c r="F175" s="553" t="s">
        <v>85</v>
      </c>
      <c r="G175" s="529">
        <v>13.44328</v>
      </c>
      <c r="H175" s="529">
        <v>17.578209999999999</v>
      </c>
      <c r="I175" s="529">
        <v>15.366951</v>
      </c>
    </row>
    <row r="176" spans="1:9">
      <c r="A176" s="502" t="s">
        <v>422</v>
      </c>
      <c r="B176" s="515">
        <v>2.0538020000000001</v>
      </c>
      <c r="C176" s="515">
        <v>2.538564</v>
      </c>
      <c r="D176" s="515">
        <v>5.1000589999999999</v>
      </c>
      <c r="E176" s="515">
        <v>4.8940330000000003</v>
      </c>
      <c r="F176" s="547" t="s">
        <v>85</v>
      </c>
      <c r="G176" s="516">
        <v>2.0538020000000001</v>
      </c>
      <c r="H176" s="516">
        <v>3.2612770000000002</v>
      </c>
      <c r="I176" s="516">
        <v>2.6155490000000001</v>
      </c>
    </row>
    <row r="177" spans="1:9">
      <c r="A177" s="501" t="s">
        <v>385</v>
      </c>
      <c r="B177" s="517">
        <v>0.61867399999999995</v>
      </c>
      <c r="C177" s="517">
        <v>0.82530099999999995</v>
      </c>
      <c r="D177" s="517">
        <v>0.59448500000000004</v>
      </c>
      <c r="E177" s="517" t="s">
        <v>85</v>
      </c>
      <c r="F177" s="551" t="s">
        <v>85</v>
      </c>
      <c r="G177" s="518">
        <v>0.61867399999999995</v>
      </c>
      <c r="H177" s="518">
        <v>0.74706600000000001</v>
      </c>
      <c r="I177" s="518">
        <v>0.67840500000000004</v>
      </c>
    </row>
    <row r="178" spans="1:9">
      <c r="A178" s="502" t="s">
        <v>386</v>
      </c>
      <c r="B178" s="515">
        <v>3.2821280000000002</v>
      </c>
      <c r="C178" s="515">
        <v>2.8228360000000001</v>
      </c>
      <c r="D178" s="515">
        <v>5.8754210000000002</v>
      </c>
      <c r="E178" s="515">
        <v>2.9103E-2</v>
      </c>
      <c r="F178" s="547" t="s">
        <v>85</v>
      </c>
      <c r="G178" s="516">
        <v>3.2821280000000002</v>
      </c>
      <c r="H178" s="516">
        <v>3.5643189999999998</v>
      </c>
      <c r="I178" s="516">
        <v>3.4134099999999998</v>
      </c>
    </row>
    <row r="179" spans="1:9">
      <c r="A179" s="501" t="s">
        <v>387</v>
      </c>
      <c r="B179" s="517">
        <v>0.57048399999999999</v>
      </c>
      <c r="C179" s="517">
        <v>0.69797699999999996</v>
      </c>
      <c r="D179" s="517">
        <v>2.621737</v>
      </c>
      <c r="E179" s="517" t="s">
        <v>85</v>
      </c>
      <c r="F179" s="551" t="s">
        <v>85</v>
      </c>
      <c r="G179" s="518">
        <v>0.57048399999999999</v>
      </c>
      <c r="H179" s="518">
        <v>1.1879930000000001</v>
      </c>
      <c r="I179" s="518">
        <v>0.85776399999999997</v>
      </c>
    </row>
    <row r="180" spans="1:9">
      <c r="A180" s="557" t="s">
        <v>388</v>
      </c>
      <c r="B180" s="563">
        <v>7.2094000000000005E-2</v>
      </c>
      <c r="C180" s="563">
        <v>0.37728400000000001</v>
      </c>
      <c r="D180" s="563">
        <v>0.14774200000000001</v>
      </c>
      <c r="E180" s="563" t="s">
        <v>85</v>
      </c>
      <c r="F180" s="565" t="s">
        <v>85</v>
      </c>
      <c r="G180" s="564">
        <v>7.2094000000000005E-2</v>
      </c>
      <c r="H180" s="564">
        <v>0.30896499999999999</v>
      </c>
      <c r="I180" s="564">
        <v>0.18229300000000001</v>
      </c>
    </row>
    <row r="181" spans="1:9" s="47" customFormat="1">
      <c r="A181" s="501" t="s">
        <v>389</v>
      </c>
      <c r="B181" s="517">
        <v>5.5134610000000004</v>
      </c>
      <c r="C181" s="517">
        <v>5.8730380000000002</v>
      </c>
      <c r="D181" s="517">
        <v>11.421730999999999</v>
      </c>
      <c r="E181" s="517">
        <v>1.9941040000000001</v>
      </c>
      <c r="F181" s="551" t="s">
        <v>85</v>
      </c>
      <c r="G181" s="518">
        <v>5.5134610000000004</v>
      </c>
      <c r="H181" s="518">
        <v>7.2464829999999996</v>
      </c>
      <c r="I181" s="518">
        <v>6.319706</v>
      </c>
    </row>
    <row r="182" spans="1:9" s="7" customFormat="1">
      <c r="A182" s="524" t="s">
        <v>390</v>
      </c>
      <c r="B182" s="525">
        <v>10.517878</v>
      </c>
      <c r="C182" s="525">
        <v>14.210796999999999</v>
      </c>
      <c r="D182" s="525">
        <v>13.414999</v>
      </c>
      <c r="E182" s="525">
        <v>44.735816999999997</v>
      </c>
      <c r="F182" s="545" t="s">
        <v>85</v>
      </c>
      <c r="G182" s="526">
        <v>10.517878</v>
      </c>
      <c r="H182" s="526">
        <v>14.654779</v>
      </c>
      <c r="I182" s="526">
        <v>12.442467000000001</v>
      </c>
    </row>
    <row r="183" spans="1:9">
      <c r="A183" s="500" t="s">
        <v>391</v>
      </c>
      <c r="B183" s="512">
        <v>3.8869999999999998E-3</v>
      </c>
      <c r="C183" s="512">
        <v>2.2311000000000001E-2</v>
      </c>
      <c r="D183" s="512">
        <v>8.1700000000000002E-4</v>
      </c>
      <c r="E183" s="512" t="s">
        <v>85</v>
      </c>
      <c r="F183" s="541" t="s">
        <v>85</v>
      </c>
      <c r="G183" s="513">
        <v>3.8869999999999998E-3</v>
      </c>
      <c r="H183" s="513">
        <v>1.6192000000000002E-2</v>
      </c>
      <c r="I183" s="513">
        <v>9.6120000000000008E-3</v>
      </c>
    </row>
    <row r="184" spans="1:9">
      <c r="A184" s="499" t="s">
        <v>392</v>
      </c>
      <c r="B184" s="511">
        <v>8.2402000000000003E-2</v>
      </c>
      <c r="C184" s="511">
        <v>0.344026</v>
      </c>
      <c r="D184" s="511">
        <v>0.49976999999999999</v>
      </c>
      <c r="E184" s="511">
        <v>20.925571999999999</v>
      </c>
      <c r="F184" s="539" t="s">
        <v>85</v>
      </c>
      <c r="G184" s="267">
        <v>8.2402000000000003E-2</v>
      </c>
      <c r="H184" s="267">
        <v>0.825098</v>
      </c>
      <c r="I184" s="267">
        <v>0.427923</v>
      </c>
    </row>
    <row r="185" spans="1:9">
      <c r="A185" s="500" t="s">
        <v>393</v>
      </c>
      <c r="B185" s="512">
        <v>10.166202</v>
      </c>
      <c r="C185" s="512">
        <v>12.869097999999999</v>
      </c>
      <c r="D185" s="512">
        <v>12.764536</v>
      </c>
      <c r="E185" s="512">
        <v>23.810245999999999</v>
      </c>
      <c r="F185" s="541" t="s">
        <v>85</v>
      </c>
      <c r="G185" s="513">
        <v>10.166202</v>
      </c>
      <c r="H185" s="513">
        <v>13.075659</v>
      </c>
      <c r="I185" s="513">
        <v>11.519753</v>
      </c>
    </row>
    <row r="186" spans="1:9">
      <c r="A186" s="499" t="s">
        <v>394</v>
      </c>
      <c r="B186" s="511">
        <v>0.26538600000000001</v>
      </c>
      <c r="C186" s="511">
        <v>0.97536299999999998</v>
      </c>
      <c r="D186" s="511">
        <v>0.14987500000000001</v>
      </c>
      <c r="E186" s="511" t="s">
        <v>85</v>
      </c>
      <c r="F186" s="539" t="s">
        <v>85</v>
      </c>
      <c r="G186" s="267">
        <v>0.26538600000000001</v>
      </c>
      <c r="H186" s="267">
        <v>0.73782999999999999</v>
      </c>
      <c r="I186" s="267">
        <v>0.48517900000000003</v>
      </c>
    </row>
    <row r="187" spans="1:9" s="7" customFormat="1">
      <c r="A187" s="498" t="s">
        <v>395</v>
      </c>
      <c r="B187" s="522">
        <v>10.86781</v>
      </c>
      <c r="C187" s="522">
        <v>10.058646</v>
      </c>
      <c r="D187" s="522">
        <v>11.386721</v>
      </c>
      <c r="E187" s="522">
        <v>41.652887999999997</v>
      </c>
      <c r="F187" s="543" t="s">
        <v>85</v>
      </c>
      <c r="G187" s="523">
        <v>10.86781</v>
      </c>
      <c r="H187" s="523">
        <v>11.082965</v>
      </c>
      <c r="I187" s="523">
        <v>10.967905999999999</v>
      </c>
    </row>
    <row r="188" spans="1:9" s="47" customFormat="1">
      <c r="A188" s="499" t="s">
        <v>396</v>
      </c>
      <c r="B188" s="511">
        <v>6.5601479999999999</v>
      </c>
      <c r="C188" s="511">
        <v>6.3791969999999996</v>
      </c>
      <c r="D188" s="511">
        <v>8.9499390000000005</v>
      </c>
      <c r="E188" s="511">
        <v>36.290393000000002</v>
      </c>
      <c r="F188" s="539" t="s">
        <v>85</v>
      </c>
      <c r="G188" s="267">
        <v>6.5601479999999999</v>
      </c>
      <c r="H188" s="267">
        <v>7.6936920000000004</v>
      </c>
      <c r="I188" s="267">
        <v>7.0875000000000004</v>
      </c>
    </row>
    <row r="189" spans="1:9">
      <c r="A189" s="500" t="s">
        <v>397</v>
      </c>
      <c r="B189" s="512">
        <v>4.4419999999999998E-3</v>
      </c>
      <c r="C189" s="512">
        <v>1.6000000000000001E-4</v>
      </c>
      <c r="D189" s="512">
        <v>9.1299999999999997E-4</v>
      </c>
      <c r="E189" s="512" t="s">
        <v>85</v>
      </c>
      <c r="F189" s="541" t="s">
        <v>85</v>
      </c>
      <c r="G189" s="513">
        <v>4.4419999999999998E-3</v>
      </c>
      <c r="H189" s="513">
        <v>3.5399999999999999E-4</v>
      </c>
      <c r="I189" s="513">
        <v>2.5400000000000002E-3</v>
      </c>
    </row>
    <row r="190" spans="1:9">
      <c r="A190" s="499" t="s">
        <v>398</v>
      </c>
      <c r="B190" s="511">
        <v>2.8915380000000002</v>
      </c>
      <c r="C190" s="511">
        <v>2.2887909999999998</v>
      </c>
      <c r="D190" s="511">
        <v>1.2583690000000001</v>
      </c>
      <c r="E190" s="511">
        <v>5.1982379999999999</v>
      </c>
      <c r="F190" s="539" t="s">
        <v>85</v>
      </c>
      <c r="G190" s="267">
        <v>2.8915380000000002</v>
      </c>
      <c r="H190" s="267">
        <v>2.0805549999999999</v>
      </c>
      <c r="I190" s="267">
        <v>2.5142479999999998</v>
      </c>
    </row>
    <row r="191" spans="1:9">
      <c r="A191" s="500" t="s">
        <v>399</v>
      </c>
      <c r="B191" s="512">
        <v>0.72759399999999996</v>
      </c>
      <c r="C191" s="512">
        <v>0.83671399999999996</v>
      </c>
      <c r="D191" s="512">
        <v>1.1775</v>
      </c>
      <c r="E191" s="512">
        <v>0.16425699999999999</v>
      </c>
      <c r="F191" s="541" t="s">
        <v>85</v>
      </c>
      <c r="G191" s="513">
        <v>0.72759399999999996</v>
      </c>
      <c r="H191" s="513">
        <v>0.91178000000000003</v>
      </c>
      <c r="I191" s="513">
        <v>0.81328199999999995</v>
      </c>
    </row>
    <row r="192" spans="1:9" s="7" customFormat="1">
      <c r="A192" s="524" t="s">
        <v>400</v>
      </c>
      <c r="B192" s="525">
        <v>22.794082</v>
      </c>
      <c r="C192" s="525">
        <v>7.3023280000000002</v>
      </c>
      <c r="D192" s="525">
        <v>4.1875939999999998</v>
      </c>
      <c r="E192" s="525">
        <v>0.14432500000000001</v>
      </c>
      <c r="F192" s="545" t="s">
        <v>85</v>
      </c>
      <c r="G192" s="526">
        <v>22.794082</v>
      </c>
      <c r="H192" s="526">
        <v>6.3316869999999996</v>
      </c>
      <c r="I192" s="526">
        <v>15.135369000000001</v>
      </c>
    </row>
    <row r="193" spans="1:9">
      <c r="A193" s="533" t="s">
        <v>402</v>
      </c>
      <c r="B193" s="534">
        <f>SUM(B141,B145,B150,B157,B161,B165,B172,B175,B182,B187,B192)</f>
        <v>98.321567000000016</v>
      </c>
      <c r="C193" s="534">
        <f t="shared" ref="C193:I193" si="7">SUM(C141,C145,C150,C157,C161,C165,C172,C175,C182,C187,C192)</f>
        <v>89.23257799999999</v>
      </c>
      <c r="D193" s="534">
        <f t="shared" si="7"/>
        <v>88.828467999999987</v>
      </c>
      <c r="E193" s="534">
        <f t="shared" si="7"/>
        <v>150.29848999999999</v>
      </c>
      <c r="F193" s="555" t="s">
        <v>85</v>
      </c>
      <c r="G193" s="534">
        <f t="shared" si="7"/>
        <v>98.321567000000016</v>
      </c>
      <c r="H193" s="534">
        <f t="shared" si="7"/>
        <v>90.432572000000008</v>
      </c>
      <c r="I193" s="534">
        <f t="shared" si="7"/>
        <v>94.651410999999996</v>
      </c>
    </row>
    <row r="194" spans="1:9">
      <c r="A194" s="536" t="s">
        <v>755</v>
      </c>
      <c r="B194" s="3"/>
      <c r="C194" s="212"/>
      <c r="D194" s="3"/>
      <c r="E194" s="3"/>
      <c r="F194" s="212"/>
      <c r="G194" s="3"/>
      <c r="H194" s="3"/>
      <c r="I194" s="3"/>
    </row>
    <row r="195" spans="1:9">
      <c r="A195" s="778" t="s">
        <v>756</v>
      </c>
      <c r="B195" s="3"/>
      <c r="C195" s="212"/>
      <c r="D195" s="3"/>
      <c r="E195" s="3"/>
      <c r="F195" s="212"/>
      <c r="G195" s="3"/>
      <c r="H195" s="3"/>
      <c r="I195" s="3"/>
    </row>
    <row r="196" spans="1:9">
      <c r="A196" s="38" t="s">
        <v>439</v>
      </c>
      <c r="B196" s="3"/>
      <c r="C196" s="212"/>
      <c r="D196" s="3"/>
      <c r="E196" s="3"/>
      <c r="F196" s="212"/>
      <c r="G196" s="3"/>
      <c r="H196" s="3"/>
      <c r="I196" s="3"/>
    </row>
    <row r="197" spans="1:9">
      <c r="A197" s="242" t="s">
        <v>643</v>
      </c>
      <c r="B197" s="3"/>
      <c r="C197" s="212"/>
      <c r="D197" s="3"/>
      <c r="E197" s="3"/>
      <c r="F197" s="212"/>
      <c r="G197" s="3"/>
      <c r="H197" s="3"/>
      <c r="I197" s="3"/>
    </row>
    <row r="199" spans="1:9" ht="87" customHeight="1">
      <c r="A199" s="801" t="s">
        <v>440</v>
      </c>
      <c r="B199" s="802"/>
      <c r="C199" s="802"/>
      <c r="D199" s="802"/>
      <c r="E199" s="802"/>
      <c r="F199" s="802"/>
      <c r="G199" s="802"/>
      <c r="H199" s="802"/>
      <c r="I199" s="803"/>
    </row>
  </sheetData>
  <mergeCells count="1">
    <mergeCell ref="A199:I199"/>
  </mergeCells>
  <printOptions horizontalCentered="1" verticalCentered="1"/>
  <pageMargins left="0.70866141732283472" right="0.70866141732283472" top="0.19685039370078741" bottom="0.19685039370078741" header="0.31496062992125984" footer="0.31496062992125984"/>
  <pageSetup paperSize="9" scale="50" firstPageNumber="82" orientation="landscape" useFirstPageNumber="1" r:id="rId1"/>
  <headerFooter>
    <oddHeader>&amp;RLes groupements à fiscalité propre en 2018</oddHeader>
    <oddFooter>&amp;LDirection Générale des Collectivités Locales / DESL&amp;C&amp;P&amp;RMise en ligne : juillet 2020</oddFooter>
    <firstHeader>&amp;RLes groupements à fiscalité propre en 2016</firstHeader>
    <firstFooter>&amp;LDirection Générale des Collectivités Locales / DESL&amp;C&amp;P&amp;RMise en ligne : mai 2018</firstFooter>
  </headerFooter>
  <rowBreaks count="2" manualBreakCount="2">
    <brk id="67" max="16383" man="1"/>
    <brk id="132" max="16383" man="1"/>
  </rowBreaks>
</worksheet>
</file>

<file path=xl/worksheets/sheet33.xml><?xml version="1.0" encoding="utf-8"?>
<worksheet xmlns="http://schemas.openxmlformats.org/spreadsheetml/2006/main" xmlns:r="http://schemas.openxmlformats.org/officeDocument/2006/relationships">
  <sheetPr>
    <tabColor rgb="FF00B050"/>
  </sheetPr>
  <dimension ref="A1:I196"/>
  <sheetViews>
    <sheetView zoomScaleNormal="100" workbookViewId="0"/>
  </sheetViews>
  <sheetFormatPr baseColWidth="10" defaultRowHeight="13.2"/>
  <cols>
    <col min="1" max="1" width="80.5546875" customWidth="1"/>
    <col min="2" max="9" width="17.33203125" customWidth="1"/>
  </cols>
  <sheetData>
    <row r="1" spans="1:9" ht="19.2">
      <c r="A1" s="9" t="s">
        <v>507</v>
      </c>
    </row>
    <row r="2" spans="1:9" ht="12.75" customHeight="1">
      <c r="A2" s="9"/>
    </row>
    <row r="3" spans="1:9" ht="17.25" customHeight="1">
      <c r="A3" s="88" t="s">
        <v>779</v>
      </c>
    </row>
    <row r="4" spans="1:9" ht="13.8" thickBot="1">
      <c r="A4" s="205"/>
      <c r="I4" s="417" t="s">
        <v>401</v>
      </c>
    </row>
    <row r="5" spans="1:9" ht="12.75" customHeight="1">
      <c r="A5" s="204" t="s">
        <v>430</v>
      </c>
      <c r="B5" s="503" t="s">
        <v>96</v>
      </c>
      <c r="C5" s="503" t="s">
        <v>614</v>
      </c>
      <c r="D5" s="503" t="s">
        <v>98</v>
      </c>
      <c r="E5" s="503" t="s">
        <v>299</v>
      </c>
      <c r="F5" s="504">
        <v>300000</v>
      </c>
      <c r="G5" s="505" t="s">
        <v>436</v>
      </c>
      <c r="H5" s="505" t="s">
        <v>436</v>
      </c>
      <c r="I5" s="505" t="s">
        <v>415</v>
      </c>
    </row>
    <row r="6" spans="1:9" ht="12.75" customHeight="1">
      <c r="A6" s="203"/>
      <c r="B6" s="506" t="s">
        <v>36</v>
      </c>
      <c r="C6" s="506" t="s">
        <v>36</v>
      </c>
      <c r="D6" s="506" t="s">
        <v>36</v>
      </c>
      <c r="E6" s="506" t="s">
        <v>36</v>
      </c>
      <c r="F6" s="506" t="s">
        <v>37</v>
      </c>
      <c r="G6" s="507" t="s">
        <v>406</v>
      </c>
      <c r="H6" s="507" t="s">
        <v>670</v>
      </c>
      <c r="I6" s="507" t="s">
        <v>437</v>
      </c>
    </row>
    <row r="7" spans="1:9" ht="12.75" customHeight="1" thickBot="1">
      <c r="A7" s="206"/>
      <c r="B7" s="508" t="s">
        <v>613</v>
      </c>
      <c r="C7" s="508" t="s">
        <v>100</v>
      </c>
      <c r="D7" s="508" t="s">
        <v>101</v>
      </c>
      <c r="E7" s="508" t="s">
        <v>300</v>
      </c>
      <c r="F7" s="508" t="s">
        <v>102</v>
      </c>
      <c r="G7" s="779" t="s">
        <v>775</v>
      </c>
      <c r="H7" s="509" t="s">
        <v>102</v>
      </c>
      <c r="I7" s="509" t="s">
        <v>407</v>
      </c>
    </row>
    <row r="8" spans="1:9" ht="12.75" customHeight="1"/>
    <row r="9" spans="1:9" ht="14.25" customHeight="1">
      <c r="A9" s="519" t="s">
        <v>356</v>
      </c>
      <c r="B9" s="520">
        <v>840.55872599999998</v>
      </c>
      <c r="C9" s="520">
        <v>515.87450699999999</v>
      </c>
      <c r="D9" s="520">
        <v>187.45347699999999</v>
      </c>
      <c r="E9" s="520">
        <v>21.029004</v>
      </c>
      <c r="F9" s="520" t="s">
        <v>85</v>
      </c>
      <c r="G9" s="521">
        <v>840.55872599999998</v>
      </c>
      <c r="H9" s="521">
        <v>724.356988</v>
      </c>
      <c r="I9" s="521">
        <v>1564.915714</v>
      </c>
    </row>
    <row r="10" spans="1:9" ht="14.25" customHeight="1">
      <c r="A10" s="499" t="s">
        <v>357</v>
      </c>
      <c r="B10" s="511">
        <v>740.20452399999999</v>
      </c>
      <c r="C10" s="511">
        <v>458.56779699999998</v>
      </c>
      <c r="D10" s="511">
        <v>174.74188100000001</v>
      </c>
      <c r="E10" s="511">
        <v>20.736816999999999</v>
      </c>
      <c r="F10" s="511" t="s">
        <v>85</v>
      </c>
      <c r="G10" s="267">
        <v>740.20452399999999</v>
      </c>
      <c r="H10" s="267">
        <v>654.04649500000005</v>
      </c>
      <c r="I10" s="267">
        <v>1394.251019</v>
      </c>
    </row>
    <row r="11" spans="1:9" ht="14.25" customHeight="1">
      <c r="A11" s="500" t="s">
        <v>358</v>
      </c>
      <c r="B11" s="512">
        <v>19.022943000000001</v>
      </c>
      <c r="C11" s="512">
        <v>13.571564</v>
      </c>
      <c r="D11" s="512">
        <v>5.3710529999999999</v>
      </c>
      <c r="E11" s="512">
        <v>0.27111000000000002</v>
      </c>
      <c r="F11" s="512" t="s">
        <v>85</v>
      </c>
      <c r="G11" s="513">
        <v>19.022943000000001</v>
      </c>
      <c r="H11" s="513">
        <v>19.213726999999999</v>
      </c>
      <c r="I11" s="513">
        <v>38.236669999999997</v>
      </c>
    </row>
    <row r="12" spans="1:9" ht="14.25" customHeight="1">
      <c r="A12" s="499" t="s">
        <v>359</v>
      </c>
      <c r="B12" s="511">
        <v>0.21010999999999999</v>
      </c>
      <c r="C12" s="511">
        <v>0.439469</v>
      </c>
      <c r="D12" s="511">
        <v>2E-3</v>
      </c>
      <c r="E12" s="511">
        <v>2.1076999999999999E-2</v>
      </c>
      <c r="F12" s="511" t="s">
        <v>85</v>
      </c>
      <c r="G12" s="267">
        <v>0.21010999999999999</v>
      </c>
      <c r="H12" s="267">
        <v>0.46254499999999998</v>
      </c>
      <c r="I12" s="267">
        <v>0.672655</v>
      </c>
    </row>
    <row r="13" spans="1:9" ht="14.25" customHeight="1">
      <c r="A13" s="498" t="s">
        <v>360</v>
      </c>
      <c r="B13" s="522">
        <v>72.276578999999998</v>
      </c>
      <c r="C13" s="522">
        <v>71.027947999999995</v>
      </c>
      <c r="D13" s="522">
        <v>21.976593000000001</v>
      </c>
      <c r="E13" s="522">
        <v>0.15301000000000001</v>
      </c>
      <c r="F13" s="522" t="s">
        <v>85</v>
      </c>
      <c r="G13" s="523">
        <v>72.276578999999998</v>
      </c>
      <c r="H13" s="523">
        <v>93.157550999999998</v>
      </c>
      <c r="I13" s="523">
        <v>165.43413000000001</v>
      </c>
    </row>
    <row r="14" spans="1:9" ht="14.25" customHeight="1">
      <c r="A14" s="499" t="s">
        <v>361</v>
      </c>
      <c r="B14" s="511">
        <v>9.6107019999999999</v>
      </c>
      <c r="C14" s="511">
        <v>6.3702920000000001</v>
      </c>
      <c r="D14" s="511">
        <v>1.6396029999999999</v>
      </c>
      <c r="E14" s="511" t="s">
        <v>85</v>
      </c>
      <c r="F14" s="511" t="s">
        <v>85</v>
      </c>
      <c r="G14" s="267">
        <v>9.6107019999999999</v>
      </c>
      <c r="H14" s="267">
        <v>8.0098939999999992</v>
      </c>
      <c r="I14" s="267">
        <v>17.620595999999999</v>
      </c>
    </row>
    <row r="15" spans="1:9" ht="14.25" customHeight="1">
      <c r="A15" s="500" t="s">
        <v>362</v>
      </c>
      <c r="B15" s="512">
        <v>53.834290000000003</v>
      </c>
      <c r="C15" s="512">
        <v>58.757880999999998</v>
      </c>
      <c r="D15" s="512">
        <v>20.069492</v>
      </c>
      <c r="E15" s="512" t="s">
        <v>85</v>
      </c>
      <c r="F15" s="512" t="s">
        <v>85</v>
      </c>
      <c r="G15" s="513">
        <v>53.834290000000003</v>
      </c>
      <c r="H15" s="513">
        <v>78.827372999999994</v>
      </c>
      <c r="I15" s="513">
        <v>132.66166200000001</v>
      </c>
    </row>
    <row r="16" spans="1:9" ht="14.25" customHeight="1">
      <c r="A16" s="499" t="s">
        <v>363</v>
      </c>
      <c r="B16" s="511">
        <v>2.6643500000000002</v>
      </c>
      <c r="C16" s="511">
        <v>1.0401400000000001</v>
      </c>
      <c r="D16" s="511">
        <v>0.17383399999999999</v>
      </c>
      <c r="E16" s="511">
        <v>0.15301000000000001</v>
      </c>
      <c r="F16" s="511" t="s">
        <v>85</v>
      </c>
      <c r="G16" s="267">
        <v>2.6643500000000002</v>
      </c>
      <c r="H16" s="267">
        <v>1.366984</v>
      </c>
      <c r="I16" s="267">
        <v>4.0313340000000002</v>
      </c>
    </row>
    <row r="17" spans="1:9" ht="14.25" customHeight="1">
      <c r="A17" s="514" t="s">
        <v>364</v>
      </c>
      <c r="B17" s="512">
        <v>3.7975530000000002</v>
      </c>
      <c r="C17" s="512">
        <v>1.9487220000000001</v>
      </c>
      <c r="D17" s="512">
        <v>9.2700000000000005E-2</v>
      </c>
      <c r="E17" s="512" t="s">
        <v>85</v>
      </c>
      <c r="F17" s="512" t="s">
        <v>85</v>
      </c>
      <c r="G17" s="513">
        <v>3.7975530000000002</v>
      </c>
      <c r="H17" s="513">
        <v>2.0414219999999998</v>
      </c>
      <c r="I17" s="513">
        <v>5.8389749999999996</v>
      </c>
    </row>
    <row r="18" spans="1:9" ht="14.25" customHeight="1">
      <c r="A18" s="524" t="s">
        <v>365</v>
      </c>
      <c r="B18" s="525">
        <v>186.86272500000001</v>
      </c>
      <c r="C18" s="525">
        <v>81.621911999999995</v>
      </c>
      <c r="D18" s="525">
        <v>16.450372999999999</v>
      </c>
      <c r="E18" s="525">
        <v>0.15115300000000001</v>
      </c>
      <c r="F18" s="525" t="s">
        <v>85</v>
      </c>
      <c r="G18" s="526">
        <v>186.86272500000001</v>
      </c>
      <c r="H18" s="526">
        <v>98.223438000000002</v>
      </c>
      <c r="I18" s="526">
        <v>285.086163</v>
      </c>
    </row>
    <row r="19" spans="1:9" ht="14.25" customHeight="1">
      <c r="A19" s="500" t="s">
        <v>417</v>
      </c>
      <c r="B19" s="512">
        <v>10.852373999999999</v>
      </c>
      <c r="C19" s="512">
        <v>7.3864729999999996</v>
      </c>
      <c r="D19" s="512">
        <v>0.52750399999999997</v>
      </c>
      <c r="E19" s="512">
        <v>0.14100799999999999</v>
      </c>
      <c r="F19" s="512" t="s">
        <v>85</v>
      </c>
      <c r="G19" s="513">
        <v>10.852373999999999</v>
      </c>
      <c r="H19" s="513">
        <v>8.0549850000000003</v>
      </c>
      <c r="I19" s="513">
        <v>18.907359</v>
      </c>
    </row>
    <row r="20" spans="1:9" ht="14.25" customHeight="1">
      <c r="A20" s="499" t="s">
        <v>367</v>
      </c>
      <c r="B20" s="511">
        <v>87.376923000000005</v>
      </c>
      <c r="C20" s="511">
        <v>39.170755</v>
      </c>
      <c r="D20" s="511">
        <v>8.4194230000000001</v>
      </c>
      <c r="E20" s="511" t="s">
        <v>85</v>
      </c>
      <c r="F20" s="511" t="s">
        <v>85</v>
      </c>
      <c r="G20" s="267">
        <v>87.376923000000005</v>
      </c>
      <c r="H20" s="267">
        <v>47.590178000000002</v>
      </c>
      <c r="I20" s="267">
        <v>134.96709999999999</v>
      </c>
    </row>
    <row r="21" spans="1:9" ht="14.25" customHeight="1">
      <c r="A21" s="514" t="s">
        <v>368</v>
      </c>
      <c r="B21" s="512">
        <v>1.373872</v>
      </c>
      <c r="C21" s="512">
        <v>2.012683</v>
      </c>
      <c r="D21" s="512">
        <v>0.52437299999999998</v>
      </c>
      <c r="E21" s="512" t="s">
        <v>85</v>
      </c>
      <c r="F21" s="512" t="s">
        <v>85</v>
      </c>
      <c r="G21" s="513">
        <v>1.373872</v>
      </c>
      <c r="H21" s="513">
        <v>2.5370550000000001</v>
      </c>
      <c r="I21" s="513">
        <v>3.910927</v>
      </c>
    </row>
    <row r="22" spans="1:9" ht="14.25" customHeight="1">
      <c r="A22" s="499" t="s">
        <v>369</v>
      </c>
      <c r="B22" s="511">
        <v>1.0294779999999999</v>
      </c>
      <c r="C22" s="511">
        <v>2.0287259999999998</v>
      </c>
      <c r="D22" s="511">
        <v>2.2264140000000001</v>
      </c>
      <c r="E22" s="511">
        <v>1.0145E-2</v>
      </c>
      <c r="F22" s="511" t="s">
        <v>85</v>
      </c>
      <c r="G22" s="267">
        <v>1.0294779999999999</v>
      </c>
      <c r="H22" s="267">
        <v>4.2652850000000004</v>
      </c>
      <c r="I22" s="267">
        <v>5.2947629999999997</v>
      </c>
    </row>
    <row r="23" spans="1:9" ht="14.25" customHeight="1">
      <c r="A23" s="500" t="s">
        <v>370</v>
      </c>
      <c r="B23" s="512">
        <v>68.074314000000001</v>
      </c>
      <c r="C23" s="512">
        <v>25.422539</v>
      </c>
      <c r="D23" s="512">
        <v>3.3126470000000001</v>
      </c>
      <c r="E23" s="512" t="s">
        <v>85</v>
      </c>
      <c r="F23" s="512" t="s">
        <v>85</v>
      </c>
      <c r="G23" s="513">
        <v>68.074314000000001</v>
      </c>
      <c r="H23" s="513">
        <v>28.735187</v>
      </c>
      <c r="I23" s="513">
        <v>96.809500999999997</v>
      </c>
    </row>
    <row r="24" spans="1:9" ht="14.25" customHeight="1">
      <c r="A24" s="499" t="s">
        <v>371</v>
      </c>
      <c r="B24" s="511">
        <v>10.615458</v>
      </c>
      <c r="C24" s="511">
        <v>5.5627709999999997</v>
      </c>
      <c r="D24" s="511">
        <v>1.412444</v>
      </c>
      <c r="E24" s="511" t="s">
        <v>85</v>
      </c>
      <c r="F24" s="511" t="s">
        <v>85</v>
      </c>
      <c r="G24" s="267">
        <v>10.615458</v>
      </c>
      <c r="H24" s="267">
        <v>6.9752159999999996</v>
      </c>
      <c r="I24" s="267">
        <v>17.590672999999999</v>
      </c>
    </row>
    <row r="25" spans="1:9" ht="14.25" customHeight="1">
      <c r="A25" s="498" t="s">
        <v>372</v>
      </c>
      <c r="B25" s="522">
        <v>171.072002</v>
      </c>
      <c r="C25" s="522">
        <v>128.02268799999999</v>
      </c>
      <c r="D25" s="522">
        <v>39.192670999999997</v>
      </c>
      <c r="E25" s="522">
        <v>2.6585139999999998</v>
      </c>
      <c r="F25" s="522" t="s">
        <v>85</v>
      </c>
      <c r="G25" s="523">
        <v>171.072002</v>
      </c>
      <c r="H25" s="523">
        <v>169.873874</v>
      </c>
      <c r="I25" s="523">
        <v>340.945876</v>
      </c>
    </row>
    <row r="26" spans="1:9" ht="14.25" customHeight="1">
      <c r="A26" s="502" t="s">
        <v>418</v>
      </c>
      <c r="B26" s="515">
        <v>10.023688999999999</v>
      </c>
      <c r="C26" s="515">
        <v>7.6847139999999996</v>
      </c>
      <c r="D26" s="515">
        <v>1.156863</v>
      </c>
      <c r="E26" s="515">
        <v>0.34874699999999997</v>
      </c>
      <c r="F26" s="515" t="s">
        <v>85</v>
      </c>
      <c r="G26" s="516">
        <v>10.023688999999999</v>
      </c>
      <c r="H26" s="516">
        <v>9.1903240000000004</v>
      </c>
      <c r="I26" s="516">
        <v>19.214013000000001</v>
      </c>
    </row>
    <row r="27" spans="1:9" ht="14.25" customHeight="1">
      <c r="A27" s="500" t="s">
        <v>373</v>
      </c>
      <c r="B27" s="512">
        <v>86.103690999999998</v>
      </c>
      <c r="C27" s="512">
        <v>57.815043000000003</v>
      </c>
      <c r="D27" s="512">
        <v>26.221319000000001</v>
      </c>
      <c r="E27" s="512">
        <v>2.2830520000000001</v>
      </c>
      <c r="F27" s="512" t="s">
        <v>85</v>
      </c>
      <c r="G27" s="513">
        <v>86.103690999999998</v>
      </c>
      <c r="H27" s="513">
        <v>86.319415000000006</v>
      </c>
      <c r="I27" s="513">
        <v>172.42310599999999</v>
      </c>
    </row>
    <row r="28" spans="1:9" ht="14.25" customHeight="1">
      <c r="A28" s="502" t="s">
        <v>374</v>
      </c>
      <c r="B28" s="515">
        <v>62.750636</v>
      </c>
      <c r="C28" s="515">
        <v>53.250864999999997</v>
      </c>
      <c r="D28" s="515">
        <v>11.805523000000001</v>
      </c>
      <c r="E28" s="515">
        <v>2.6714999999999999E-2</v>
      </c>
      <c r="F28" s="515" t="s">
        <v>85</v>
      </c>
      <c r="G28" s="516">
        <v>62.750636</v>
      </c>
      <c r="H28" s="516">
        <v>65.083104000000006</v>
      </c>
      <c r="I28" s="516">
        <v>127.83374000000001</v>
      </c>
    </row>
    <row r="29" spans="1:9" ht="14.25" customHeight="1">
      <c r="A29" s="498" t="s">
        <v>375</v>
      </c>
      <c r="B29" s="522">
        <v>460.06054799999998</v>
      </c>
      <c r="C29" s="522">
        <v>314.19715000000002</v>
      </c>
      <c r="D29" s="522">
        <v>99.441483000000005</v>
      </c>
      <c r="E29" s="522">
        <v>6.6308129999999998</v>
      </c>
      <c r="F29" s="522" t="s">
        <v>85</v>
      </c>
      <c r="G29" s="523">
        <v>460.06054799999998</v>
      </c>
      <c r="H29" s="523">
        <v>420.26944600000002</v>
      </c>
      <c r="I29" s="523">
        <v>880.32999400000006</v>
      </c>
    </row>
    <row r="30" spans="1:9" ht="14.25" customHeight="1">
      <c r="A30" s="499" t="s">
        <v>419</v>
      </c>
      <c r="B30" s="511">
        <v>19.241555000000002</v>
      </c>
      <c r="C30" s="511">
        <v>13.444794</v>
      </c>
      <c r="D30" s="511">
        <v>3.1174949999999999</v>
      </c>
      <c r="E30" s="511">
        <v>1.2005479999999999</v>
      </c>
      <c r="F30" s="511" t="s">
        <v>85</v>
      </c>
      <c r="G30" s="267">
        <v>19.241555000000002</v>
      </c>
      <c r="H30" s="267">
        <v>17.762837000000001</v>
      </c>
      <c r="I30" s="267">
        <v>37.004390999999998</v>
      </c>
    </row>
    <row r="31" spans="1:9" ht="14.25" customHeight="1">
      <c r="A31" s="500" t="s">
        <v>376</v>
      </c>
      <c r="B31" s="512">
        <v>255.593163</v>
      </c>
      <c r="C31" s="512">
        <v>194.721566</v>
      </c>
      <c r="D31" s="512">
        <v>59.561188000000001</v>
      </c>
      <c r="E31" s="512">
        <v>5.0316289999999997</v>
      </c>
      <c r="F31" s="512" t="s">
        <v>85</v>
      </c>
      <c r="G31" s="513">
        <v>255.593163</v>
      </c>
      <c r="H31" s="513">
        <v>259.31438300000002</v>
      </c>
      <c r="I31" s="513">
        <v>514.90754600000002</v>
      </c>
    </row>
    <row r="32" spans="1:9" ht="14.25" customHeight="1">
      <c r="A32" s="499" t="s">
        <v>377</v>
      </c>
      <c r="B32" s="511">
        <v>152.08967699999999</v>
      </c>
      <c r="C32" s="511">
        <v>91.259389999999996</v>
      </c>
      <c r="D32" s="511">
        <v>36.698821000000002</v>
      </c>
      <c r="E32" s="511">
        <v>0.39863599999999999</v>
      </c>
      <c r="F32" s="511" t="s">
        <v>85</v>
      </c>
      <c r="G32" s="267">
        <v>152.08967699999999</v>
      </c>
      <c r="H32" s="267">
        <v>128.35684699999999</v>
      </c>
      <c r="I32" s="267">
        <v>280.44652400000001</v>
      </c>
    </row>
    <row r="33" spans="1:9" ht="14.25" customHeight="1">
      <c r="A33" s="498" t="s">
        <v>378</v>
      </c>
      <c r="B33" s="522">
        <v>333.13211799999999</v>
      </c>
      <c r="C33" s="522">
        <v>257.23861199999999</v>
      </c>
      <c r="D33" s="522">
        <v>67.814561999999995</v>
      </c>
      <c r="E33" s="522">
        <v>11.652134</v>
      </c>
      <c r="F33" s="522" t="s">
        <v>85</v>
      </c>
      <c r="G33" s="523">
        <v>333.13211799999999</v>
      </c>
      <c r="H33" s="523">
        <v>336.705308</v>
      </c>
      <c r="I33" s="523">
        <v>669.83742500000005</v>
      </c>
    </row>
    <row r="34" spans="1:9" ht="14.25" customHeight="1">
      <c r="A34" s="499" t="s">
        <v>420</v>
      </c>
      <c r="B34" s="511">
        <v>44.447490999999999</v>
      </c>
      <c r="C34" s="511">
        <v>26.738185000000001</v>
      </c>
      <c r="D34" s="511">
        <v>6.4127289999999997</v>
      </c>
      <c r="E34" s="511">
        <v>0.12688199999999999</v>
      </c>
      <c r="F34" s="511" t="s">
        <v>85</v>
      </c>
      <c r="G34" s="267">
        <v>44.447490999999999</v>
      </c>
      <c r="H34" s="267">
        <v>33.277796000000002</v>
      </c>
      <c r="I34" s="267">
        <v>77.725286999999994</v>
      </c>
    </row>
    <row r="35" spans="1:9" ht="14.25" customHeight="1">
      <c r="A35" s="500" t="s">
        <v>379</v>
      </c>
      <c r="B35" s="512">
        <v>15.164152</v>
      </c>
      <c r="C35" s="512">
        <v>8.9498739999999994</v>
      </c>
      <c r="D35" s="512">
        <v>2.6827990000000002</v>
      </c>
      <c r="E35" s="512">
        <v>0.44286900000000001</v>
      </c>
      <c r="F35" s="512" t="s">
        <v>85</v>
      </c>
      <c r="G35" s="513">
        <v>15.164152</v>
      </c>
      <c r="H35" s="513">
        <v>12.075540999999999</v>
      </c>
      <c r="I35" s="513">
        <v>27.239692999999999</v>
      </c>
    </row>
    <row r="36" spans="1:9" ht="14.25" customHeight="1">
      <c r="A36" s="502" t="s">
        <v>751</v>
      </c>
      <c r="B36" s="515">
        <v>171.65360999999999</v>
      </c>
      <c r="C36" s="515">
        <v>147.304721</v>
      </c>
      <c r="D36" s="515">
        <v>35.094853000000001</v>
      </c>
      <c r="E36" s="515">
        <v>1.733139</v>
      </c>
      <c r="F36" s="515" t="s">
        <v>85</v>
      </c>
      <c r="G36" s="516">
        <v>171.65360999999999</v>
      </c>
      <c r="H36" s="516">
        <v>184.132713</v>
      </c>
      <c r="I36" s="516">
        <v>355.78632299999998</v>
      </c>
    </row>
    <row r="37" spans="1:9" ht="14.25" customHeight="1">
      <c r="A37" s="501" t="s">
        <v>381</v>
      </c>
      <c r="B37" s="512">
        <v>0.226378</v>
      </c>
      <c r="C37" s="512">
        <v>0.45965800000000001</v>
      </c>
      <c r="D37" s="512">
        <v>0.34050399999999997</v>
      </c>
      <c r="E37" s="512">
        <v>3.2485E-2</v>
      </c>
      <c r="F37" s="512" t="s">
        <v>85</v>
      </c>
      <c r="G37" s="513">
        <v>0.226378</v>
      </c>
      <c r="H37" s="513">
        <v>0.83264800000000005</v>
      </c>
      <c r="I37" s="513">
        <v>1.059026</v>
      </c>
    </row>
    <row r="38" spans="1:9" ht="14.25" customHeight="1">
      <c r="A38" s="502" t="s">
        <v>382</v>
      </c>
      <c r="B38" s="511">
        <v>23.244613999999999</v>
      </c>
      <c r="C38" s="511">
        <v>15.737689</v>
      </c>
      <c r="D38" s="511">
        <v>3.4224220000000001</v>
      </c>
      <c r="E38" s="511">
        <v>0.22625700000000001</v>
      </c>
      <c r="F38" s="511" t="s">
        <v>85</v>
      </c>
      <c r="G38" s="267">
        <v>23.244613999999999</v>
      </c>
      <c r="H38" s="267">
        <v>19.386368000000001</v>
      </c>
      <c r="I38" s="267">
        <v>42.630982000000003</v>
      </c>
    </row>
    <row r="39" spans="1:9" ht="14.25" customHeight="1">
      <c r="A39" s="501" t="s">
        <v>383</v>
      </c>
      <c r="B39" s="517">
        <v>57.031374</v>
      </c>
      <c r="C39" s="517">
        <v>46.481115000000003</v>
      </c>
      <c r="D39" s="517">
        <v>19.853154</v>
      </c>
      <c r="E39" s="517">
        <v>9.0905020000000007</v>
      </c>
      <c r="F39" s="517" t="s">
        <v>85</v>
      </c>
      <c r="G39" s="518">
        <v>57.031374</v>
      </c>
      <c r="H39" s="518">
        <v>75.424771000000007</v>
      </c>
      <c r="I39" s="518">
        <v>132.45614499999999</v>
      </c>
    </row>
    <row r="40" spans="1:9" s="7" customFormat="1" ht="14.25" customHeight="1">
      <c r="A40" s="530" t="s">
        <v>438</v>
      </c>
      <c r="B40" s="531">
        <v>24.520026000000001</v>
      </c>
      <c r="C40" s="531">
        <v>24.458566999999999</v>
      </c>
      <c r="D40" s="531">
        <v>9.8156110000000005</v>
      </c>
      <c r="E40" s="531">
        <v>1.2282360000000001</v>
      </c>
      <c r="F40" s="531" t="s">
        <v>85</v>
      </c>
      <c r="G40" s="532">
        <v>24.520026000000001</v>
      </c>
      <c r="H40" s="532">
        <v>35.502414000000002</v>
      </c>
      <c r="I40" s="532">
        <v>60.022440000000003</v>
      </c>
    </row>
    <row r="41" spans="1:9" ht="14.25" customHeight="1">
      <c r="A41" s="501" t="s">
        <v>421</v>
      </c>
      <c r="B41" s="517">
        <v>10.957489000000001</v>
      </c>
      <c r="C41" s="517">
        <v>18.009478000000001</v>
      </c>
      <c r="D41" s="517">
        <v>5.0448890000000004</v>
      </c>
      <c r="E41" s="517">
        <v>1.2282360000000001</v>
      </c>
      <c r="F41" s="517" t="s">
        <v>85</v>
      </c>
      <c r="G41" s="518">
        <v>10.957489000000001</v>
      </c>
      <c r="H41" s="518">
        <v>24.282603000000002</v>
      </c>
      <c r="I41" s="518">
        <v>35.240091999999997</v>
      </c>
    </row>
    <row r="42" spans="1:9" ht="14.25" customHeight="1">
      <c r="A42" s="502" t="s">
        <v>501</v>
      </c>
      <c r="B42" s="515">
        <v>10.650014000000001</v>
      </c>
      <c r="C42" s="515">
        <v>5.3915309999999996</v>
      </c>
      <c r="D42" s="515">
        <v>4.7707220000000001</v>
      </c>
      <c r="E42" s="515" t="s">
        <v>85</v>
      </c>
      <c r="F42" s="515" t="s">
        <v>85</v>
      </c>
      <c r="G42" s="516">
        <v>10.650014000000001</v>
      </c>
      <c r="H42" s="516">
        <v>10.162253</v>
      </c>
      <c r="I42" s="516">
        <v>20.812266999999999</v>
      </c>
    </row>
    <row r="43" spans="1:9" ht="14.25" customHeight="1">
      <c r="A43" s="527" t="s">
        <v>384</v>
      </c>
      <c r="B43" s="528">
        <v>835.11316399999998</v>
      </c>
      <c r="C43" s="528">
        <v>583.36857299999997</v>
      </c>
      <c r="D43" s="528">
        <v>296.24251199999998</v>
      </c>
      <c r="E43" s="528">
        <v>17.406130000000001</v>
      </c>
      <c r="F43" s="528" t="s">
        <v>85</v>
      </c>
      <c r="G43" s="529">
        <v>835.11316399999998</v>
      </c>
      <c r="H43" s="529">
        <v>897.01721499999996</v>
      </c>
      <c r="I43" s="529">
        <v>1732.1303789999999</v>
      </c>
    </row>
    <row r="44" spans="1:9" ht="14.25" customHeight="1">
      <c r="A44" s="502" t="s">
        <v>422</v>
      </c>
      <c r="B44" s="515">
        <v>90.541797000000003</v>
      </c>
      <c r="C44" s="515">
        <v>65.445494999999994</v>
      </c>
      <c r="D44" s="515">
        <v>38.780017999999998</v>
      </c>
      <c r="E44" s="515">
        <v>2.9131089999999999</v>
      </c>
      <c r="F44" s="515" t="s">
        <v>85</v>
      </c>
      <c r="G44" s="516">
        <v>90.541797000000003</v>
      </c>
      <c r="H44" s="516">
        <v>107.138622</v>
      </c>
      <c r="I44" s="516">
        <v>197.680419</v>
      </c>
    </row>
    <row r="45" spans="1:9" ht="14.25" customHeight="1">
      <c r="A45" s="501" t="s">
        <v>385</v>
      </c>
      <c r="B45" s="517">
        <v>25.809936</v>
      </c>
      <c r="C45" s="517">
        <v>18.729057000000001</v>
      </c>
      <c r="D45" s="517">
        <v>13.533746000000001</v>
      </c>
      <c r="E45" s="517" t="s">
        <v>85</v>
      </c>
      <c r="F45" s="517" t="s">
        <v>85</v>
      </c>
      <c r="G45" s="518">
        <v>25.809936</v>
      </c>
      <c r="H45" s="518">
        <v>32.262802999999998</v>
      </c>
      <c r="I45" s="518">
        <v>58.072738999999999</v>
      </c>
    </row>
    <row r="46" spans="1:9" s="7" customFormat="1" ht="14.25" customHeight="1">
      <c r="A46" s="502" t="s">
        <v>386</v>
      </c>
      <c r="B46" s="515">
        <v>518.33041900000001</v>
      </c>
      <c r="C46" s="515">
        <v>347.56482199999999</v>
      </c>
      <c r="D46" s="515">
        <v>170.791414</v>
      </c>
      <c r="E46" s="515">
        <v>12.137468999999999</v>
      </c>
      <c r="F46" s="515" t="s">
        <v>85</v>
      </c>
      <c r="G46" s="516">
        <v>518.33041900000001</v>
      </c>
      <c r="H46" s="516">
        <v>530.49370599999997</v>
      </c>
      <c r="I46" s="516">
        <v>1048.8241250000001</v>
      </c>
    </row>
    <row r="47" spans="1:9" ht="14.25" customHeight="1">
      <c r="A47" s="501" t="s">
        <v>387</v>
      </c>
      <c r="B47" s="517">
        <v>14.144097</v>
      </c>
      <c r="C47" s="517">
        <v>13.07423</v>
      </c>
      <c r="D47" s="517">
        <v>11.762581000000001</v>
      </c>
      <c r="E47" s="517" t="s">
        <v>85</v>
      </c>
      <c r="F47" s="517" t="s">
        <v>85</v>
      </c>
      <c r="G47" s="518">
        <v>14.144097</v>
      </c>
      <c r="H47" s="518">
        <v>24.836811000000001</v>
      </c>
      <c r="I47" s="518">
        <v>38.980907999999999</v>
      </c>
    </row>
    <row r="48" spans="1:9" ht="15.75" customHeight="1">
      <c r="A48" s="557" t="s">
        <v>388</v>
      </c>
      <c r="B48" s="563">
        <v>8.9644030000000008</v>
      </c>
      <c r="C48" s="563">
        <v>12.743923000000001</v>
      </c>
      <c r="D48" s="563">
        <v>7.9919849999999997</v>
      </c>
      <c r="E48" s="563">
        <v>3.8499999999999998E-4</v>
      </c>
      <c r="F48" s="563" t="s">
        <v>85</v>
      </c>
      <c r="G48" s="564">
        <v>8.9644030000000008</v>
      </c>
      <c r="H48" s="564">
        <v>20.736293</v>
      </c>
      <c r="I48" s="564">
        <v>29.700695</v>
      </c>
    </row>
    <row r="49" spans="1:9" s="47" customFormat="1" ht="15.75" customHeight="1">
      <c r="A49" s="501" t="s">
        <v>389</v>
      </c>
      <c r="B49" s="517">
        <v>121.267556</v>
      </c>
      <c r="C49" s="517">
        <v>84.033883000000003</v>
      </c>
      <c r="D49" s="517">
        <v>53.348441999999999</v>
      </c>
      <c r="E49" s="517">
        <v>2.3551669999999998</v>
      </c>
      <c r="F49" s="517" t="s">
        <v>85</v>
      </c>
      <c r="G49" s="518">
        <v>121.267556</v>
      </c>
      <c r="H49" s="518">
        <v>139.737492</v>
      </c>
      <c r="I49" s="518">
        <v>261.00504799999999</v>
      </c>
    </row>
    <row r="50" spans="1:9" s="7" customFormat="1" ht="14.25" customHeight="1">
      <c r="A50" s="524" t="s">
        <v>390</v>
      </c>
      <c r="B50" s="525">
        <v>231.798562</v>
      </c>
      <c r="C50" s="525">
        <v>183.32193100000001</v>
      </c>
      <c r="D50" s="525">
        <v>61.047806999999999</v>
      </c>
      <c r="E50" s="525">
        <v>12.470946</v>
      </c>
      <c r="F50" s="525" t="s">
        <v>85</v>
      </c>
      <c r="G50" s="526">
        <v>231.798562</v>
      </c>
      <c r="H50" s="526">
        <v>256.84068400000001</v>
      </c>
      <c r="I50" s="526">
        <v>488.63924600000001</v>
      </c>
    </row>
    <row r="51" spans="1:9" ht="14.25" customHeight="1">
      <c r="A51" s="500" t="s">
        <v>391</v>
      </c>
      <c r="B51" s="512">
        <v>24.087116000000002</v>
      </c>
      <c r="C51" s="512">
        <v>27.957871999999998</v>
      </c>
      <c r="D51" s="512">
        <v>5.8163479999999996</v>
      </c>
      <c r="E51" s="512" t="s">
        <v>85</v>
      </c>
      <c r="F51" s="512" t="s">
        <v>85</v>
      </c>
      <c r="G51" s="513">
        <v>24.087116000000002</v>
      </c>
      <c r="H51" s="513">
        <v>33.77422</v>
      </c>
      <c r="I51" s="513">
        <v>57.861336000000001</v>
      </c>
    </row>
    <row r="52" spans="1:9" ht="14.25" customHeight="1">
      <c r="A52" s="499" t="s">
        <v>392</v>
      </c>
      <c r="B52" s="511">
        <v>10.875639</v>
      </c>
      <c r="C52" s="511">
        <v>14.978630000000001</v>
      </c>
      <c r="D52" s="511">
        <v>4.627472</v>
      </c>
      <c r="E52" s="511">
        <v>4.3577250000000003</v>
      </c>
      <c r="F52" s="511" t="s">
        <v>85</v>
      </c>
      <c r="G52" s="267">
        <v>10.875639</v>
      </c>
      <c r="H52" s="267">
        <v>23.963826999999998</v>
      </c>
      <c r="I52" s="267">
        <v>34.839466000000002</v>
      </c>
    </row>
    <row r="53" spans="1:9" ht="14.25" customHeight="1">
      <c r="A53" s="500" t="s">
        <v>393</v>
      </c>
      <c r="B53" s="512">
        <v>191.159809</v>
      </c>
      <c r="C53" s="512">
        <v>132.50556900000001</v>
      </c>
      <c r="D53" s="512">
        <v>50.058047000000002</v>
      </c>
      <c r="E53" s="512">
        <v>8.1132200000000001</v>
      </c>
      <c r="F53" s="512" t="s">
        <v>85</v>
      </c>
      <c r="G53" s="513">
        <v>191.159809</v>
      </c>
      <c r="H53" s="513">
        <v>190.67683600000001</v>
      </c>
      <c r="I53" s="513">
        <v>381.83664499999998</v>
      </c>
    </row>
    <row r="54" spans="1:9" ht="14.25" customHeight="1">
      <c r="A54" s="499" t="s">
        <v>394</v>
      </c>
      <c r="B54" s="511">
        <v>5.6759979999999999</v>
      </c>
      <c r="C54" s="511">
        <v>7.879861</v>
      </c>
      <c r="D54" s="511">
        <v>0.54593999999999998</v>
      </c>
      <c r="E54" s="511" t="s">
        <v>85</v>
      </c>
      <c r="F54" s="511" t="s">
        <v>85</v>
      </c>
      <c r="G54" s="267">
        <v>5.6759979999999999</v>
      </c>
      <c r="H54" s="267">
        <v>8.4258009999999999</v>
      </c>
      <c r="I54" s="267">
        <v>14.101799</v>
      </c>
    </row>
    <row r="55" spans="1:9" s="7" customFormat="1" ht="14.25" customHeight="1">
      <c r="A55" s="498" t="s">
        <v>395</v>
      </c>
      <c r="B55" s="522">
        <v>273.05039900000003</v>
      </c>
      <c r="C55" s="522">
        <v>186.15590399999999</v>
      </c>
      <c r="D55" s="522">
        <v>70.593588999999994</v>
      </c>
      <c r="E55" s="522">
        <v>14.908381</v>
      </c>
      <c r="F55" s="522" t="s">
        <v>85</v>
      </c>
      <c r="G55" s="523">
        <v>273.05039900000003</v>
      </c>
      <c r="H55" s="523">
        <v>271.65787399999999</v>
      </c>
      <c r="I55" s="523">
        <v>544.70827299999996</v>
      </c>
    </row>
    <row r="56" spans="1:9" s="47" customFormat="1" ht="14.25" customHeight="1">
      <c r="A56" s="499" t="s">
        <v>396</v>
      </c>
      <c r="B56" s="511">
        <v>133.67697699999999</v>
      </c>
      <c r="C56" s="511">
        <v>95.631524999999996</v>
      </c>
      <c r="D56" s="511">
        <v>45.212544999999999</v>
      </c>
      <c r="E56" s="511">
        <v>10.870009</v>
      </c>
      <c r="F56" s="511" t="s">
        <v>85</v>
      </c>
      <c r="G56" s="267">
        <v>133.67697699999999</v>
      </c>
      <c r="H56" s="267">
        <v>151.714079</v>
      </c>
      <c r="I56" s="267">
        <v>285.39105599999999</v>
      </c>
    </row>
    <row r="57" spans="1:9" ht="14.25" customHeight="1">
      <c r="A57" s="500" t="s">
        <v>397</v>
      </c>
      <c r="B57" s="512">
        <v>0.29729499999999998</v>
      </c>
      <c r="C57" s="512">
        <v>0.91920500000000005</v>
      </c>
      <c r="D57" s="512">
        <v>0.198239</v>
      </c>
      <c r="E57" s="512" t="s">
        <v>85</v>
      </c>
      <c r="F57" s="512" t="s">
        <v>85</v>
      </c>
      <c r="G57" s="513">
        <v>0.29729499999999998</v>
      </c>
      <c r="H57" s="513">
        <v>1.1174440000000001</v>
      </c>
      <c r="I57" s="513">
        <v>1.4147380000000001</v>
      </c>
    </row>
    <row r="58" spans="1:9" ht="14.25" customHeight="1">
      <c r="A58" s="499" t="s">
        <v>398</v>
      </c>
      <c r="B58" s="511">
        <v>107.46173</v>
      </c>
      <c r="C58" s="511">
        <v>64.747825000000006</v>
      </c>
      <c r="D58" s="511">
        <v>18.654803000000001</v>
      </c>
      <c r="E58" s="511">
        <v>3.8772639999999998</v>
      </c>
      <c r="F58" s="511" t="s">
        <v>85</v>
      </c>
      <c r="G58" s="267">
        <v>107.46173</v>
      </c>
      <c r="H58" s="267">
        <v>87.279891000000006</v>
      </c>
      <c r="I58" s="267">
        <v>194.74162100000001</v>
      </c>
    </row>
    <row r="59" spans="1:9" ht="14.25" customHeight="1">
      <c r="A59" s="500" t="s">
        <v>399</v>
      </c>
      <c r="B59" s="512">
        <v>14.93736</v>
      </c>
      <c r="C59" s="512">
        <v>12.855748999999999</v>
      </c>
      <c r="D59" s="512">
        <v>6.5255020000000004</v>
      </c>
      <c r="E59" s="512">
        <v>0.161107</v>
      </c>
      <c r="F59" s="512" t="s">
        <v>85</v>
      </c>
      <c r="G59" s="513">
        <v>14.93736</v>
      </c>
      <c r="H59" s="513">
        <v>19.542359000000001</v>
      </c>
      <c r="I59" s="513">
        <v>34.479719000000003</v>
      </c>
    </row>
    <row r="60" spans="1:9" s="7" customFormat="1" ht="14.25" customHeight="1">
      <c r="A60" s="524" t="s">
        <v>400</v>
      </c>
      <c r="B60" s="525">
        <v>987.952001</v>
      </c>
      <c r="C60" s="525">
        <v>166.732935</v>
      </c>
      <c r="D60" s="525">
        <v>37.036973000000003</v>
      </c>
      <c r="E60" s="525">
        <v>6.0574060000000003</v>
      </c>
      <c r="F60" s="525" t="s">
        <v>85</v>
      </c>
      <c r="G60" s="526">
        <v>987.952001</v>
      </c>
      <c r="H60" s="526">
        <v>209.827314</v>
      </c>
      <c r="I60" s="526">
        <v>1197.779315</v>
      </c>
    </row>
    <row r="61" spans="1:9">
      <c r="A61" s="533" t="s">
        <v>402</v>
      </c>
      <c r="B61" s="534">
        <f>SUM(B9,B13,B18,B25,B29,B33,B40,B43,B50,B55,B60)</f>
        <v>4416.3968500000001</v>
      </c>
      <c r="C61" s="534">
        <f t="shared" ref="C61:I61" si="0">SUM(C9,C13,C18,C25,C29,C33,C40,C43,C50,C55,C60)</f>
        <v>2512.0207270000001</v>
      </c>
      <c r="D61" s="534">
        <f t="shared" si="0"/>
        <v>907.06565099999989</v>
      </c>
      <c r="E61" s="534">
        <f t="shared" si="0"/>
        <v>94.345727000000011</v>
      </c>
      <c r="F61" s="534" t="s">
        <v>85</v>
      </c>
      <c r="G61" s="534">
        <f t="shared" si="0"/>
        <v>4416.3968500000001</v>
      </c>
      <c r="H61" s="534">
        <f t="shared" si="0"/>
        <v>3513.4321060000007</v>
      </c>
      <c r="I61" s="534">
        <f t="shared" si="0"/>
        <v>7929.828955</v>
      </c>
    </row>
    <row r="62" spans="1:9">
      <c r="A62" s="536" t="s">
        <v>441</v>
      </c>
      <c r="B62" s="3"/>
      <c r="C62" s="212"/>
      <c r="D62" s="3"/>
      <c r="E62" s="3"/>
      <c r="F62" s="212"/>
      <c r="G62" s="3"/>
      <c r="H62" s="3"/>
      <c r="I62" s="3"/>
    </row>
    <row r="63" spans="1:9" ht="15" customHeight="1">
      <c r="A63" s="536" t="s">
        <v>505</v>
      </c>
      <c r="B63" s="3"/>
      <c r="C63" s="212"/>
      <c r="D63" s="3"/>
      <c r="E63" s="3"/>
      <c r="F63" s="212"/>
      <c r="G63" s="3"/>
      <c r="H63" s="3"/>
      <c r="I63" s="3"/>
    </row>
    <row r="64" spans="1:9">
      <c r="A64" s="536" t="s">
        <v>432</v>
      </c>
      <c r="B64" s="3"/>
      <c r="C64" s="212"/>
      <c r="D64" s="3"/>
      <c r="E64" s="3"/>
      <c r="F64" s="212"/>
      <c r="G64" s="3"/>
      <c r="H64" s="3"/>
      <c r="I64" s="3"/>
    </row>
    <row r="65" spans="1:9">
      <c r="A65" s="38" t="s">
        <v>439</v>
      </c>
      <c r="B65" s="3"/>
      <c r="C65" s="212"/>
      <c r="D65" s="3"/>
      <c r="E65" s="3"/>
      <c r="F65" s="212"/>
      <c r="G65" s="3"/>
      <c r="H65" s="3"/>
      <c r="I65" s="3"/>
    </row>
    <row r="66" spans="1:9">
      <c r="A66" s="242" t="s">
        <v>643</v>
      </c>
      <c r="B66" s="3"/>
      <c r="C66" s="212"/>
      <c r="D66" s="3"/>
      <c r="E66" s="3"/>
      <c r="F66" s="212"/>
      <c r="G66" s="3"/>
      <c r="H66" s="3"/>
      <c r="I66" s="3"/>
    </row>
    <row r="69" spans="1:9" ht="16.8">
      <c r="A69" s="88" t="s">
        <v>780</v>
      </c>
    </row>
    <row r="70" spans="1:9" ht="13.8" thickBot="1">
      <c r="A70" s="205"/>
      <c r="I70" s="417" t="s">
        <v>25</v>
      </c>
    </row>
    <row r="71" spans="1:9">
      <c r="A71" s="204" t="s">
        <v>430</v>
      </c>
      <c r="B71" s="503" t="s">
        <v>96</v>
      </c>
      <c r="C71" s="503" t="s">
        <v>614</v>
      </c>
      <c r="D71" s="503" t="s">
        <v>98</v>
      </c>
      <c r="E71" s="503" t="s">
        <v>299</v>
      </c>
      <c r="F71" s="504">
        <v>300000</v>
      </c>
      <c r="G71" s="505" t="s">
        <v>436</v>
      </c>
      <c r="H71" s="505" t="s">
        <v>436</v>
      </c>
      <c r="I71" s="505" t="s">
        <v>415</v>
      </c>
    </row>
    <row r="72" spans="1:9">
      <c r="A72" s="203"/>
      <c r="B72" s="506" t="s">
        <v>36</v>
      </c>
      <c r="C72" s="506" t="s">
        <v>36</v>
      </c>
      <c r="D72" s="506" t="s">
        <v>36</v>
      </c>
      <c r="E72" s="506" t="s">
        <v>36</v>
      </c>
      <c r="F72" s="506" t="s">
        <v>37</v>
      </c>
      <c r="G72" s="507" t="s">
        <v>406</v>
      </c>
      <c r="H72" s="507" t="s">
        <v>670</v>
      </c>
      <c r="I72" s="507" t="s">
        <v>437</v>
      </c>
    </row>
    <row r="73" spans="1:9" ht="13.8" thickBot="1">
      <c r="A73" s="206"/>
      <c r="B73" s="508" t="s">
        <v>613</v>
      </c>
      <c r="C73" s="508" t="s">
        <v>100</v>
      </c>
      <c r="D73" s="508" t="s">
        <v>101</v>
      </c>
      <c r="E73" s="508" t="s">
        <v>300</v>
      </c>
      <c r="F73" s="508" t="s">
        <v>102</v>
      </c>
      <c r="G73" s="779" t="s">
        <v>775</v>
      </c>
      <c r="H73" s="509" t="s">
        <v>102</v>
      </c>
      <c r="I73" s="509" t="s">
        <v>407</v>
      </c>
    </row>
    <row r="75" spans="1:9">
      <c r="A75" s="519" t="s">
        <v>356</v>
      </c>
      <c r="B75" s="537">
        <f t="shared" ref="B75:I84" si="1">IF(B9="-","-",B9/B$61)</f>
        <v>0.19032681041786359</v>
      </c>
      <c r="C75" s="537">
        <f t="shared" si="1"/>
        <v>0.20536236084966028</v>
      </c>
      <c r="D75" s="537">
        <f t="shared" si="1"/>
        <v>0.20665921677592003</v>
      </c>
      <c r="E75" s="537">
        <f t="shared" si="1"/>
        <v>0.22289301983967963</v>
      </c>
      <c r="F75" s="537" t="str">
        <f t="shared" si="1"/>
        <v>-</v>
      </c>
      <c r="G75" s="538">
        <f t="shared" si="1"/>
        <v>0.19032681041786359</v>
      </c>
      <c r="H75" s="538">
        <f t="shared" si="1"/>
        <v>0.206167919614269</v>
      </c>
      <c r="I75" s="538">
        <f t="shared" si="1"/>
        <v>0.19734545636236867</v>
      </c>
    </row>
    <row r="76" spans="1:9">
      <c r="A76" s="499" t="s">
        <v>357</v>
      </c>
      <c r="B76" s="539">
        <f t="shared" si="1"/>
        <v>0.16760371613796438</v>
      </c>
      <c r="C76" s="539">
        <f t="shared" si="1"/>
        <v>0.18254936835160915</v>
      </c>
      <c r="D76" s="539">
        <f t="shared" si="1"/>
        <v>0.1926452410664595</v>
      </c>
      <c r="E76" s="539">
        <f t="shared" si="1"/>
        <v>0.21979603803360376</v>
      </c>
      <c r="F76" s="539" t="str">
        <f t="shared" si="1"/>
        <v>-</v>
      </c>
      <c r="G76" s="540">
        <f t="shared" si="1"/>
        <v>0.16760371613796438</v>
      </c>
      <c r="H76" s="540">
        <f t="shared" si="1"/>
        <v>0.18615600793396972</v>
      </c>
      <c r="I76" s="540">
        <f t="shared" si="1"/>
        <v>0.17582359303234177</v>
      </c>
    </row>
    <row r="77" spans="1:9">
      <c r="A77" s="500" t="s">
        <v>358</v>
      </c>
      <c r="B77" s="541">
        <f t="shared" si="1"/>
        <v>4.3073445720802923E-3</v>
      </c>
      <c r="C77" s="541">
        <f t="shared" si="1"/>
        <v>5.4026480968602294E-3</v>
      </c>
      <c r="D77" s="541">
        <f t="shared" si="1"/>
        <v>5.921349787723359E-3</v>
      </c>
      <c r="E77" s="541">
        <f t="shared" si="1"/>
        <v>2.8735800615538208E-3</v>
      </c>
      <c r="F77" s="541" t="str">
        <f t="shared" si="1"/>
        <v>-</v>
      </c>
      <c r="G77" s="542">
        <f t="shared" si="1"/>
        <v>4.3073445720802923E-3</v>
      </c>
      <c r="H77" s="542">
        <f t="shared" si="1"/>
        <v>5.4686490076720426E-3</v>
      </c>
      <c r="I77" s="542">
        <f t="shared" si="1"/>
        <v>4.821878279718834E-3</v>
      </c>
    </row>
    <row r="78" spans="1:9">
      <c r="A78" s="499" t="s">
        <v>359</v>
      </c>
      <c r="B78" s="539">
        <f t="shared" si="1"/>
        <v>4.7574981854268824E-5</v>
      </c>
      <c r="C78" s="539">
        <f t="shared" si="1"/>
        <v>1.7494640680168242E-4</v>
      </c>
      <c r="D78" s="539">
        <f t="shared" si="1"/>
        <v>2.2049120676051268E-6</v>
      </c>
      <c r="E78" s="539">
        <f t="shared" si="1"/>
        <v>2.2340174452203855E-4</v>
      </c>
      <c r="F78" s="539" t="str">
        <f t="shared" si="1"/>
        <v>-</v>
      </c>
      <c r="G78" s="540">
        <f t="shared" si="1"/>
        <v>4.7574981854268824E-5</v>
      </c>
      <c r="H78" s="540">
        <f t="shared" si="1"/>
        <v>1.3165047339611232E-4</v>
      </c>
      <c r="I78" s="540">
        <f t="shared" si="1"/>
        <v>8.4825915390756375E-5</v>
      </c>
    </row>
    <row r="79" spans="1:9">
      <c r="A79" s="498" t="s">
        <v>360</v>
      </c>
      <c r="B79" s="543">
        <f t="shared" si="1"/>
        <v>1.6365508230991515E-2</v>
      </c>
      <c r="C79" s="543">
        <f t="shared" si="1"/>
        <v>2.8275223702005702E-2</v>
      </c>
      <c r="D79" s="543">
        <f t="shared" si="1"/>
        <v>2.422822755527318E-2</v>
      </c>
      <c r="E79" s="543">
        <f t="shared" si="1"/>
        <v>1.6218010594162891E-3</v>
      </c>
      <c r="F79" s="543" t="str">
        <f t="shared" si="1"/>
        <v>-</v>
      </c>
      <c r="G79" s="544">
        <f t="shared" si="1"/>
        <v>1.6365508230991515E-2</v>
      </c>
      <c r="H79" s="544">
        <f t="shared" si="1"/>
        <v>2.6514686548492528E-2</v>
      </c>
      <c r="I79" s="544">
        <f t="shared" si="1"/>
        <v>2.0862257047258092E-2</v>
      </c>
    </row>
    <row r="80" spans="1:9">
      <c r="A80" s="499" t="s">
        <v>361</v>
      </c>
      <c r="B80" s="539">
        <f t="shared" si="1"/>
        <v>2.1761409416819052E-3</v>
      </c>
      <c r="C80" s="539">
        <f t="shared" si="1"/>
        <v>2.535923343119772E-3</v>
      </c>
      <c r="D80" s="539">
        <f t="shared" si="1"/>
        <v>1.8075902203907842E-3</v>
      </c>
      <c r="E80" s="539" t="str">
        <f t="shared" si="1"/>
        <v>-</v>
      </c>
      <c r="F80" s="539" t="str">
        <f t="shared" si="1"/>
        <v>-</v>
      </c>
      <c r="G80" s="540">
        <f t="shared" si="1"/>
        <v>2.1761409416819052E-3</v>
      </c>
      <c r="H80" s="540">
        <f t="shared" si="1"/>
        <v>2.2797918839306008E-3</v>
      </c>
      <c r="I80" s="540">
        <f t="shared" si="1"/>
        <v>2.2220650785777256E-3</v>
      </c>
    </row>
    <row r="81" spans="1:9">
      <c r="A81" s="500" t="s">
        <v>362</v>
      </c>
      <c r="B81" s="541">
        <f t="shared" si="1"/>
        <v>1.2189640521095835E-2</v>
      </c>
      <c r="C81" s="541">
        <f t="shared" si="1"/>
        <v>2.3390683193196437E-2</v>
      </c>
      <c r="D81" s="541">
        <f t="shared" si="1"/>
        <v>2.2125732550752276E-2</v>
      </c>
      <c r="E81" s="541" t="str">
        <f t="shared" si="1"/>
        <v>-</v>
      </c>
      <c r="F81" s="541" t="str">
        <f t="shared" si="1"/>
        <v>-</v>
      </c>
      <c r="G81" s="542">
        <f t="shared" si="1"/>
        <v>1.2189640521095835E-2</v>
      </c>
      <c r="H81" s="542">
        <f t="shared" si="1"/>
        <v>2.2436002923006244E-2</v>
      </c>
      <c r="I81" s="542">
        <f t="shared" si="1"/>
        <v>1.6729448106992621E-2</v>
      </c>
    </row>
    <row r="82" spans="1:9">
      <c r="A82" s="499" t="s">
        <v>363</v>
      </c>
      <c r="B82" s="539">
        <f t="shared" si="1"/>
        <v>6.0328591168160083E-4</v>
      </c>
      <c r="C82" s="539">
        <f t="shared" si="1"/>
        <v>4.1406505480637301E-4</v>
      </c>
      <c r="D82" s="539">
        <f t="shared" si="1"/>
        <v>1.9164434218003478E-4</v>
      </c>
      <c r="E82" s="539">
        <f t="shared" si="1"/>
        <v>1.6218010594162891E-3</v>
      </c>
      <c r="F82" s="539" t="str">
        <f t="shared" si="1"/>
        <v>-</v>
      </c>
      <c r="G82" s="540">
        <f t="shared" si="1"/>
        <v>6.0328591168160083E-4</v>
      </c>
      <c r="H82" s="540">
        <f t="shared" si="1"/>
        <v>3.8907369169467016E-4</v>
      </c>
      <c r="I82" s="540">
        <f t="shared" si="1"/>
        <v>5.0837590859486583E-4</v>
      </c>
    </row>
    <row r="83" spans="1:9">
      <c r="A83" s="514" t="s">
        <v>364</v>
      </c>
      <c r="B83" s="541">
        <f t="shared" si="1"/>
        <v>8.5987585105718031E-4</v>
      </c>
      <c r="C83" s="541">
        <f t="shared" si="1"/>
        <v>7.757587264525783E-4</v>
      </c>
      <c r="D83" s="541">
        <f t="shared" si="1"/>
        <v>1.0219767433349762E-4</v>
      </c>
      <c r="E83" s="541" t="str">
        <f t="shared" si="1"/>
        <v>-</v>
      </c>
      <c r="F83" s="541" t="str">
        <f t="shared" si="1"/>
        <v>-</v>
      </c>
      <c r="G83" s="542">
        <f t="shared" si="1"/>
        <v>8.5987585105718031E-4</v>
      </c>
      <c r="H83" s="542">
        <f t="shared" si="1"/>
        <v>5.8103357014179901E-4</v>
      </c>
      <c r="I83" s="542">
        <f t="shared" si="1"/>
        <v>7.3633051017050588E-4</v>
      </c>
    </row>
    <row r="84" spans="1:9">
      <c r="A84" s="524" t="s">
        <v>365</v>
      </c>
      <c r="B84" s="545">
        <f t="shared" si="1"/>
        <v>4.2311126320090556E-2</v>
      </c>
      <c r="C84" s="545">
        <f t="shared" si="1"/>
        <v>3.2492531260869643E-2</v>
      </c>
      <c r="D84" s="545">
        <f t="shared" si="1"/>
        <v>1.8135812972152773E-2</v>
      </c>
      <c r="E84" s="545">
        <f t="shared" si="1"/>
        <v>1.6021181330236609E-3</v>
      </c>
      <c r="F84" s="545" t="str">
        <f t="shared" si="1"/>
        <v>-</v>
      </c>
      <c r="G84" s="546">
        <f t="shared" si="1"/>
        <v>4.2311126320090556E-2</v>
      </c>
      <c r="H84" s="546">
        <f t="shared" si="1"/>
        <v>2.7956549333132321E-2</v>
      </c>
      <c r="I84" s="546">
        <f t="shared" si="1"/>
        <v>3.5951111255715602E-2</v>
      </c>
    </row>
    <row r="85" spans="1:9">
      <c r="A85" s="500" t="s">
        <v>417</v>
      </c>
      <c r="B85" s="541">
        <f t="shared" ref="B85:I94" si="2">IF(B19="-","-",B19/B$61)</f>
        <v>2.4572914003414344E-3</v>
      </c>
      <c r="C85" s="541">
        <f t="shared" si="2"/>
        <v>2.940450658152551E-3</v>
      </c>
      <c r="D85" s="541">
        <f t="shared" si="2"/>
        <v>5.8154996765498739E-4</v>
      </c>
      <c r="E85" s="541">
        <f t="shared" si="2"/>
        <v>1.4945880908840733E-3</v>
      </c>
      <c r="F85" s="541" t="str">
        <f t="shared" si="2"/>
        <v>-</v>
      </c>
      <c r="G85" s="542">
        <f t="shared" si="2"/>
        <v>2.4572914003414344E-3</v>
      </c>
      <c r="H85" s="542">
        <f t="shared" si="2"/>
        <v>2.292625773597345E-3</v>
      </c>
      <c r="I85" s="542">
        <f t="shared" si="2"/>
        <v>2.3843337740694056E-3</v>
      </c>
    </row>
    <row r="86" spans="1:9">
      <c r="A86" s="499" t="s">
        <v>367</v>
      </c>
      <c r="B86" s="539">
        <f t="shared" si="2"/>
        <v>1.9784662920407616E-2</v>
      </c>
      <c r="C86" s="539">
        <f t="shared" si="2"/>
        <v>1.5593324760015006E-2</v>
      </c>
      <c r="D86" s="539">
        <f t="shared" si="2"/>
        <v>9.2820436874860787E-3</v>
      </c>
      <c r="E86" s="539" t="str">
        <f t="shared" si="2"/>
        <v>-</v>
      </c>
      <c r="F86" s="539" t="str">
        <f t="shared" si="2"/>
        <v>-</v>
      </c>
      <c r="G86" s="540">
        <f t="shared" si="2"/>
        <v>1.9784662920407616E-2</v>
      </c>
      <c r="H86" s="540">
        <f t="shared" si="2"/>
        <v>1.3545210655623238E-2</v>
      </c>
      <c r="I86" s="540">
        <f t="shared" si="2"/>
        <v>1.702017795918525E-2</v>
      </c>
    </row>
    <row r="87" spans="1:9">
      <c r="A87" s="514" t="s">
        <v>368</v>
      </c>
      <c r="B87" s="541">
        <f t="shared" si="2"/>
        <v>3.1108436281037559E-4</v>
      </c>
      <c r="C87" s="541">
        <f t="shared" si="2"/>
        <v>8.0122069788956802E-4</v>
      </c>
      <c r="D87" s="541">
        <f t="shared" si="2"/>
        <v>5.7809817781315155E-4</v>
      </c>
      <c r="E87" s="541" t="str">
        <f t="shared" si="2"/>
        <v>-</v>
      </c>
      <c r="F87" s="541" t="str">
        <f t="shared" si="2"/>
        <v>-</v>
      </c>
      <c r="G87" s="542">
        <f t="shared" si="2"/>
        <v>3.1108436281037559E-4</v>
      </c>
      <c r="H87" s="542">
        <f t="shared" si="2"/>
        <v>7.2210161558761588E-4</v>
      </c>
      <c r="I87" s="542">
        <f t="shared" si="2"/>
        <v>4.931918484236713E-4</v>
      </c>
    </row>
    <row r="88" spans="1:9">
      <c r="A88" s="499" t="s">
        <v>369</v>
      </c>
      <c r="B88" s="539">
        <f t="shared" si="2"/>
        <v>2.3310359892136955E-4</v>
      </c>
      <c r="C88" s="539">
        <f t="shared" si="2"/>
        <v>8.0760718977936985E-4</v>
      </c>
      <c r="D88" s="539">
        <f t="shared" si="2"/>
        <v>2.4545235480425004E-3</v>
      </c>
      <c r="E88" s="539">
        <f t="shared" si="2"/>
        <v>1.0753004213958729E-4</v>
      </c>
      <c r="F88" s="539" t="str">
        <f t="shared" si="2"/>
        <v>-</v>
      </c>
      <c r="G88" s="540">
        <f t="shared" si="2"/>
        <v>2.3310359892136955E-4</v>
      </c>
      <c r="H88" s="540">
        <f t="shared" si="2"/>
        <v>1.2139938588014939E-3</v>
      </c>
      <c r="I88" s="540">
        <f t="shared" si="2"/>
        <v>6.6770204376999701E-4</v>
      </c>
    </row>
    <row r="89" spans="1:9">
      <c r="A89" s="500" t="s">
        <v>370</v>
      </c>
      <c r="B89" s="541">
        <f t="shared" si="2"/>
        <v>1.5413993876025883E-2</v>
      </c>
      <c r="C89" s="541">
        <f t="shared" si="2"/>
        <v>1.0120353994993132E-2</v>
      </c>
      <c r="D89" s="541">
        <f t="shared" si="2"/>
        <v>3.65204767300796E-3</v>
      </c>
      <c r="E89" s="541" t="str">
        <f t="shared" si="2"/>
        <v>-</v>
      </c>
      <c r="F89" s="541" t="str">
        <f t="shared" si="2"/>
        <v>-</v>
      </c>
      <c r="G89" s="542">
        <f t="shared" si="2"/>
        <v>1.5413993876025883E-2</v>
      </c>
      <c r="H89" s="542">
        <f t="shared" si="2"/>
        <v>8.178665798302464E-3</v>
      </c>
      <c r="I89" s="542">
        <f t="shared" si="2"/>
        <v>1.2208271016862053E-2</v>
      </c>
    </row>
    <row r="90" spans="1:9">
      <c r="A90" s="499" t="s">
        <v>371</v>
      </c>
      <c r="B90" s="539">
        <f t="shared" si="2"/>
        <v>2.4036467646697105E-3</v>
      </c>
      <c r="C90" s="539">
        <f t="shared" si="2"/>
        <v>2.2144606293290348E-3</v>
      </c>
      <c r="D90" s="539">
        <f t="shared" si="2"/>
        <v>1.5571574102082278E-3</v>
      </c>
      <c r="E90" s="539" t="str">
        <f t="shared" si="2"/>
        <v>-</v>
      </c>
      <c r="F90" s="539" t="str">
        <f t="shared" si="2"/>
        <v>-</v>
      </c>
      <c r="G90" s="540">
        <f t="shared" si="2"/>
        <v>2.4036467646697105E-3</v>
      </c>
      <c r="H90" s="540">
        <f t="shared" si="2"/>
        <v>1.9852997836753983E-3</v>
      </c>
      <c r="I90" s="540">
        <f t="shared" si="2"/>
        <v>2.2182916050047384E-3</v>
      </c>
    </row>
    <row r="91" spans="1:9">
      <c r="A91" s="498" t="s">
        <v>372</v>
      </c>
      <c r="B91" s="543">
        <f t="shared" si="2"/>
        <v>3.8735649854473558E-2</v>
      </c>
      <c r="C91" s="543">
        <f t="shared" si="2"/>
        <v>5.0964025345798823E-2</v>
      </c>
      <c r="D91" s="543">
        <f t="shared" si="2"/>
        <v>4.3208196624788739E-2</v>
      </c>
      <c r="E91" s="543">
        <f t="shared" si="2"/>
        <v>2.8178425081191005E-2</v>
      </c>
      <c r="F91" s="543" t="str">
        <f t="shared" si="2"/>
        <v>-</v>
      </c>
      <c r="G91" s="544">
        <f t="shared" si="2"/>
        <v>3.8735649854473558E-2</v>
      </c>
      <c r="H91" s="544">
        <f t="shared" si="2"/>
        <v>4.8349838242185167E-2</v>
      </c>
      <c r="I91" s="544">
        <f t="shared" si="2"/>
        <v>4.2995363195699597E-2</v>
      </c>
    </row>
    <row r="92" spans="1:9">
      <c r="A92" s="502" t="s">
        <v>418</v>
      </c>
      <c r="B92" s="547">
        <f t="shared" si="2"/>
        <v>2.2696531449613727E-3</v>
      </c>
      <c r="C92" s="547">
        <f t="shared" si="2"/>
        <v>3.0591761912639663E-3</v>
      </c>
      <c r="D92" s="547">
        <f t="shared" si="2"/>
        <v>1.2753905946329348E-3</v>
      </c>
      <c r="E92" s="547">
        <f t="shared" si="2"/>
        <v>3.6964790148895661E-3</v>
      </c>
      <c r="F92" s="547" t="str">
        <f t="shared" si="2"/>
        <v>-</v>
      </c>
      <c r="G92" s="548">
        <f t="shared" si="2"/>
        <v>2.2696531449613727E-3</v>
      </c>
      <c r="H92" s="548">
        <f t="shared" si="2"/>
        <v>2.615768206906685E-3</v>
      </c>
      <c r="I92" s="548">
        <f t="shared" si="2"/>
        <v>2.4230047216699394E-3</v>
      </c>
    </row>
    <row r="93" spans="1:9">
      <c r="A93" s="500" t="s">
        <v>373</v>
      </c>
      <c r="B93" s="541">
        <f t="shared" si="2"/>
        <v>1.9496366364811623E-2</v>
      </c>
      <c r="C93" s="541">
        <f t="shared" si="2"/>
        <v>2.3015352691395211E-2</v>
      </c>
      <c r="D93" s="541">
        <f t="shared" si="2"/>
        <v>2.8907851345811798E-2</v>
      </c>
      <c r="E93" s="541">
        <f t="shared" si="2"/>
        <v>2.4198785388552888E-2</v>
      </c>
      <c r="F93" s="541" t="str">
        <f t="shared" si="2"/>
        <v>-</v>
      </c>
      <c r="G93" s="542">
        <f t="shared" si="2"/>
        <v>1.9496366364811623E-2</v>
      </c>
      <c r="H93" s="542">
        <f t="shared" si="2"/>
        <v>2.4568402745733887E-2</v>
      </c>
      <c r="I93" s="542">
        <f t="shared" si="2"/>
        <v>2.1743609727077649E-2</v>
      </c>
    </row>
    <row r="94" spans="1:9">
      <c r="A94" s="502" t="s">
        <v>374</v>
      </c>
      <c r="B94" s="547">
        <f t="shared" si="2"/>
        <v>1.4208559178734131E-2</v>
      </c>
      <c r="C94" s="547">
        <f t="shared" si="2"/>
        <v>2.1198417842513285E-2</v>
      </c>
      <c r="D94" s="547">
        <f t="shared" si="2"/>
        <v>1.301507006354494E-2</v>
      </c>
      <c r="E94" s="547">
        <f t="shared" si="2"/>
        <v>2.8316067774855343E-4</v>
      </c>
      <c r="F94" s="547" t="str">
        <f t="shared" si="2"/>
        <v>-</v>
      </c>
      <c r="G94" s="548">
        <f t="shared" si="2"/>
        <v>1.4208559178734131E-2</v>
      </c>
      <c r="H94" s="548">
        <f t="shared" si="2"/>
        <v>1.8524081876765314E-2</v>
      </c>
      <c r="I94" s="548">
        <f t="shared" si="2"/>
        <v>1.6120617572639686E-2</v>
      </c>
    </row>
    <row r="95" spans="1:9">
      <c r="A95" s="498" t="s">
        <v>375</v>
      </c>
      <c r="B95" s="543">
        <f t="shared" ref="B95:I104" si="3">IF(B29="-","-",B29/B$61)</f>
        <v>0.10417101624370553</v>
      </c>
      <c r="C95" s="543">
        <f t="shared" si="3"/>
        <v>0.12507745124190611</v>
      </c>
      <c r="D95" s="543">
        <f t="shared" si="3"/>
        <v>0.10962986294362503</v>
      </c>
      <c r="E95" s="543">
        <f t="shared" si="3"/>
        <v>7.0282070114314754E-2</v>
      </c>
      <c r="F95" s="543" t="str">
        <f t="shared" si="3"/>
        <v>-</v>
      </c>
      <c r="G95" s="544">
        <f t="shared" si="3"/>
        <v>0.10417101624370553</v>
      </c>
      <c r="H95" s="544">
        <f t="shared" si="3"/>
        <v>0.1196179215423837</v>
      </c>
      <c r="I95" s="544">
        <f t="shared" si="3"/>
        <v>0.11101500410610056</v>
      </c>
    </row>
    <row r="96" spans="1:9">
      <c r="A96" s="499" t="s">
        <v>419</v>
      </c>
      <c r="B96" s="539">
        <f t="shared" si="3"/>
        <v>4.3568446526720079E-3</v>
      </c>
      <c r="C96" s="539">
        <f t="shared" si="3"/>
        <v>5.3521827489284085E-3</v>
      </c>
      <c r="D96" s="539">
        <f t="shared" si="3"/>
        <v>3.4369011730993222E-3</v>
      </c>
      <c r="E96" s="539">
        <f t="shared" si="3"/>
        <v>1.2724985414548766E-2</v>
      </c>
      <c r="F96" s="539" t="str">
        <f t="shared" si="3"/>
        <v>-</v>
      </c>
      <c r="G96" s="540">
        <f t="shared" si="3"/>
        <v>4.3568446526720079E-3</v>
      </c>
      <c r="H96" s="540">
        <f t="shared" si="3"/>
        <v>5.055693824185711E-3</v>
      </c>
      <c r="I96" s="540">
        <f t="shared" si="3"/>
        <v>4.666480350331844E-3</v>
      </c>
    </row>
    <row r="97" spans="1:9">
      <c r="A97" s="500" t="s">
        <v>376</v>
      </c>
      <c r="B97" s="541">
        <f t="shared" si="3"/>
        <v>5.7873685649422558E-2</v>
      </c>
      <c r="C97" s="541">
        <f t="shared" si="3"/>
        <v>7.7515907375711707E-2</v>
      </c>
      <c r="D97" s="541">
        <f t="shared" si="3"/>
        <v>6.5663591091048829E-2</v>
      </c>
      <c r="E97" s="541">
        <f t="shared" si="3"/>
        <v>5.3331816500815123E-2</v>
      </c>
      <c r="F97" s="541" t="str">
        <f t="shared" si="3"/>
        <v>-</v>
      </c>
      <c r="G97" s="542">
        <f t="shared" si="3"/>
        <v>5.7873685649422558E-2</v>
      </c>
      <c r="H97" s="542">
        <f t="shared" si="3"/>
        <v>7.3806572939650816E-2</v>
      </c>
      <c r="I97" s="542">
        <f t="shared" si="3"/>
        <v>6.4932995266604718E-2</v>
      </c>
    </row>
    <row r="98" spans="1:9">
      <c r="A98" s="499" t="s">
        <v>377</v>
      </c>
      <c r="B98" s="539">
        <f t="shared" si="3"/>
        <v>3.4437502372550596E-2</v>
      </c>
      <c r="C98" s="539">
        <f t="shared" si="3"/>
        <v>3.6329075241742621E-2</v>
      </c>
      <c r="D98" s="539">
        <f t="shared" si="3"/>
        <v>4.0458836644890223E-2</v>
      </c>
      <c r="E98" s="539">
        <f t="shared" si="3"/>
        <v>4.2252681989508644E-3</v>
      </c>
      <c r="F98" s="539" t="str">
        <f t="shared" si="3"/>
        <v>-</v>
      </c>
      <c r="G98" s="540">
        <f t="shared" si="3"/>
        <v>3.4437502372550596E-2</v>
      </c>
      <c r="H98" s="540">
        <f t="shared" si="3"/>
        <v>3.6533179844517524E-2</v>
      </c>
      <c r="I98" s="540">
        <f t="shared" si="3"/>
        <v>3.5366024360862149E-2</v>
      </c>
    </row>
    <row r="99" spans="1:9">
      <c r="A99" s="498" t="s">
        <v>378</v>
      </c>
      <c r="B99" s="543">
        <f t="shared" si="3"/>
        <v>7.5430748031622197E-2</v>
      </c>
      <c r="C99" s="543">
        <f t="shared" si="3"/>
        <v>0.10240306110340465</v>
      </c>
      <c r="D99" s="543">
        <f t="shared" si="3"/>
        <v>7.4762573056578019E-2</v>
      </c>
      <c r="E99" s="543">
        <f t="shared" si="3"/>
        <v>0.12350462888478245</v>
      </c>
      <c r="F99" s="543" t="str">
        <f t="shared" si="3"/>
        <v>-</v>
      </c>
      <c r="G99" s="544">
        <f t="shared" si="3"/>
        <v>7.5430748031622197E-2</v>
      </c>
      <c r="H99" s="544">
        <f t="shared" si="3"/>
        <v>9.5833731189795171E-2</v>
      </c>
      <c r="I99" s="544">
        <f t="shared" si="3"/>
        <v>8.4470601926116842E-2</v>
      </c>
    </row>
    <row r="100" spans="1:9">
      <c r="A100" s="499" t="s">
        <v>420</v>
      </c>
      <c r="B100" s="539">
        <f t="shared" si="3"/>
        <v>1.0064197695458459E-2</v>
      </c>
      <c r="C100" s="539">
        <f t="shared" si="3"/>
        <v>1.064409410026337E-2</v>
      </c>
      <c r="D100" s="539">
        <f t="shared" si="3"/>
        <v>7.0697517791906781E-3</v>
      </c>
      <c r="E100" s="539">
        <f t="shared" si="3"/>
        <v>1.3448621790788679E-3</v>
      </c>
      <c r="F100" s="539" t="str">
        <f t="shared" si="3"/>
        <v>-</v>
      </c>
      <c r="G100" s="540">
        <f t="shared" si="3"/>
        <v>1.0064197695458459E-2</v>
      </c>
      <c r="H100" s="540">
        <f t="shared" si="3"/>
        <v>9.4715921628798355E-3</v>
      </c>
      <c r="I100" s="540">
        <f t="shared" si="3"/>
        <v>9.8016347440876162E-3</v>
      </c>
    </row>
    <row r="101" spans="1:9">
      <c r="A101" s="500" t="s">
        <v>379</v>
      </c>
      <c r="B101" s="541">
        <f t="shared" si="3"/>
        <v>3.4336026663908158E-3</v>
      </c>
      <c r="C101" s="541">
        <f t="shared" si="3"/>
        <v>3.5628185324284543E-3</v>
      </c>
      <c r="D101" s="541">
        <f t="shared" si="3"/>
        <v>2.9576679450294832E-3</v>
      </c>
      <c r="E101" s="541">
        <f t="shared" si="3"/>
        <v>4.6941076621307923E-3</v>
      </c>
      <c r="F101" s="541" t="str">
        <f t="shared" si="3"/>
        <v>-</v>
      </c>
      <c r="G101" s="542">
        <f t="shared" si="3"/>
        <v>3.4336026663908158E-3</v>
      </c>
      <c r="H101" s="542">
        <f t="shared" si="3"/>
        <v>3.4369643800368907E-3</v>
      </c>
      <c r="I101" s="542">
        <f t="shared" si="3"/>
        <v>3.4350921255148306E-3</v>
      </c>
    </row>
    <row r="102" spans="1:9">
      <c r="A102" s="502" t="s">
        <v>751</v>
      </c>
      <c r="B102" s="547">
        <f t="shared" si="3"/>
        <v>3.8867342729854537E-2</v>
      </c>
      <c r="C102" s="547">
        <f t="shared" si="3"/>
        <v>5.8639930561369132E-2</v>
      </c>
      <c r="D102" s="547">
        <f t="shared" si="3"/>
        <v>3.8690532445263992E-2</v>
      </c>
      <c r="E102" s="547">
        <f t="shared" si="3"/>
        <v>1.8370084741622689E-2</v>
      </c>
      <c r="F102" s="547" t="str">
        <f t="shared" si="3"/>
        <v>-</v>
      </c>
      <c r="G102" s="548">
        <f t="shared" si="3"/>
        <v>3.8867342729854537E-2</v>
      </c>
      <c r="H102" s="548">
        <f t="shared" si="3"/>
        <v>5.2408217220293131E-2</v>
      </c>
      <c r="I102" s="548">
        <f t="shared" si="3"/>
        <v>4.4866834457465289E-2</v>
      </c>
    </row>
    <row r="103" spans="1:9">
      <c r="A103" s="501" t="s">
        <v>381</v>
      </c>
      <c r="B103" s="541">
        <f t="shared" si="3"/>
        <v>5.1258527638882811E-5</v>
      </c>
      <c r="C103" s="541">
        <f t="shared" si="3"/>
        <v>1.8298336278019093E-4</v>
      </c>
      <c r="D103" s="541">
        <f t="shared" si="3"/>
        <v>3.7539068933390801E-4</v>
      </c>
      <c r="E103" s="541">
        <f t="shared" si="3"/>
        <v>3.4431872044401118E-4</v>
      </c>
      <c r="F103" s="541" t="str">
        <f t="shared" si="3"/>
        <v>-</v>
      </c>
      <c r="G103" s="542">
        <f t="shared" si="3"/>
        <v>5.1258527638882811E-5</v>
      </c>
      <c r="H103" s="542">
        <f t="shared" si="3"/>
        <v>2.3698992178561252E-4</v>
      </c>
      <c r="I103" s="542">
        <f t="shared" si="3"/>
        <v>1.3354966494356121E-4</v>
      </c>
    </row>
    <row r="104" spans="1:9">
      <c r="A104" s="502" t="s">
        <v>382</v>
      </c>
      <c r="B104" s="539">
        <f t="shared" si="3"/>
        <v>5.2632530068034986E-3</v>
      </c>
      <c r="C104" s="539">
        <f t="shared" si="3"/>
        <v>6.2649518894674306E-3</v>
      </c>
      <c r="D104" s="539">
        <f t="shared" si="3"/>
        <v>3.7730697841186363E-3</v>
      </c>
      <c r="E104" s="539">
        <f t="shared" si="3"/>
        <v>2.3981690235955252E-3</v>
      </c>
      <c r="F104" s="539" t="str">
        <f t="shared" si="3"/>
        <v>-</v>
      </c>
      <c r="G104" s="540">
        <f t="shared" si="3"/>
        <v>5.2632530068034986E-3</v>
      </c>
      <c r="H104" s="540">
        <f t="shared" si="3"/>
        <v>5.517786430793206E-3</v>
      </c>
      <c r="I104" s="540">
        <f t="shared" si="3"/>
        <v>5.3760279372885925E-3</v>
      </c>
    </row>
    <row r="105" spans="1:9">
      <c r="A105" s="501" t="s">
        <v>383</v>
      </c>
      <c r="B105" s="551">
        <f t="shared" ref="B105:I114" si="4">IF(B39="-","-",B39/B$61)</f>
        <v>1.291355282077968E-2</v>
      </c>
      <c r="C105" s="551">
        <f t="shared" si="4"/>
        <v>1.8503475907028215E-2</v>
      </c>
      <c r="D105" s="551">
        <f t="shared" si="4"/>
        <v>2.1887229417311495E-2</v>
      </c>
      <c r="E105" s="551">
        <f t="shared" si="4"/>
        <v>9.6353086557910569E-2</v>
      </c>
      <c r="F105" s="551" t="str">
        <f t="shared" si="4"/>
        <v>-</v>
      </c>
      <c r="G105" s="552">
        <f t="shared" si="4"/>
        <v>1.291355282077968E-2</v>
      </c>
      <c r="H105" s="552">
        <f t="shared" si="4"/>
        <v>2.1467547607137392E-2</v>
      </c>
      <c r="I105" s="552">
        <f t="shared" si="4"/>
        <v>1.6703531154537998E-2</v>
      </c>
    </row>
    <row r="106" spans="1:9">
      <c r="A106" s="530" t="s">
        <v>438</v>
      </c>
      <c r="B106" s="547">
        <f t="shared" si="4"/>
        <v>5.5520431774603776E-3</v>
      </c>
      <c r="C106" s="547">
        <f t="shared" si="4"/>
        <v>9.736610346049902E-3</v>
      </c>
      <c r="D106" s="547">
        <f t="shared" si="4"/>
        <v>1.0821279572408813E-2</v>
      </c>
      <c r="E106" s="547">
        <f t="shared" si="4"/>
        <v>1.3018459224973697E-2</v>
      </c>
      <c r="F106" s="547" t="str">
        <f t="shared" si="4"/>
        <v>-</v>
      </c>
      <c r="G106" s="548">
        <f t="shared" si="4"/>
        <v>5.5520431774603776E-3</v>
      </c>
      <c r="H106" s="548">
        <f t="shared" si="4"/>
        <v>1.010476734113387E-2</v>
      </c>
      <c r="I106" s="548">
        <f t="shared" si="4"/>
        <v>7.5691973106373272E-3</v>
      </c>
    </row>
    <row r="107" spans="1:9">
      <c r="A107" s="501" t="s">
        <v>421</v>
      </c>
      <c r="B107" s="551">
        <f t="shared" si="4"/>
        <v>2.4810924770041895E-3</v>
      </c>
      <c r="C107" s="551">
        <f t="shared" si="4"/>
        <v>7.1693190292693E-3</v>
      </c>
      <c r="D107" s="551">
        <f t="shared" si="4"/>
        <v>5.5617683179141801E-3</v>
      </c>
      <c r="E107" s="551">
        <f t="shared" si="4"/>
        <v>1.3018459224973697E-2</v>
      </c>
      <c r="F107" s="551" t="str">
        <f t="shared" si="4"/>
        <v>-</v>
      </c>
      <c r="G107" s="552">
        <f t="shared" si="4"/>
        <v>2.4810924770041895E-3</v>
      </c>
      <c r="H107" s="552">
        <f t="shared" si="4"/>
        <v>6.911362527407836E-3</v>
      </c>
      <c r="I107" s="552">
        <f t="shared" si="4"/>
        <v>4.4439914404181494E-3</v>
      </c>
    </row>
    <row r="108" spans="1:9">
      <c r="A108" s="502" t="s">
        <v>501</v>
      </c>
      <c r="B108" s="547">
        <f t="shared" si="4"/>
        <v>2.4114712426715006E-3</v>
      </c>
      <c r="C108" s="547">
        <f t="shared" si="4"/>
        <v>2.1462924019894042E-3</v>
      </c>
      <c r="D108" s="547">
        <f t="shared" si="4"/>
        <v>5.2595112544946325E-3</v>
      </c>
      <c r="E108" s="547" t="str">
        <f t="shared" si="4"/>
        <v>-</v>
      </c>
      <c r="F108" s="547" t="str">
        <f t="shared" si="4"/>
        <v>-</v>
      </c>
      <c r="G108" s="548">
        <f t="shared" si="4"/>
        <v>2.4114712426715006E-3</v>
      </c>
      <c r="H108" s="548">
        <f t="shared" si="4"/>
        <v>2.8924005625853974E-3</v>
      </c>
      <c r="I108" s="548">
        <f t="shared" si="4"/>
        <v>2.6245543400879065E-3</v>
      </c>
    </row>
    <row r="109" spans="1:9">
      <c r="A109" s="527" t="s">
        <v>384</v>
      </c>
      <c r="B109" s="553">
        <f t="shared" si="4"/>
        <v>0.18909377765723204</v>
      </c>
      <c r="C109" s="553">
        <f t="shared" si="4"/>
        <v>0.23223079600011595</v>
      </c>
      <c r="D109" s="553">
        <f t="shared" si="4"/>
        <v>0.32659434482322824</v>
      </c>
      <c r="E109" s="553">
        <f t="shared" si="4"/>
        <v>0.18449304015644502</v>
      </c>
      <c r="F109" s="553" t="str">
        <f t="shared" si="4"/>
        <v>-</v>
      </c>
      <c r="G109" s="554">
        <f t="shared" si="4"/>
        <v>0.18909377765723204</v>
      </c>
      <c r="H109" s="554">
        <f t="shared" si="4"/>
        <v>0.25531081516222698</v>
      </c>
      <c r="I109" s="554">
        <f t="shared" si="4"/>
        <v>0.21843224977858303</v>
      </c>
    </row>
    <row r="110" spans="1:9">
      <c r="A110" s="502" t="s">
        <v>422</v>
      </c>
      <c r="B110" s="547">
        <f t="shared" si="4"/>
        <v>2.0501281944352443E-2</v>
      </c>
      <c r="C110" s="547">
        <f t="shared" si="4"/>
        <v>2.6052927946243015E-2</v>
      </c>
      <c r="D110" s="547">
        <f t="shared" si="4"/>
        <v>4.2753264835072011E-2</v>
      </c>
      <c r="E110" s="547">
        <f t="shared" si="4"/>
        <v>3.0876957469414587E-2</v>
      </c>
      <c r="F110" s="547" t="str">
        <f t="shared" si="4"/>
        <v>-</v>
      </c>
      <c r="G110" s="548">
        <f t="shared" si="4"/>
        <v>2.0501281944352443E-2</v>
      </c>
      <c r="H110" s="548">
        <f t="shared" si="4"/>
        <v>3.0494006648665826E-2</v>
      </c>
      <c r="I110" s="548">
        <f t="shared" si="4"/>
        <v>2.4928711592871931E-2</v>
      </c>
    </row>
    <row r="111" spans="1:9">
      <c r="A111" s="501" t="s">
        <v>385</v>
      </c>
      <c r="B111" s="551">
        <f t="shared" si="4"/>
        <v>5.8441161147010602E-3</v>
      </c>
      <c r="C111" s="551">
        <f t="shared" si="4"/>
        <v>7.4557732739599326E-3</v>
      </c>
      <c r="D111" s="551">
        <f t="shared" si="4"/>
        <v>1.4920359937651307E-2</v>
      </c>
      <c r="E111" s="551" t="str">
        <f t="shared" si="4"/>
        <v>-</v>
      </c>
      <c r="F111" s="551" t="str">
        <f t="shared" si="4"/>
        <v>-</v>
      </c>
      <c r="G111" s="552">
        <f t="shared" si="4"/>
        <v>5.8441161147010602E-3</v>
      </c>
      <c r="H111" s="552">
        <f t="shared" si="4"/>
        <v>9.1827028462863353E-3</v>
      </c>
      <c r="I111" s="552">
        <f t="shared" si="4"/>
        <v>7.3233280729697653E-3</v>
      </c>
    </row>
    <row r="112" spans="1:9">
      <c r="A112" s="502" t="s">
        <v>386</v>
      </c>
      <c r="B112" s="547">
        <f t="shared" si="4"/>
        <v>0.11736500061130149</v>
      </c>
      <c r="C112" s="547">
        <f t="shared" si="4"/>
        <v>0.13836065055684549</v>
      </c>
      <c r="D112" s="547">
        <f t="shared" si="4"/>
        <v>0.1882900248859716</v>
      </c>
      <c r="E112" s="547">
        <f t="shared" si="4"/>
        <v>0.12864884702197479</v>
      </c>
      <c r="F112" s="547" t="str">
        <f t="shared" si="4"/>
        <v>-</v>
      </c>
      <c r="G112" s="548">
        <f t="shared" si="4"/>
        <v>0.11736500061130149</v>
      </c>
      <c r="H112" s="548">
        <f t="shared" si="4"/>
        <v>0.15099016858588468</v>
      </c>
      <c r="I112" s="548">
        <f t="shared" si="4"/>
        <v>0.13226314602141379</v>
      </c>
    </row>
    <row r="113" spans="1:9">
      <c r="A113" s="501" t="s">
        <v>387</v>
      </c>
      <c r="B113" s="551">
        <f t="shared" si="4"/>
        <v>3.2026327072486702E-3</v>
      </c>
      <c r="C113" s="551">
        <f t="shared" si="4"/>
        <v>5.2046664501904805E-3</v>
      </c>
      <c r="D113" s="551">
        <f t="shared" si="4"/>
        <v>1.296772839654139E-2</v>
      </c>
      <c r="E113" s="551" t="str">
        <f t="shared" si="4"/>
        <v>-</v>
      </c>
      <c r="F113" s="551" t="str">
        <f t="shared" si="4"/>
        <v>-</v>
      </c>
      <c r="G113" s="552">
        <f t="shared" si="4"/>
        <v>3.2026327072486702E-3</v>
      </c>
      <c r="H113" s="552">
        <f t="shared" si="4"/>
        <v>7.0691023052887186E-3</v>
      </c>
      <c r="I113" s="552">
        <f t="shared" si="4"/>
        <v>4.9157312498425759E-3</v>
      </c>
    </row>
    <row r="114" spans="1:9">
      <c r="A114" s="557" t="s">
        <v>388</v>
      </c>
      <c r="B114" s="565">
        <f t="shared" si="4"/>
        <v>2.029800152583661E-3</v>
      </c>
      <c r="C114" s="565">
        <f t="shared" si="4"/>
        <v>5.0731758950172071E-3</v>
      </c>
      <c r="D114" s="565">
        <f t="shared" si="4"/>
        <v>8.8108120853095783E-3</v>
      </c>
      <c r="E114" s="565">
        <f t="shared" si="4"/>
        <v>4.0807359510834016E-6</v>
      </c>
      <c r="F114" s="565" t="str">
        <f t="shared" si="4"/>
        <v>-</v>
      </c>
      <c r="G114" s="566">
        <f t="shared" si="4"/>
        <v>2.029800152583661E-3</v>
      </c>
      <c r="H114" s="566">
        <f t="shared" si="4"/>
        <v>5.9020047561437056E-3</v>
      </c>
      <c r="I114" s="566">
        <f t="shared" si="4"/>
        <v>3.7454395509089514E-3</v>
      </c>
    </row>
    <row r="115" spans="1:9">
      <c r="A115" s="501" t="s">
        <v>389</v>
      </c>
      <c r="B115" s="551">
        <f t="shared" ref="B115:I124" si="5">IF(B49="-","-",B49/B$61)</f>
        <v>2.7458482586319208E-2</v>
      </c>
      <c r="C115" s="551">
        <f t="shared" si="5"/>
        <v>3.3452702876523681E-2</v>
      </c>
      <c r="D115" s="551">
        <f t="shared" si="5"/>
        <v>5.8814311776866086E-2</v>
      </c>
      <c r="E115" s="551">
        <f t="shared" si="5"/>
        <v>2.496315492910452E-2</v>
      </c>
      <c r="F115" s="551" t="str">
        <f t="shared" si="5"/>
        <v>-</v>
      </c>
      <c r="G115" s="552">
        <f t="shared" si="5"/>
        <v>2.7458482586319208E-2</v>
      </c>
      <c r="H115" s="552">
        <f t="shared" si="5"/>
        <v>3.9772361549655626E-2</v>
      </c>
      <c r="I115" s="552">
        <f t="shared" si="5"/>
        <v>3.2914335161722284E-2</v>
      </c>
    </row>
    <row r="116" spans="1:9" s="7" customFormat="1">
      <c r="A116" s="524" t="s">
        <v>390</v>
      </c>
      <c r="B116" s="545">
        <f t="shared" si="5"/>
        <v>5.2485899676339098E-2</v>
      </c>
      <c r="C116" s="545">
        <f t="shared" si="5"/>
        <v>7.2977873561948514E-2</v>
      </c>
      <c r="D116" s="545">
        <f t="shared" si="5"/>
        <v>6.7302523177564355E-2</v>
      </c>
      <c r="E116" s="545">
        <f t="shared" si="5"/>
        <v>0.13218347450966167</v>
      </c>
      <c r="F116" s="545" t="str">
        <f t="shared" si="5"/>
        <v>-</v>
      </c>
      <c r="G116" s="546">
        <f t="shared" si="5"/>
        <v>5.2485899676339098E-2</v>
      </c>
      <c r="H116" s="546">
        <f t="shared" si="5"/>
        <v>7.3102503834181098E-2</v>
      </c>
      <c r="I116" s="546">
        <f t="shared" si="5"/>
        <v>6.16204017479971E-2</v>
      </c>
    </row>
    <row r="117" spans="1:9">
      <c r="A117" s="500" t="s">
        <v>391</v>
      </c>
      <c r="B117" s="541">
        <f t="shared" si="5"/>
        <v>5.4540198306680708E-3</v>
      </c>
      <c r="C117" s="541">
        <f t="shared" si="5"/>
        <v>1.1129634281875094E-2</v>
      </c>
      <c r="D117" s="541">
        <f t="shared" si="5"/>
        <v>6.4122679472954714E-3</v>
      </c>
      <c r="E117" s="541" t="str">
        <f t="shared" si="5"/>
        <v>-</v>
      </c>
      <c r="F117" s="541" t="str">
        <f t="shared" si="5"/>
        <v>-</v>
      </c>
      <c r="G117" s="542">
        <f t="shared" si="5"/>
        <v>5.4540198306680708E-3</v>
      </c>
      <c r="H117" s="542">
        <f t="shared" si="5"/>
        <v>9.612885344311246E-3</v>
      </c>
      <c r="I117" s="542">
        <f t="shared" si="5"/>
        <v>7.2966688598644558E-3</v>
      </c>
    </row>
    <row r="118" spans="1:9">
      <c r="A118" s="499" t="s">
        <v>392</v>
      </c>
      <c r="B118" s="539">
        <f t="shared" si="5"/>
        <v>2.4625592693283439E-3</v>
      </c>
      <c r="C118" s="539">
        <f t="shared" si="5"/>
        <v>5.9627812139465683E-3</v>
      </c>
      <c r="D118" s="539">
        <f t="shared" si="5"/>
        <v>5.1015844276524154E-3</v>
      </c>
      <c r="E118" s="539">
        <f t="shared" si="5"/>
        <v>4.6188896292038747E-2</v>
      </c>
      <c r="F118" s="539" t="str">
        <f t="shared" si="5"/>
        <v>-</v>
      </c>
      <c r="G118" s="540">
        <f t="shared" si="5"/>
        <v>2.4625592693283439E-3</v>
      </c>
      <c r="H118" s="540">
        <f t="shared" si="5"/>
        <v>6.820631871347735E-3</v>
      </c>
      <c r="I118" s="540">
        <f t="shared" si="5"/>
        <v>4.3934700480560366E-3</v>
      </c>
    </row>
    <row r="119" spans="1:9">
      <c r="A119" s="500" t="s">
        <v>393</v>
      </c>
      <c r="B119" s="541">
        <f t="shared" si="5"/>
        <v>4.3284110439486434E-2</v>
      </c>
      <c r="C119" s="541">
        <f t="shared" si="5"/>
        <v>5.2748597006301697E-2</v>
      </c>
      <c r="D119" s="541">
        <f t="shared" si="5"/>
        <v>5.5186795955522304E-2</v>
      </c>
      <c r="E119" s="541">
        <f t="shared" si="5"/>
        <v>8.5994567618308773E-2</v>
      </c>
      <c r="F119" s="541" t="str">
        <f t="shared" si="5"/>
        <v>-</v>
      </c>
      <c r="G119" s="542">
        <f t="shared" si="5"/>
        <v>4.3284110439486434E-2</v>
      </c>
      <c r="H119" s="542">
        <f t="shared" si="5"/>
        <v>5.427081846106406E-2</v>
      </c>
      <c r="I119" s="542">
        <f t="shared" si="5"/>
        <v>4.8151939615196905E-2</v>
      </c>
    </row>
    <row r="120" spans="1:9">
      <c r="A120" s="499" t="s">
        <v>394</v>
      </c>
      <c r="B120" s="539">
        <f t="shared" si="5"/>
        <v>1.2852101368562474E-3</v>
      </c>
      <c r="C120" s="539">
        <f t="shared" si="5"/>
        <v>3.1368614579110514E-3</v>
      </c>
      <c r="D120" s="539">
        <f t="shared" si="5"/>
        <v>6.0187484709417136E-4</v>
      </c>
      <c r="E120" s="539" t="str">
        <f t="shared" si="5"/>
        <v>-</v>
      </c>
      <c r="F120" s="539" t="str">
        <f t="shared" si="5"/>
        <v>-</v>
      </c>
      <c r="G120" s="540">
        <f t="shared" si="5"/>
        <v>1.2852101368562474E-3</v>
      </c>
      <c r="H120" s="540">
        <f t="shared" si="5"/>
        <v>2.3981681574580561E-3</v>
      </c>
      <c r="I120" s="540">
        <f t="shared" si="5"/>
        <v>1.7783232248796972E-3</v>
      </c>
    </row>
    <row r="121" spans="1:9" s="7" customFormat="1">
      <c r="A121" s="498" t="s">
        <v>395</v>
      </c>
      <c r="B121" s="543">
        <f t="shared" si="5"/>
        <v>6.1826508865479336E-2</v>
      </c>
      <c r="C121" s="543">
        <f t="shared" si="5"/>
        <v>7.4106038218210921E-2</v>
      </c>
      <c r="D121" s="543">
        <f t="shared" si="5"/>
        <v>7.7826328140828252E-2</v>
      </c>
      <c r="E121" s="543">
        <f t="shared" si="5"/>
        <v>0.15801861381597068</v>
      </c>
      <c r="F121" s="543" t="str">
        <f t="shared" si="5"/>
        <v>-</v>
      </c>
      <c r="G121" s="544">
        <f t="shared" si="5"/>
        <v>6.1826508865479336E-2</v>
      </c>
      <c r="H121" s="544">
        <f t="shared" si="5"/>
        <v>7.7319801779030001E-2</v>
      </c>
      <c r="I121" s="544">
        <f t="shared" si="5"/>
        <v>6.8691049465391646E-2</v>
      </c>
    </row>
    <row r="122" spans="1:9">
      <c r="A122" s="499" t="s">
        <v>396</v>
      </c>
      <c r="B122" s="539">
        <f t="shared" si="5"/>
        <v>3.0268334468176245E-2</v>
      </c>
      <c r="C122" s="539">
        <f t="shared" si="5"/>
        <v>3.8069560482571603E-2</v>
      </c>
      <c r="D122" s="539">
        <f t="shared" si="5"/>
        <v>4.9844843038819912E-2</v>
      </c>
      <c r="E122" s="539">
        <f t="shared" si="5"/>
        <v>0.1152146402984419</v>
      </c>
      <c r="F122" s="539" t="str">
        <f t="shared" si="5"/>
        <v>-</v>
      </c>
      <c r="G122" s="540">
        <f t="shared" si="5"/>
        <v>3.0268334468176245E-2</v>
      </c>
      <c r="H122" s="540">
        <f t="shared" si="5"/>
        <v>4.3181161446356968E-2</v>
      </c>
      <c r="I122" s="540">
        <f t="shared" si="5"/>
        <v>3.598956013043033E-2</v>
      </c>
    </row>
    <row r="123" spans="1:9">
      <c r="A123" s="500" t="s">
        <v>397</v>
      </c>
      <c r="B123" s="541">
        <f t="shared" si="5"/>
        <v>6.7316187855717721E-5</v>
      </c>
      <c r="C123" s="541">
        <f t="shared" si="5"/>
        <v>3.6592253802689265E-4</v>
      </c>
      <c r="D123" s="541">
        <f t="shared" si="5"/>
        <v>2.1854978168498636E-4</v>
      </c>
      <c r="E123" s="541" t="str">
        <f t="shared" si="5"/>
        <v>-</v>
      </c>
      <c r="F123" s="541" t="str">
        <f t="shared" si="5"/>
        <v>-</v>
      </c>
      <c r="G123" s="542">
        <f t="shared" si="5"/>
        <v>6.7316187855717721E-5</v>
      </c>
      <c r="H123" s="542">
        <f t="shared" si="5"/>
        <v>3.180491229905098E-4</v>
      </c>
      <c r="I123" s="542">
        <f t="shared" si="5"/>
        <v>1.7840712681551149E-4</v>
      </c>
    </row>
    <row r="124" spans="1:9">
      <c r="A124" s="499" t="s">
        <v>398</v>
      </c>
      <c r="B124" s="539">
        <f t="shared" si="5"/>
        <v>2.4332444218639455E-2</v>
      </c>
      <c r="C124" s="539">
        <f t="shared" si="5"/>
        <v>2.5775195365257034E-2</v>
      </c>
      <c r="D124" s="539">
        <f t="shared" si="5"/>
        <v>2.0566100126748161E-2</v>
      </c>
      <c r="E124" s="539">
        <f t="shared" si="5"/>
        <v>4.1096339212055667E-2</v>
      </c>
      <c r="F124" s="539" t="str">
        <f t="shared" si="5"/>
        <v>-</v>
      </c>
      <c r="G124" s="540">
        <f t="shared" si="5"/>
        <v>2.4332444218639455E-2</v>
      </c>
      <c r="H124" s="540">
        <f t="shared" si="5"/>
        <v>2.4841775325884153E-2</v>
      </c>
      <c r="I124" s="540">
        <f t="shared" si="5"/>
        <v>2.4558111165463341E-2</v>
      </c>
    </row>
    <row r="125" spans="1:9">
      <c r="A125" s="500" t="s">
        <v>399</v>
      </c>
      <c r="B125" s="541">
        <f t="shared" ref="B125:I127" si="6">IF(B59="-","-",B59/B$61)</f>
        <v>3.3822503971761503E-3</v>
      </c>
      <c r="C125" s="541">
        <f t="shared" si="6"/>
        <v>5.117692247449358E-3</v>
      </c>
      <c r="D125" s="541">
        <f t="shared" si="6"/>
        <v>7.1940790534906953E-3</v>
      </c>
      <c r="E125" s="541">
        <f t="shared" si="6"/>
        <v>1.7076237061589444E-3</v>
      </c>
      <c r="F125" s="541" t="str">
        <f t="shared" si="6"/>
        <v>-</v>
      </c>
      <c r="G125" s="542">
        <f t="shared" si="6"/>
        <v>3.3822503971761503E-3</v>
      </c>
      <c r="H125" s="542">
        <f t="shared" si="6"/>
        <v>5.5621848979597157E-3</v>
      </c>
      <c r="I125" s="542">
        <f t="shared" si="6"/>
        <v>4.3481037479704381E-3</v>
      </c>
    </row>
    <row r="126" spans="1:9" s="7" customFormat="1">
      <c r="A126" s="524" t="s">
        <v>400</v>
      </c>
      <c r="B126" s="545">
        <f t="shared" si="6"/>
        <v>0.22370091152474217</v>
      </c>
      <c r="C126" s="545">
        <f t="shared" si="6"/>
        <v>6.6374028370029439E-2</v>
      </c>
      <c r="D126" s="545">
        <f t="shared" si="6"/>
        <v>4.083163435763263E-2</v>
      </c>
      <c r="E126" s="545">
        <f t="shared" si="6"/>
        <v>6.4204349180541048E-2</v>
      </c>
      <c r="F126" s="545" t="str">
        <f t="shared" si="6"/>
        <v>-</v>
      </c>
      <c r="G126" s="546">
        <f t="shared" si="6"/>
        <v>0.22370091152474217</v>
      </c>
      <c r="H126" s="546">
        <f t="shared" si="6"/>
        <v>5.9721465413169979E-2</v>
      </c>
      <c r="I126" s="546">
        <f t="shared" si="6"/>
        <v>0.15104730780413156</v>
      </c>
    </row>
    <row r="127" spans="1:9">
      <c r="A127" s="533" t="s">
        <v>402</v>
      </c>
      <c r="B127" s="555">
        <f t="shared" si="6"/>
        <v>1</v>
      </c>
      <c r="C127" s="555">
        <f t="shared" si="6"/>
        <v>1</v>
      </c>
      <c r="D127" s="555">
        <f t="shared" si="6"/>
        <v>1</v>
      </c>
      <c r="E127" s="555">
        <f t="shared" si="6"/>
        <v>1</v>
      </c>
      <c r="F127" s="555" t="str">
        <f t="shared" si="6"/>
        <v>-</v>
      </c>
      <c r="G127" s="555">
        <f t="shared" si="6"/>
        <v>1</v>
      </c>
      <c r="H127" s="555">
        <f t="shared" si="6"/>
        <v>1</v>
      </c>
      <c r="I127" s="555">
        <f t="shared" si="6"/>
        <v>1</v>
      </c>
    </row>
    <row r="128" spans="1:9">
      <c r="A128" s="536" t="s">
        <v>432</v>
      </c>
      <c r="B128" s="3"/>
      <c r="C128" s="212"/>
      <c r="D128" s="3"/>
      <c r="E128" s="3"/>
      <c r="F128" s="212"/>
      <c r="G128" s="3"/>
      <c r="H128" s="3"/>
      <c r="I128" s="3"/>
    </row>
    <row r="129" spans="1:9">
      <c r="A129" s="38" t="s">
        <v>439</v>
      </c>
      <c r="B129" s="3"/>
      <c r="C129" s="212"/>
      <c r="D129" s="3"/>
      <c r="E129" s="3"/>
      <c r="F129" s="212"/>
      <c r="G129" s="3"/>
      <c r="H129" s="3"/>
      <c r="I129" s="3"/>
    </row>
    <row r="130" spans="1:9">
      <c r="A130" s="242" t="s">
        <v>643</v>
      </c>
      <c r="B130" s="3"/>
      <c r="C130" s="212"/>
      <c r="D130" s="3"/>
      <c r="E130" s="3"/>
      <c r="F130" s="212"/>
      <c r="G130" s="3"/>
      <c r="H130" s="3"/>
      <c r="I130" s="3"/>
    </row>
    <row r="133" spans="1:9" ht="16.8">
      <c r="A133" s="88" t="s">
        <v>781</v>
      </c>
    </row>
    <row r="134" spans="1:9" ht="13.8" thickBot="1">
      <c r="A134" s="205"/>
      <c r="I134" s="417" t="s">
        <v>409</v>
      </c>
    </row>
    <row r="135" spans="1:9">
      <c r="A135" s="204" t="s">
        <v>430</v>
      </c>
      <c r="B135" s="503" t="s">
        <v>96</v>
      </c>
      <c r="C135" s="503" t="s">
        <v>614</v>
      </c>
      <c r="D135" s="503" t="s">
        <v>98</v>
      </c>
      <c r="E135" s="503" t="s">
        <v>299</v>
      </c>
      <c r="F135" s="504">
        <v>300000</v>
      </c>
      <c r="G135" s="505" t="s">
        <v>436</v>
      </c>
      <c r="H135" s="505" t="s">
        <v>436</v>
      </c>
      <c r="I135" s="505" t="s">
        <v>415</v>
      </c>
    </row>
    <row r="136" spans="1:9">
      <c r="A136" s="203"/>
      <c r="B136" s="506" t="s">
        <v>36</v>
      </c>
      <c r="C136" s="506" t="s">
        <v>36</v>
      </c>
      <c r="D136" s="506" t="s">
        <v>36</v>
      </c>
      <c r="E136" s="506" t="s">
        <v>36</v>
      </c>
      <c r="F136" s="506" t="s">
        <v>37</v>
      </c>
      <c r="G136" s="507" t="s">
        <v>406</v>
      </c>
      <c r="H136" s="507" t="s">
        <v>670</v>
      </c>
      <c r="I136" s="507" t="s">
        <v>437</v>
      </c>
    </row>
    <row r="137" spans="1:9" ht="13.8" thickBot="1">
      <c r="A137" s="206"/>
      <c r="B137" s="508" t="s">
        <v>613</v>
      </c>
      <c r="C137" s="508" t="s">
        <v>100</v>
      </c>
      <c r="D137" s="508" t="s">
        <v>101</v>
      </c>
      <c r="E137" s="508" t="s">
        <v>300</v>
      </c>
      <c r="F137" s="508" t="s">
        <v>102</v>
      </c>
      <c r="G137" s="779" t="s">
        <v>775</v>
      </c>
      <c r="H137" s="509" t="s">
        <v>102</v>
      </c>
      <c r="I137" s="509" t="s">
        <v>407</v>
      </c>
    </row>
    <row r="139" spans="1:9">
      <c r="A139" s="519" t="s">
        <v>356</v>
      </c>
      <c r="B139" s="520">
        <v>75.206477000000007</v>
      </c>
      <c r="C139" s="520">
        <v>74.087519</v>
      </c>
      <c r="D139" s="520">
        <v>73.450908999999996</v>
      </c>
      <c r="E139" s="520">
        <v>101.12285799999999</v>
      </c>
      <c r="F139" s="537" t="s">
        <v>85</v>
      </c>
      <c r="G139" s="521">
        <v>75.206477000000007</v>
      </c>
      <c r="H139" s="521">
        <v>74.498648000000003</v>
      </c>
      <c r="I139" s="521">
        <v>74.877178000000001</v>
      </c>
    </row>
    <row r="140" spans="1:9">
      <c r="A140" s="499" t="s">
        <v>357</v>
      </c>
      <c r="B140" s="511">
        <v>66.227585000000005</v>
      </c>
      <c r="C140" s="511">
        <v>65.857393999999999</v>
      </c>
      <c r="D140" s="511">
        <v>68.470055000000002</v>
      </c>
      <c r="E140" s="511">
        <v>99.717810999999998</v>
      </c>
      <c r="F140" s="539" t="s">
        <v>85</v>
      </c>
      <c r="G140" s="267">
        <v>66.227585000000005</v>
      </c>
      <c r="H140" s="267">
        <v>67.267357000000004</v>
      </c>
      <c r="I140" s="267">
        <v>66.711312000000007</v>
      </c>
    </row>
    <row r="141" spans="1:9">
      <c r="A141" s="500" t="s">
        <v>358</v>
      </c>
      <c r="B141" s="512">
        <v>1.702021</v>
      </c>
      <c r="C141" s="512">
        <v>1.949085</v>
      </c>
      <c r="D141" s="512">
        <v>2.1045690000000001</v>
      </c>
      <c r="E141" s="512">
        <v>1.303695</v>
      </c>
      <c r="F141" s="541" t="s">
        <v>85</v>
      </c>
      <c r="G141" s="513">
        <v>1.702021</v>
      </c>
      <c r="H141" s="513">
        <v>1.9760930000000001</v>
      </c>
      <c r="I141" s="513">
        <v>1.829526</v>
      </c>
    </row>
    <row r="142" spans="1:9">
      <c r="A142" s="499" t="s">
        <v>359</v>
      </c>
      <c r="B142" s="511">
        <v>1.8799E-2</v>
      </c>
      <c r="C142" s="511">
        <v>6.3114000000000003E-2</v>
      </c>
      <c r="D142" s="511">
        <v>7.8399999999999997E-4</v>
      </c>
      <c r="E142" s="511">
        <v>0.101352</v>
      </c>
      <c r="F142" s="539" t="s">
        <v>85</v>
      </c>
      <c r="G142" s="267">
        <v>1.8799E-2</v>
      </c>
      <c r="H142" s="267">
        <v>4.7572000000000003E-2</v>
      </c>
      <c r="I142" s="267">
        <v>3.2184999999999998E-2</v>
      </c>
    </row>
    <row r="143" spans="1:9">
      <c r="A143" s="498" t="s">
        <v>360</v>
      </c>
      <c r="B143" s="522">
        <v>6.4667310000000002</v>
      </c>
      <c r="C143" s="522">
        <v>10.200707</v>
      </c>
      <c r="D143" s="522">
        <v>8.6112070000000003</v>
      </c>
      <c r="E143" s="522">
        <v>0.73578399999999999</v>
      </c>
      <c r="F143" s="543" t="s">
        <v>85</v>
      </c>
      <c r="G143" s="523">
        <v>6.4667310000000002</v>
      </c>
      <c r="H143" s="523">
        <v>9.5810650000000006</v>
      </c>
      <c r="I143" s="523">
        <v>7.9155959999999999</v>
      </c>
    </row>
    <row r="144" spans="1:9">
      <c r="A144" s="499" t="s">
        <v>361</v>
      </c>
      <c r="B144" s="511">
        <v>0.85988900000000001</v>
      </c>
      <c r="C144" s="511">
        <v>0.91487200000000002</v>
      </c>
      <c r="D144" s="511">
        <v>0.64245399999999997</v>
      </c>
      <c r="E144" s="511" t="s">
        <v>85</v>
      </c>
      <c r="F144" s="539" t="s">
        <v>85</v>
      </c>
      <c r="G144" s="267">
        <v>0.85988900000000001</v>
      </c>
      <c r="H144" s="267">
        <v>0.82380100000000001</v>
      </c>
      <c r="I144" s="267">
        <v>0.84309999999999996</v>
      </c>
    </row>
    <row r="145" spans="1:9">
      <c r="A145" s="500" t="s">
        <v>362</v>
      </c>
      <c r="B145" s="512">
        <v>4.816662</v>
      </c>
      <c r="C145" s="512">
        <v>8.4385359999999991</v>
      </c>
      <c r="D145" s="512">
        <v>7.863937</v>
      </c>
      <c r="E145" s="512" t="s">
        <v>85</v>
      </c>
      <c r="F145" s="541" t="s">
        <v>85</v>
      </c>
      <c r="G145" s="513">
        <v>4.816662</v>
      </c>
      <c r="H145" s="513">
        <v>8.1072360000000003</v>
      </c>
      <c r="I145" s="513">
        <v>6.347518</v>
      </c>
    </row>
    <row r="146" spans="1:9">
      <c r="A146" s="499" t="s">
        <v>363</v>
      </c>
      <c r="B146" s="511">
        <v>0.23838500000000001</v>
      </c>
      <c r="C146" s="511">
        <v>0.14938000000000001</v>
      </c>
      <c r="D146" s="511">
        <v>6.8113999999999994E-2</v>
      </c>
      <c r="E146" s="511">
        <v>0.73578399999999999</v>
      </c>
      <c r="F146" s="539" t="s">
        <v>85</v>
      </c>
      <c r="G146" s="267">
        <v>0.23838500000000001</v>
      </c>
      <c r="H146" s="267">
        <v>0.14059199999999999</v>
      </c>
      <c r="I146" s="267">
        <v>0.192889</v>
      </c>
    </row>
    <row r="147" spans="1:9">
      <c r="A147" s="514" t="s">
        <v>364</v>
      </c>
      <c r="B147" s="512">
        <v>0.33977499999999999</v>
      </c>
      <c r="C147" s="512">
        <v>0.279866</v>
      </c>
      <c r="D147" s="512">
        <v>3.6323000000000001E-2</v>
      </c>
      <c r="E147" s="512" t="s">
        <v>85</v>
      </c>
      <c r="F147" s="541" t="s">
        <v>85</v>
      </c>
      <c r="G147" s="513">
        <v>0.33977499999999999</v>
      </c>
      <c r="H147" s="513">
        <v>0.209956</v>
      </c>
      <c r="I147" s="513">
        <v>0.27938000000000002</v>
      </c>
    </row>
    <row r="148" spans="1:9">
      <c r="A148" s="524" t="s">
        <v>365</v>
      </c>
      <c r="B148" s="525">
        <v>16.718983000000001</v>
      </c>
      <c r="C148" s="525">
        <v>11.722163</v>
      </c>
      <c r="D148" s="525">
        <v>6.4458380000000002</v>
      </c>
      <c r="E148" s="525">
        <v>0.72685500000000003</v>
      </c>
      <c r="F148" s="545" t="s">
        <v>85</v>
      </c>
      <c r="G148" s="526">
        <v>16.718983000000001</v>
      </c>
      <c r="H148" s="526">
        <v>10.102081999999999</v>
      </c>
      <c r="I148" s="526">
        <v>13.640637</v>
      </c>
    </row>
    <row r="149" spans="1:9">
      <c r="A149" s="500" t="s">
        <v>417</v>
      </c>
      <c r="B149" s="512">
        <v>0.97098399999999996</v>
      </c>
      <c r="C149" s="512">
        <v>1.0608109999999999</v>
      </c>
      <c r="D149" s="512">
        <v>0.20669499999999999</v>
      </c>
      <c r="E149" s="512">
        <v>0.67807099999999998</v>
      </c>
      <c r="F149" s="541" t="s">
        <v>85</v>
      </c>
      <c r="G149" s="513">
        <v>0.97098399999999996</v>
      </c>
      <c r="H149" s="513">
        <v>0.82843900000000004</v>
      </c>
      <c r="I149" s="513">
        <v>0.90466800000000003</v>
      </c>
    </row>
    <row r="150" spans="1:9">
      <c r="A150" s="499" t="s">
        <v>367</v>
      </c>
      <c r="B150" s="511">
        <v>7.8177890000000003</v>
      </c>
      <c r="C150" s="511">
        <v>5.6255230000000003</v>
      </c>
      <c r="D150" s="511">
        <v>3.2990279999999998</v>
      </c>
      <c r="E150" s="511" t="s">
        <v>85</v>
      </c>
      <c r="F150" s="539" t="s">
        <v>85</v>
      </c>
      <c r="G150" s="267">
        <v>7.8177890000000003</v>
      </c>
      <c r="H150" s="267">
        <v>4.8945530000000002</v>
      </c>
      <c r="I150" s="267">
        <v>6.457827</v>
      </c>
    </row>
    <row r="151" spans="1:9">
      <c r="A151" s="514" t="s">
        <v>368</v>
      </c>
      <c r="B151" s="512">
        <v>0.122923</v>
      </c>
      <c r="C151" s="512">
        <v>0.28905199999999998</v>
      </c>
      <c r="D151" s="512">
        <v>0.20546800000000001</v>
      </c>
      <c r="E151" s="512" t="s">
        <v>85</v>
      </c>
      <c r="F151" s="541" t="s">
        <v>85</v>
      </c>
      <c r="G151" s="513">
        <v>0.122923</v>
      </c>
      <c r="H151" s="513">
        <v>0.26093100000000002</v>
      </c>
      <c r="I151" s="513">
        <v>0.18712799999999999</v>
      </c>
    </row>
    <row r="152" spans="1:9">
      <c r="A152" s="499" t="s">
        <v>369</v>
      </c>
      <c r="B152" s="511">
        <v>9.2108999999999996E-2</v>
      </c>
      <c r="C152" s="511">
        <v>0.291356</v>
      </c>
      <c r="D152" s="511">
        <v>0.87238800000000005</v>
      </c>
      <c r="E152" s="511">
        <v>4.8785000000000002E-2</v>
      </c>
      <c r="F152" s="539" t="s">
        <v>85</v>
      </c>
      <c r="G152" s="267">
        <v>9.2108999999999996E-2</v>
      </c>
      <c r="H152" s="267">
        <v>0.43867600000000001</v>
      </c>
      <c r="I152" s="267">
        <v>0.25334099999999998</v>
      </c>
    </row>
    <row r="153" spans="1:9">
      <c r="A153" s="500" t="s">
        <v>370</v>
      </c>
      <c r="B153" s="512">
        <v>6.0907460000000002</v>
      </c>
      <c r="C153" s="512">
        <v>3.651068</v>
      </c>
      <c r="D153" s="512">
        <v>1.2980130000000001</v>
      </c>
      <c r="E153" s="512" t="s">
        <v>85</v>
      </c>
      <c r="F153" s="541" t="s">
        <v>85</v>
      </c>
      <c r="G153" s="513">
        <v>6.0907460000000002</v>
      </c>
      <c r="H153" s="513">
        <v>2.9553560000000001</v>
      </c>
      <c r="I153" s="513">
        <v>4.632085</v>
      </c>
    </row>
    <row r="154" spans="1:9">
      <c r="A154" s="499" t="s">
        <v>371</v>
      </c>
      <c r="B154" s="511">
        <v>0.94978600000000002</v>
      </c>
      <c r="C154" s="511">
        <v>0.79890000000000005</v>
      </c>
      <c r="D154" s="511">
        <v>0.55344599999999999</v>
      </c>
      <c r="E154" s="511" t="s">
        <v>85</v>
      </c>
      <c r="F154" s="539" t="s">
        <v>85</v>
      </c>
      <c r="G154" s="267">
        <v>0.94978600000000002</v>
      </c>
      <c r="H154" s="267">
        <v>0.717387</v>
      </c>
      <c r="I154" s="267">
        <v>0.84166799999999997</v>
      </c>
    </row>
    <row r="155" spans="1:9">
      <c r="A155" s="498" t="s">
        <v>372</v>
      </c>
      <c r="B155" s="522">
        <v>15.306156</v>
      </c>
      <c r="C155" s="522">
        <v>18.386028</v>
      </c>
      <c r="D155" s="522">
        <v>15.357075999999999</v>
      </c>
      <c r="E155" s="522">
        <v>12.784084999999999</v>
      </c>
      <c r="F155" s="543" t="s">
        <v>85</v>
      </c>
      <c r="G155" s="523">
        <v>15.306156</v>
      </c>
      <c r="H155" s="523">
        <v>17.471184000000001</v>
      </c>
      <c r="I155" s="523">
        <v>16.313379999999999</v>
      </c>
    </row>
    <row r="156" spans="1:9">
      <c r="A156" s="502" t="s">
        <v>418</v>
      </c>
      <c r="B156" s="515">
        <v>0.89683999999999997</v>
      </c>
      <c r="C156" s="515">
        <v>1.1036429999999999</v>
      </c>
      <c r="D156" s="515">
        <v>0.45329999999999998</v>
      </c>
      <c r="E156" s="515">
        <v>1.6770309999999999</v>
      </c>
      <c r="F156" s="547" t="s">
        <v>85</v>
      </c>
      <c r="G156" s="516">
        <v>0.89683999999999997</v>
      </c>
      <c r="H156" s="516">
        <v>0.94520599999999999</v>
      </c>
      <c r="I156" s="516">
        <v>0.91934099999999996</v>
      </c>
    </row>
    <row r="157" spans="1:9">
      <c r="A157" s="500" t="s">
        <v>373</v>
      </c>
      <c r="B157" s="512">
        <v>7.7038700000000002</v>
      </c>
      <c r="C157" s="512">
        <v>8.3031299999999995</v>
      </c>
      <c r="D157" s="512">
        <v>10.274440999999999</v>
      </c>
      <c r="E157" s="512">
        <v>10.978588</v>
      </c>
      <c r="F157" s="541" t="s">
        <v>85</v>
      </c>
      <c r="G157" s="513">
        <v>7.7038700000000002</v>
      </c>
      <c r="H157" s="513">
        <v>8.877777</v>
      </c>
      <c r="I157" s="513">
        <v>8.2500009999999993</v>
      </c>
    </row>
    <row r="158" spans="1:9">
      <c r="A158" s="502" t="s">
        <v>374</v>
      </c>
      <c r="B158" s="515">
        <v>5.6144249999999998</v>
      </c>
      <c r="C158" s="515">
        <v>7.6476439999999997</v>
      </c>
      <c r="D158" s="515">
        <v>4.6258220000000003</v>
      </c>
      <c r="E158" s="515">
        <v>0.128466</v>
      </c>
      <c r="F158" s="547" t="s">
        <v>85</v>
      </c>
      <c r="G158" s="516">
        <v>5.6144249999999998</v>
      </c>
      <c r="H158" s="516">
        <v>6.6936650000000002</v>
      </c>
      <c r="I158" s="516">
        <v>6.1165149999999997</v>
      </c>
    </row>
    <row r="159" spans="1:9">
      <c r="A159" s="498" t="s">
        <v>375</v>
      </c>
      <c r="B159" s="522">
        <v>41.162540999999997</v>
      </c>
      <c r="C159" s="522">
        <v>45.123547000000002</v>
      </c>
      <c r="D159" s="522">
        <v>38.964694000000001</v>
      </c>
      <c r="E159" s="522">
        <v>31.885807</v>
      </c>
      <c r="F159" s="543" t="s">
        <v>85</v>
      </c>
      <c r="G159" s="523">
        <v>41.162540999999997</v>
      </c>
      <c r="H159" s="523">
        <v>43.223860999999999</v>
      </c>
      <c r="I159" s="523">
        <v>42.121518000000002</v>
      </c>
    </row>
    <row r="160" spans="1:9">
      <c r="A160" s="499" t="s">
        <v>419</v>
      </c>
      <c r="B160" s="511">
        <v>1.721581</v>
      </c>
      <c r="C160" s="511">
        <v>1.930879</v>
      </c>
      <c r="D160" s="511">
        <v>1.2215450000000001</v>
      </c>
      <c r="E160" s="511">
        <v>5.7731159999999999</v>
      </c>
      <c r="F160" s="539" t="s">
        <v>85</v>
      </c>
      <c r="G160" s="267">
        <v>1.721581</v>
      </c>
      <c r="H160" s="267">
        <v>1.8268720000000001</v>
      </c>
      <c r="I160" s="267">
        <v>1.7705649999999999</v>
      </c>
    </row>
    <row r="161" spans="1:9">
      <c r="A161" s="500" t="s">
        <v>376</v>
      </c>
      <c r="B161" s="512">
        <v>22.868433</v>
      </c>
      <c r="C161" s="512">
        <v>27.965014</v>
      </c>
      <c r="D161" s="512">
        <v>23.338182</v>
      </c>
      <c r="E161" s="512">
        <v>24.195758999999999</v>
      </c>
      <c r="F161" s="541" t="s">
        <v>85</v>
      </c>
      <c r="G161" s="513">
        <v>22.868433</v>
      </c>
      <c r="H161" s="513">
        <v>26.669958999999999</v>
      </c>
      <c r="I161" s="513">
        <v>24.636997000000001</v>
      </c>
    </row>
    <row r="162" spans="1:9">
      <c r="A162" s="499" t="s">
        <v>377</v>
      </c>
      <c r="B162" s="511">
        <v>13.607768999999999</v>
      </c>
      <c r="C162" s="511">
        <v>13.106253000000001</v>
      </c>
      <c r="D162" s="511">
        <v>14.379897</v>
      </c>
      <c r="E162" s="511">
        <v>1.9169320000000001</v>
      </c>
      <c r="F162" s="539" t="s">
        <v>85</v>
      </c>
      <c r="G162" s="267">
        <v>13.607768999999999</v>
      </c>
      <c r="H162" s="267">
        <v>13.201242000000001</v>
      </c>
      <c r="I162" s="267">
        <v>13.418642</v>
      </c>
    </row>
    <row r="163" spans="1:9">
      <c r="A163" s="498" t="s">
        <v>378</v>
      </c>
      <c r="B163" s="522">
        <v>29.805999</v>
      </c>
      <c r="C163" s="522">
        <v>36.943424</v>
      </c>
      <c r="D163" s="522">
        <v>26.572146</v>
      </c>
      <c r="E163" s="522">
        <v>56.031996999999997</v>
      </c>
      <c r="F163" s="543" t="s">
        <v>85</v>
      </c>
      <c r="G163" s="523">
        <v>29.805999</v>
      </c>
      <c r="H163" s="523">
        <v>34.629458999999997</v>
      </c>
      <c r="I163" s="523">
        <v>32.049992000000003</v>
      </c>
    </row>
    <row r="164" spans="1:9">
      <c r="A164" s="499" t="s">
        <v>420</v>
      </c>
      <c r="B164" s="511">
        <v>3.9768059999999998</v>
      </c>
      <c r="C164" s="511">
        <v>3.8400150000000002</v>
      </c>
      <c r="D164" s="511">
        <v>2.512734</v>
      </c>
      <c r="E164" s="511">
        <v>0.61014199999999996</v>
      </c>
      <c r="F164" s="539" t="s">
        <v>85</v>
      </c>
      <c r="G164" s="267">
        <v>3.9768059999999998</v>
      </c>
      <c r="H164" s="267">
        <v>3.4225539999999999</v>
      </c>
      <c r="I164" s="267">
        <v>3.7189540000000001</v>
      </c>
    </row>
    <row r="165" spans="1:9">
      <c r="A165" s="500" t="s">
        <v>379</v>
      </c>
      <c r="B165" s="512">
        <v>1.3567670000000001</v>
      </c>
      <c r="C165" s="512">
        <v>1.2853399999999999</v>
      </c>
      <c r="D165" s="512">
        <v>1.0512159999999999</v>
      </c>
      <c r="E165" s="512">
        <v>2.1296369999999998</v>
      </c>
      <c r="F165" s="541" t="s">
        <v>85</v>
      </c>
      <c r="G165" s="513">
        <v>1.3567670000000001</v>
      </c>
      <c r="H165" s="513">
        <v>1.2419450000000001</v>
      </c>
      <c r="I165" s="513">
        <v>1.3033490000000001</v>
      </c>
    </row>
    <row r="166" spans="1:9">
      <c r="A166" s="502" t="s">
        <v>751</v>
      </c>
      <c r="B166" s="515">
        <v>15.358193</v>
      </c>
      <c r="C166" s="515">
        <v>21.155225000000002</v>
      </c>
      <c r="D166" s="515">
        <v>13.751405999999999</v>
      </c>
      <c r="E166" s="515">
        <v>8.3342010000000002</v>
      </c>
      <c r="F166" s="547" t="s">
        <v>85</v>
      </c>
      <c r="G166" s="516">
        <v>15.358193</v>
      </c>
      <c r="H166" s="516">
        <v>18.937676</v>
      </c>
      <c r="I166" s="516">
        <v>17.023457000000001</v>
      </c>
    </row>
    <row r="167" spans="1:9">
      <c r="A167" s="501" t="s">
        <v>381</v>
      </c>
      <c r="B167" s="512">
        <v>2.0254000000000001E-2</v>
      </c>
      <c r="C167" s="512">
        <v>6.6014000000000003E-2</v>
      </c>
      <c r="D167" s="512">
        <v>0.13342200000000001</v>
      </c>
      <c r="E167" s="512">
        <v>0.15621399999999999</v>
      </c>
      <c r="F167" s="541" t="s">
        <v>85</v>
      </c>
      <c r="G167" s="513">
        <v>2.0254000000000001E-2</v>
      </c>
      <c r="H167" s="513">
        <v>8.5636000000000004E-2</v>
      </c>
      <c r="I167" s="513">
        <v>5.0672000000000002E-2</v>
      </c>
    </row>
    <row r="168" spans="1:9">
      <c r="A168" s="502" t="s">
        <v>382</v>
      </c>
      <c r="B168" s="511">
        <v>2.079742</v>
      </c>
      <c r="C168" s="511">
        <v>2.2601740000000001</v>
      </c>
      <c r="D168" s="511">
        <v>1.3410260000000001</v>
      </c>
      <c r="E168" s="511">
        <v>1.088009</v>
      </c>
      <c r="F168" s="539" t="s">
        <v>85</v>
      </c>
      <c r="G168" s="267">
        <v>2.079742</v>
      </c>
      <c r="H168" s="267">
        <v>1.993849</v>
      </c>
      <c r="I168" s="267">
        <v>2.0397820000000002</v>
      </c>
    </row>
    <row r="169" spans="1:9">
      <c r="A169" s="501" t="s">
        <v>383</v>
      </c>
      <c r="B169" s="517">
        <v>5.1027120000000004</v>
      </c>
      <c r="C169" s="517">
        <v>6.6754030000000002</v>
      </c>
      <c r="D169" s="517">
        <v>7.7791689999999996</v>
      </c>
      <c r="E169" s="517">
        <v>43.713794999999998</v>
      </c>
      <c r="F169" s="551" t="s">
        <v>85</v>
      </c>
      <c r="G169" s="518">
        <v>5.1027120000000004</v>
      </c>
      <c r="H169" s="518">
        <v>7.7572850000000004</v>
      </c>
      <c r="I169" s="518">
        <v>6.3376849999999996</v>
      </c>
    </row>
    <row r="170" spans="1:9" s="7" customFormat="1">
      <c r="A170" s="530" t="s">
        <v>438</v>
      </c>
      <c r="B170" s="531">
        <v>2.1938559999999998</v>
      </c>
      <c r="C170" s="531">
        <v>3.5126270000000002</v>
      </c>
      <c r="D170" s="531">
        <v>3.846104</v>
      </c>
      <c r="E170" s="531">
        <v>5.9062570000000001</v>
      </c>
      <c r="F170" s="549" t="s">
        <v>85</v>
      </c>
      <c r="G170" s="532">
        <v>2.1938559999999998</v>
      </c>
      <c r="H170" s="532">
        <v>3.651351</v>
      </c>
      <c r="I170" s="532">
        <v>2.8719190000000001</v>
      </c>
    </row>
    <row r="171" spans="1:9">
      <c r="A171" s="501" t="s">
        <v>421</v>
      </c>
      <c r="B171" s="517">
        <v>0.98038899999999995</v>
      </c>
      <c r="C171" s="517">
        <v>2.5864379999999998</v>
      </c>
      <c r="D171" s="517">
        <v>1.976766</v>
      </c>
      <c r="E171" s="517">
        <v>5.9062570000000001</v>
      </c>
      <c r="F171" s="551" t="s">
        <v>85</v>
      </c>
      <c r="G171" s="518">
        <v>0.98038899999999995</v>
      </c>
      <c r="H171" s="518">
        <v>2.497417</v>
      </c>
      <c r="I171" s="518">
        <v>1.6861470000000001</v>
      </c>
    </row>
    <row r="172" spans="1:9">
      <c r="A172" s="502" t="s">
        <v>501</v>
      </c>
      <c r="B172" s="515">
        <v>0.952878</v>
      </c>
      <c r="C172" s="515">
        <v>0.77430699999999997</v>
      </c>
      <c r="D172" s="515">
        <v>1.8693379999999999</v>
      </c>
      <c r="E172" s="515" t="s">
        <v>85</v>
      </c>
      <c r="F172" s="547" t="s">
        <v>85</v>
      </c>
      <c r="G172" s="516">
        <v>0.952878</v>
      </c>
      <c r="H172" s="516">
        <v>1.045167</v>
      </c>
      <c r="I172" s="516">
        <v>0.99581299999999995</v>
      </c>
    </row>
    <row r="173" spans="1:9">
      <c r="A173" s="527" t="s">
        <v>384</v>
      </c>
      <c r="B173" s="528">
        <v>74.719251</v>
      </c>
      <c r="C173" s="528">
        <v>83.780705999999995</v>
      </c>
      <c r="D173" s="528">
        <v>116.078304</v>
      </c>
      <c r="E173" s="528">
        <v>83.701425</v>
      </c>
      <c r="F173" s="553" t="s">
        <v>85</v>
      </c>
      <c r="G173" s="529">
        <v>74.719251</v>
      </c>
      <c r="H173" s="529">
        <v>92.256403000000006</v>
      </c>
      <c r="I173" s="529">
        <v>82.877967999999996</v>
      </c>
    </row>
    <row r="174" spans="1:9">
      <c r="A174" s="502" t="s">
        <v>422</v>
      </c>
      <c r="B174" s="515">
        <v>8.100956</v>
      </c>
      <c r="C174" s="515">
        <v>9.3989799999999999</v>
      </c>
      <c r="D174" s="515">
        <v>15.195384000000001</v>
      </c>
      <c r="E174" s="515">
        <v>14.008362999999999</v>
      </c>
      <c r="F174" s="547" t="s">
        <v>85</v>
      </c>
      <c r="G174" s="516">
        <v>8.100956</v>
      </c>
      <c r="H174" s="516">
        <v>11.018990000000001</v>
      </c>
      <c r="I174" s="516">
        <v>9.4584980000000005</v>
      </c>
    </row>
    <row r="175" spans="1:9">
      <c r="A175" s="501" t="s">
        <v>385</v>
      </c>
      <c r="B175" s="517">
        <v>2.3092670000000002</v>
      </c>
      <c r="C175" s="517">
        <v>2.689781</v>
      </c>
      <c r="D175" s="517">
        <v>5.3030010000000001</v>
      </c>
      <c r="E175" s="517" t="s">
        <v>85</v>
      </c>
      <c r="F175" s="551" t="s">
        <v>85</v>
      </c>
      <c r="G175" s="518">
        <v>2.3092670000000002</v>
      </c>
      <c r="H175" s="518">
        <v>3.3181639999999999</v>
      </c>
      <c r="I175" s="518">
        <v>2.7786309999999999</v>
      </c>
    </row>
    <row r="176" spans="1:9">
      <c r="A176" s="502" t="s">
        <v>386</v>
      </c>
      <c r="B176" s="515">
        <v>46.376063000000002</v>
      </c>
      <c r="C176" s="515">
        <v>49.915658000000001</v>
      </c>
      <c r="D176" s="515">
        <v>66.922122999999999</v>
      </c>
      <c r="E176" s="515">
        <v>58.365845</v>
      </c>
      <c r="F176" s="547" t="s">
        <v>85</v>
      </c>
      <c r="G176" s="516">
        <v>46.376063000000002</v>
      </c>
      <c r="H176" s="516">
        <v>54.560203000000001</v>
      </c>
      <c r="I176" s="516">
        <v>50.183526999999998</v>
      </c>
    </row>
    <row r="177" spans="1:9">
      <c r="A177" s="501" t="s">
        <v>387</v>
      </c>
      <c r="B177" s="517">
        <v>1.265501</v>
      </c>
      <c r="C177" s="517">
        <v>1.877661</v>
      </c>
      <c r="D177" s="517">
        <v>4.6089960000000003</v>
      </c>
      <c r="E177" s="517" t="s">
        <v>85</v>
      </c>
      <c r="F177" s="551" t="s">
        <v>85</v>
      </c>
      <c r="G177" s="518">
        <v>1.265501</v>
      </c>
      <c r="H177" s="518">
        <v>2.5544159999999998</v>
      </c>
      <c r="I177" s="518">
        <v>1.8651359999999999</v>
      </c>
    </row>
    <row r="178" spans="1:9">
      <c r="A178" s="557" t="s">
        <v>388</v>
      </c>
      <c r="B178" s="563">
        <v>0.80206299999999997</v>
      </c>
      <c r="C178" s="563">
        <v>1.8302240000000001</v>
      </c>
      <c r="D178" s="563">
        <v>3.1315430000000002</v>
      </c>
      <c r="E178" s="563">
        <v>1.8500000000000001E-3</v>
      </c>
      <c r="F178" s="565" t="s">
        <v>85</v>
      </c>
      <c r="G178" s="564">
        <v>0.80206299999999997</v>
      </c>
      <c r="H178" s="564">
        <v>2.1326860000000001</v>
      </c>
      <c r="I178" s="564">
        <v>1.4211020000000001</v>
      </c>
    </row>
    <row r="179" spans="1:9" s="47" customFormat="1">
      <c r="A179" s="501" t="s">
        <v>389</v>
      </c>
      <c r="B179" s="517">
        <v>10.850052</v>
      </c>
      <c r="C179" s="517">
        <v>12.068559</v>
      </c>
      <c r="D179" s="517">
        <v>20.903808000000001</v>
      </c>
      <c r="E179" s="517">
        <v>11.325367</v>
      </c>
      <c r="F179" s="551" t="s">
        <v>85</v>
      </c>
      <c r="G179" s="518">
        <v>10.850052</v>
      </c>
      <c r="H179" s="518">
        <v>14.371718</v>
      </c>
      <c r="I179" s="518">
        <v>12.488417999999999</v>
      </c>
    </row>
    <row r="180" spans="1:9" s="7" customFormat="1">
      <c r="A180" s="524" t="s">
        <v>390</v>
      </c>
      <c r="B180" s="525">
        <v>20.739483</v>
      </c>
      <c r="C180" s="525">
        <v>26.327850999999999</v>
      </c>
      <c r="D180" s="525">
        <v>23.920691999999999</v>
      </c>
      <c r="E180" s="525">
        <v>59.969444000000003</v>
      </c>
      <c r="F180" s="545" t="s">
        <v>85</v>
      </c>
      <c r="G180" s="526">
        <v>20.739483</v>
      </c>
      <c r="H180" s="526">
        <v>26.415544000000001</v>
      </c>
      <c r="I180" s="526">
        <v>23.380127000000002</v>
      </c>
    </row>
    <row r="181" spans="1:9">
      <c r="A181" s="500" t="s">
        <v>391</v>
      </c>
      <c r="B181" s="512">
        <v>2.1551230000000001</v>
      </c>
      <c r="C181" s="512">
        <v>4.0151810000000001</v>
      </c>
      <c r="D181" s="512">
        <v>2.2790509999999999</v>
      </c>
      <c r="E181" s="512" t="s">
        <v>85</v>
      </c>
      <c r="F181" s="541" t="s">
        <v>85</v>
      </c>
      <c r="G181" s="513">
        <v>2.1551230000000001</v>
      </c>
      <c r="H181" s="513">
        <v>3.4736099999999999</v>
      </c>
      <c r="I181" s="513">
        <v>2.768516</v>
      </c>
    </row>
    <row r="182" spans="1:9">
      <c r="A182" s="499" t="s">
        <v>392</v>
      </c>
      <c r="B182" s="511">
        <v>0.97306499999999996</v>
      </c>
      <c r="C182" s="511">
        <v>2.1511619999999998</v>
      </c>
      <c r="D182" s="511">
        <v>1.813207</v>
      </c>
      <c r="E182" s="511">
        <v>20.955137000000001</v>
      </c>
      <c r="F182" s="539" t="s">
        <v>85</v>
      </c>
      <c r="G182" s="267">
        <v>0.97306499999999996</v>
      </c>
      <c r="H182" s="267">
        <v>2.4646309999999998</v>
      </c>
      <c r="I182" s="267">
        <v>1.666979</v>
      </c>
    </row>
    <row r="183" spans="1:9">
      <c r="A183" s="500" t="s">
        <v>393</v>
      </c>
      <c r="B183" s="512">
        <v>17.103452000000001</v>
      </c>
      <c r="C183" s="512">
        <v>19.029838999999999</v>
      </c>
      <c r="D183" s="512">
        <v>19.614515000000001</v>
      </c>
      <c r="E183" s="512">
        <v>39.014307000000002</v>
      </c>
      <c r="F183" s="541" t="s">
        <v>85</v>
      </c>
      <c r="G183" s="513">
        <v>17.103452000000001</v>
      </c>
      <c r="H183" s="513">
        <v>19.610726</v>
      </c>
      <c r="I183" s="513">
        <v>18.269898000000001</v>
      </c>
    </row>
    <row r="184" spans="1:9">
      <c r="A184" s="499" t="s">
        <v>394</v>
      </c>
      <c r="B184" s="511">
        <v>0.50784300000000004</v>
      </c>
      <c r="C184" s="511">
        <v>1.131669</v>
      </c>
      <c r="D184" s="511">
        <v>0.213919</v>
      </c>
      <c r="E184" s="511" t="s">
        <v>85</v>
      </c>
      <c r="F184" s="539" t="s">
        <v>85</v>
      </c>
      <c r="G184" s="267">
        <v>0.50784300000000004</v>
      </c>
      <c r="H184" s="267">
        <v>0.86657700000000004</v>
      </c>
      <c r="I184" s="267">
        <v>0.67473499999999997</v>
      </c>
    </row>
    <row r="185" spans="1:9" s="7" customFormat="1">
      <c r="A185" s="498" t="s">
        <v>395</v>
      </c>
      <c r="B185" s="522">
        <v>24.430367</v>
      </c>
      <c r="C185" s="522">
        <v>26.734853000000001</v>
      </c>
      <c r="D185" s="522">
        <v>27.661066999999999</v>
      </c>
      <c r="E185" s="522">
        <v>71.690416999999997</v>
      </c>
      <c r="F185" s="543" t="s">
        <v>85</v>
      </c>
      <c r="G185" s="523">
        <v>24.430367</v>
      </c>
      <c r="H185" s="523">
        <v>27.939461999999999</v>
      </c>
      <c r="I185" s="523">
        <v>26.062885000000001</v>
      </c>
    </row>
    <row r="186" spans="1:9" s="47" customFormat="1">
      <c r="A186" s="499" t="s">
        <v>396</v>
      </c>
      <c r="B186" s="511">
        <v>11.960347000000001</v>
      </c>
      <c r="C186" s="511">
        <v>13.734159</v>
      </c>
      <c r="D186" s="511">
        <v>17.715876000000002</v>
      </c>
      <c r="E186" s="511">
        <v>52.270969000000001</v>
      </c>
      <c r="F186" s="539" t="s">
        <v>85</v>
      </c>
      <c r="G186" s="267">
        <v>11.960347000000001</v>
      </c>
      <c r="H186" s="267">
        <v>15.603486</v>
      </c>
      <c r="I186" s="267">
        <v>13.655225</v>
      </c>
    </row>
    <row r="187" spans="1:9">
      <c r="A187" s="500" t="s">
        <v>397</v>
      </c>
      <c r="B187" s="512">
        <v>2.6599999999999999E-2</v>
      </c>
      <c r="C187" s="512">
        <v>0.13201199999999999</v>
      </c>
      <c r="D187" s="512">
        <v>7.7676999999999996E-2</v>
      </c>
      <c r="E187" s="512" t="s">
        <v>85</v>
      </c>
      <c r="F187" s="541" t="s">
        <v>85</v>
      </c>
      <c r="G187" s="513">
        <v>2.6599999999999999E-2</v>
      </c>
      <c r="H187" s="513">
        <v>0.114927</v>
      </c>
      <c r="I187" s="513">
        <v>6.7692000000000002E-2</v>
      </c>
    </row>
    <row r="188" spans="1:9">
      <c r="A188" s="499" t="s">
        <v>398</v>
      </c>
      <c r="B188" s="511">
        <v>9.6148170000000004</v>
      </c>
      <c r="C188" s="511">
        <v>9.2987839999999995</v>
      </c>
      <c r="D188" s="511">
        <v>7.3096120000000004</v>
      </c>
      <c r="E188" s="511">
        <v>18.644725999999999</v>
      </c>
      <c r="F188" s="539" t="s">
        <v>85</v>
      </c>
      <c r="G188" s="267">
        <v>9.6148170000000004</v>
      </c>
      <c r="H188" s="267">
        <v>8.9765599999999992</v>
      </c>
      <c r="I188" s="267">
        <v>9.3178839999999994</v>
      </c>
    </row>
    <row r="189" spans="1:9">
      <c r="A189" s="500" t="s">
        <v>399</v>
      </c>
      <c r="B189" s="512">
        <v>1.336476</v>
      </c>
      <c r="C189" s="512">
        <v>1.8462829999999999</v>
      </c>
      <c r="D189" s="512">
        <v>2.5569229999999998</v>
      </c>
      <c r="E189" s="512">
        <v>0.77472200000000002</v>
      </c>
      <c r="F189" s="541" t="s">
        <v>85</v>
      </c>
      <c r="G189" s="513">
        <v>1.336476</v>
      </c>
      <c r="H189" s="513">
        <v>2.0098919999999998</v>
      </c>
      <c r="I189" s="513">
        <v>1.6497660000000001</v>
      </c>
    </row>
    <row r="190" spans="1:9" s="7" customFormat="1">
      <c r="A190" s="524" t="s">
        <v>400</v>
      </c>
      <c r="B190" s="525">
        <v>88.394048999999995</v>
      </c>
      <c r="C190" s="525">
        <v>23.945416000000002</v>
      </c>
      <c r="D190" s="525">
        <v>14.512397</v>
      </c>
      <c r="E190" s="525">
        <v>29.128447999999999</v>
      </c>
      <c r="F190" s="545" t="s">
        <v>85</v>
      </c>
      <c r="G190" s="526">
        <v>88.394048999999995</v>
      </c>
      <c r="H190" s="526">
        <v>21.580314000000001</v>
      </c>
      <c r="I190" s="526">
        <v>57.310648</v>
      </c>
    </row>
    <row r="191" spans="1:9">
      <c r="A191" s="533" t="s">
        <v>402</v>
      </c>
      <c r="B191" s="534">
        <f>SUM(B139,B143,B148,B155,B159,B163,B170,B173,B180,B185,B190)</f>
        <v>395.14389299999999</v>
      </c>
      <c r="C191" s="534">
        <f t="shared" ref="C191:I191" si="7">SUM(C139,C143,C148,C155,C159,C163,C170,C173,C180,C185,C190)</f>
        <v>360.76484099999999</v>
      </c>
      <c r="D191" s="534">
        <f t="shared" si="7"/>
        <v>355.420434</v>
      </c>
      <c r="E191" s="534">
        <f t="shared" si="7"/>
        <v>453.68337700000001</v>
      </c>
      <c r="F191" s="555" t="s">
        <v>85</v>
      </c>
      <c r="G191" s="534">
        <f t="shared" si="7"/>
        <v>395.14389299999999</v>
      </c>
      <c r="H191" s="534">
        <f t="shared" si="7"/>
        <v>361.34937299999996</v>
      </c>
      <c r="I191" s="534">
        <f t="shared" si="7"/>
        <v>379.42184800000001</v>
      </c>
    </row>
    <row r="192" spans="1:9">
      <c r="A192" s="536" t="s">
        <v>432</v>
      </c>
      <c r="B192" s="3"/>
      <c r="C192" s="212"/>
      <c r="D192" s="3"/>
      <c r="E192" s="3"/>
      <c r="F192" s="212"/>
      <c r="G192" s="3"/>
      <c r="H192" s="3"/>
      <c r="I192" s="3"/>
    </row>
    <row r="193" spans="1:9">
      <c r="A193" s="38" t="s">
        <v>439</v>
      </c>
      <c r="B193" s="3"/>
      <c r="C193" s="212"/>
      <c r="D193" s="3"/>
      <c r="E193" s="3"/>
      <c r="F193" s="212"/>
      <c r="G193" s="3"/>
      <c r="H193" s="3"/>
      <c r="I193" s="3"/>
    </row>
    <row r="194" spans="1:9">
      <c r="A194" s="242" t="s">
        <v>643</v>
      </c>
      <c r="B194" s="3"/>
      <c r="C194" s="212"/>
      <c r="D194" s="3"/>
      <c r="E194" s="3"/>
      <c r="F194" s="212"/>
      <c r="G194" s="3"/>
      <c r="H194" s="3"/>
      <c r="I194" s="3"/>
    </row>
    <row r="196" spans="1:9" ht="87" customHeight="1">
      <c r="A196" s="801" t="s">
        <v>440</v>
      </c>
      <c r="B196" s="802"/>
      <c r="C196" s="802"/>
      <c r="D196" s="802"/>
      <c r="E196" s="802"/>
      <c r="F196" s="802"/>
      <c r="G196" s="802"/>
      <c r="H196" s="802"/>
      <c r="I196" s="803"/>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85" orientation="landscape" useFirstPageNumber="1" r:id="rId1"/>
  <headerFooter>
    <oddHeader>&amp;RLes groupements à fiscalité propre en 2018</oddHeader>
    <oddFooter>&amp;LDirection Générale des Collectivités Locales / DESL&amp;C&amp;P&amp;RMise en ligne : juillet 2020</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I61"/>
  <sheetViews>
    <sheetView zoomScaleNormal="100" workbookViewId="0">
      <selection sqref="A1:I1"/>
    </sheetView>
  </sheetViews>
  <sheetFormatPr baseColWidth="10" defaultRowHeight="13.2"/>
  <cols>
    <col min="9" max="9" width="18.88671875" customWidth="1"/>
  </cols>
  <sheetData>
    <row r="1" spans="1:9" ht="17.399999999999999">
      <c r="A1" s="816" t="s">
        <v>249</v>
      </c>
      <c r="B1" s="816"/>
      <c r="C1" s="816"/>
      <c r="D1" s="816"/>
      <c r="E1" s="816"/>
      <c r="F1" s="816"/>
      <c r="G1" s="816"/>
      <c r="H1" s="816"/>
      <c r="I1" s="816"/>
    </row>
    <row r="2" spans="1:9" ht="21" customHeight="1">
      <c r="A2" s="817" t="s">
        <v>239</v>
      </c>
      <c r="B2" s="810"/>
      <c r="C2" s="810"/>
      <c r="D2" s="810"/>
      <c r="E2" s="810"/>
      <c r="F2" s="810"/>
      <c r="G2" s="810"/>
      <c r="H2" s="810"/>
      <c r="I2" s="810"/>
    </row>
    <row r="4" spans="1:9">
      <c r="A4" s="818" t="s">
        <v>782</v>
      </c>
      <c r="B4" s="819"/>
      <c r="C4" s="819"/>
      <c r="D4" s="819"/>
      <c r="E4" s="819"/>
      <c r="F4" s="819"/>
      <c r="G4" s="819"/>
      <c r="H4" s="819"/>
      <c r="I4" s="810"/>
    </row>
    <row r="5" spans="1:9">
      <c r="A5" s="819"/>
      <c r="B5" s="819"/>
      <c r="C5" s="819"/>
      <c r="D5" s="819"/>
      <c r="E5" s="819"/>
      <c r="F5" s="819"/>
      <c r="G5" s="819"/>
      <c r="H5" s="819"/>
      <c r="I5" s="810"/>
    </row>
    <row r="7" spans="1:9" ht="327" customHeight="1">
      <c r="A7" s="804" t="s">
        <v>783</v>
      </c>
      <c r="B7" s="804"/>
      <c r="C7" s="804"/>
      <c r="D7" s="804"/>
      <c r="E7" s="804"/>
      <c r="F7" s="804"/>
      <c r="G7" s="804"/>
      <c r="H7" s="804"/>
      <c r="I7" s="804"/>
    </row>
    <row r="8" spans="1:9" ht="12.75" customHeight="1">
      <c r="A8" s="626"/>
      <c r="B8" s="626"/>
      <c r="C8" s="626"/>
      <c r="D8" s="626"/>
      <c r="E8" s="626"/>
      <c r="F8" s="626"/>
      <c r="G8" s="626"/>
      <c r="H8" s="626"/>
      <c r="I8" s="626"/>
    </row>
    <row r="9" spans="1:9" ht="27" customHeight="1">
      <c r="A9" s="804" t="s">
        <v>784</v>
      </c>
      <c r="B9" s="804"/>
      <c r="C9" s="804"/>
      <c r="D9" s="804"/>
      <c r="E9" s="804"/>
      <c r="F9" s="804"/>
      <c r="G9" s="804"/>
      <c r="H9" s="804"/>
      <c r="I9" s="804"/>
    </row>
    <row r="10" spans="1:9" ht="12.75" customHeight="1">
      <c r="A10" s="626"/>
      <c r="B10" s="626"/>
      <c r="C10" s="626"/>
      <c r="D10" s="626"/>
      <c r="E10" s="626"/>
      <c r="F10" s="626"/>
      <c r="G10" s="626"/>
      <c r="H10" s="626"/>
      <c r="I10" s="626"/>
    </row>
    <row r="11" spans="1:9" ht="78" customHeight="1">
      <c r="A11" s="804" t="s">
        <v>520</v>
      </c>
      <c r="B11" s="805"/>
      <c r="C11" s="805"/>
      <c r="D11" s="805"/>
      <c r="E11" s="805"/>
      <c r="F11" s="805"/>
      <c r="G11" s="805"/>
      <c r="H11" s="805"/>
      <c r="I11" s="805"/>
    </row>
    <row r="13" spans="1:9" ht="13.8">
      <c r="A13" s="809" t="s">
        <v>464</v>
      </c>
      <c r="B13" s="810"/>
      <c r="C13" s="810"/>
      <c r="D13" s="810"/>
      <c r="E13" s="810"/>
      <c r="F13" s="810"/>
      <c r="G13" s="810"/>
      <c r="H13" s="810"/>
      <c r="I13" s="810"/>
    </row>
    <row r="15" spans="1:9" ht="26.25" customHeight="1">
      <c r="A15" s="811" t="s">
        <v>8</v>
      </c>
      <c r="B15" s="810"/>
      <c r="C15" s="810"/>
      <c r="D15" s="810"/>
      <c r="E15" s="810"/>
      <c r="F15" s="810"/>
      <c r="G15" s="810"/>
      <c r="H15" s="810"/>
      <c r="I15" s="810"/>
    </row>
    <row r="17" spans="1:9" ht="27" customHeight="1">
      <c r="A17" s="811" t="s">
        <v>9</v>
      </c>
      <c r="B17" s="810"/>
      <c r="C17" s="810"/>
      <c r="D17" s="810"/>
      <c r="E17" s="810"/>
      <c r="F17" s="810"/>
      <c r="G17" s="810"/>
      <c r="H17" s="810"/>
      <c r="I17" s="810"/>
    </row>
    <row r="19" spans="1:9" ht="26.25" customHeight="1">
      <c r="A19" s="807" t="s">
        <v>799</v>
      </c>
      <c r="B19" s="807"/>
      <c r="C19" s="807"/>
      <c r="D19" s="807"/>
      <c r="E19" s="807"/>
      <c r="F19" s="807"/>
      <c r="G19" s="807"/>
      <c r="H19" s="807"/>
      <c r="I19" s="807"/>
    </row>
    <row r="20" spans="1:9">
      <c r="A20" s="208"/>
      <c r="B20" s="208"/>
      <c r="C20" s="208"/>
      <c r="D20" s="208"/>
      <c r="E20" s="208"/>
      <c r="F20" s="208"/>
      <c r="G20" s="208"/>
      <c r="H20" s="208"/>
      <c r="I20" s="208"/>
    </row>
    <row r="21" spans="1:9">
      <c r="A21" s="812" t="s">
        <v>785</v>
      </c>
      <c r="B21" s="813"/>
      <c r="C21" s="813"/>
      <c r="D21" s="813"/>
      <c r="E21" s="813"/>
      <c r="F21" s="813"/>
      <c r="G21" s="813"/>
      <c r="H21" s="813"/>
      <c r="I21" s="813"/>
    </row>
    <row r="23" spans="1:9">
      <c r="A23" s="812" t="s">
        <v>786</v>
      </c>
      <c r="B23" s="813"/>
      <c r="C23" s="813"/>
      <c r="D23" s="813"/>
      <c r="E23" s="813"/>
      <c r="F23" s="813"/>
      <c r="G23" s="813"/>
      <c r="H23" s="813"/>
      <c r="I23" s="813"/>
    </row>
    <row r="25" spans="1:9">
      <c r="A25" s="47" t="s">
        <v>800</v>
      </c>
      <c r="G25" s="192"/>
    </row>
    <row r="26" spans="1:9">
      <c r="A26" t="s">
        <v>787</v>
      </c>
    </row>
    <row r="28" spans="1:9">
      <c r="A28" s="812" t="s">
        <v>788</v>
      </c>
      <c r="B28" s="813"/>
      <c r="C28" s="813"/>
      <c r="D28" s="813"/>
      <c r="E28" s="813"/>
      <c r="F28" s="813"/>
      <c r="G28" s="813"/>
      <c r="H28" s="813"/>
      <c r="I28" s="813"/>
    </row>
    <row r="30" spans="1:9" ht="27.75" customHeight="1">
      <c r="A30" s="806" t="s">
        <v>801</v>
      </c>
      <c r="B30" s="806"/>
      <c r="C30" s="806"/>
      <c r="D30" s="806"/>
      <c r="E30" s="806"/>
      <c r="F30" s="806"/>
      <c r="G30" s="806"/>
      <c r="H30" s="806"/>
      <c r="I30" s="806"/>
    </row>
    <row r="32" spans="1:9">
      <c r="A32" s="812" t="s">
        <v>789</v>
      </c>
      <c r="B32" s="813"/>
      <c r="C32" s="813"/>
      <c r="D32" s="813"/>
      <c r="E32" s="813"/>
      <c r="F32" s="813"/>
      <c r="G32" s="813"/>
      <c r="H32" s="813"/>
      <c r="I32" s="813"/>
    </row>
    <row r="34" spans="1:9" ht="40.5" customHeight="1">
      <c r="A34" s="811" t="s">
        <v>802</v>
      </c>
      <c r="B34" s="810"/>
      <c r="C34" s="810"/>
      <c r="D34" s="810"/>
      <c r="E34" s="810"/>
      <c r="F34" s="810"/>
      <c r="G34" s="810"/>
      <c r="H34" s="810"/>
      <c r="I34" s="810"/>
    </row>
    <row r="36" spans="1:9" ht="25.5" customHeight="1">
      <c r="A36" s="814" t="s">
        <v>803</v>
      </c>
      <c r="B36" s="805"/>
      <c r="C36" s="805"/>
      <c r="D36" s="805"/>
      <c r="E36" s="805"/>
      <c r="F36" s="805"/>
      <c r="G36" s="805"/>
      <c r="H36" s="805"/>
      <c r="I36" s="805"/>
    </row>
    <row r="38" spans="1:9" ht="25.5" customHeight="1">
      <c r="A38" s="814" t="s">
        <v>804</v>
      </c>
      <c r="B38" s="805"/>
      <c r="C38" s="805"/>
      <c r="D38" s="805"/>
      <c r="E38" s="805"/>
      <c r="F38" s="805"/>
      <c r="G38" s="805"/>
      <c r="H38" s="805"/>
      <c r="I38" s="805"/>
    </row>
    <row r="40" spans="1:9" ht="25.5" customHeight="1">
      <c r="A40" s="806" t="s">
        <v>790</v>
      </c>
      <c r="B40" s="806"/>
      <c r="C40" s="806"/>
      <c r="D40" s="806"/>
      <c r="E40" s="806"/>
      <c r="F40" s="806"/>
      <c r="G40" s="806"/>
      <c r="H40" s="806"/>
      <c r="I40" s="806"/>
    </row>
    <row r="41" spans="1:9">
      <c r="A41" s="252"/>
      <c r="B41" s="252"/>
      <c r="C41" s="252"/>
      <c r="D41" s="252"/>
      <c r="E41" s="252"/>
      <c r="F41" s="252"/>
      <c r="G41" s="252"/>
      <c r="H41" s="252"/>
      <c r="I41" s="252"/>
    </row>
    <row r="42" spans="1:9" ht="12.75" customHeight="1">
      <c r="A42" s="806" t="s">
        <v>791</v>
      </c>
      <c r="B42" s="806"/>
      <c r="C42" s="806"/>
      <c r="D42" s="806"/>
      <c r="E42" s="806"/>
      <c r="F42" s="806"/>
      <c r="G42" s="806"/>
      <c r="H42" s="806"/>
      <c r="I42" s="806"/>
    </row>
    <row r="44" spans="1:9">
      <c r="A44" s="807" t="s">
        <v>261</v>
      </c>
      <c r="B44" s="808"/>
      <c r="C44" s="808"/>
      <c r="D44" s="808"/>
      <c r="E44" s="808"/>
      <c r="F44" s="808"/>
      <c r="G44" s="808"/>
      <c r="H44" s="808"/>
      <c r="I44" s="808"/>
    </row>
    <row r="45" spans="1:9">
      <c r="A45" s="808"/>
      <c r="B45" s="808"/>
      <c r="C45" s="808"/>
      <c r="D45" s="808"/>
      <c r="E45" s="808"/>
      <c r="F45" s="808"/>
      <c r="G45" s="808"/>
      <c r="H45" s="808"/>
      <c r="I45" s="808"/>
    </row>
    <row r="46" spans="1:9">
      <c r="A46" s="753"/>
      <c r="B46" s="753"/>
      <c r="C46" s="753"/>
      <c r="D46" s="753"/>
      <c r="E46" s="753"/>
      <c r="F46" s="753"/>
      <c r="G46" s="753"/>
      <c r="H46" s="753"/>
      <c r="I46" s="753"/>
    </row>
    <row r="47" spans="1:9" ht="37.5" customHeight="1">
      <c r="A47" s="804" t="s">
        <v>792</v>
      </c>
      <c r="B47" s="804"/>
      <c r="C47" s="804"/>
      <c r="D47" s="804"/>
      <c r="E47" s="804"/>
      <c r="F47" s="804"/>
      <c r="G47" s="804"/>
      <c r="H47" s="804"/>
      <c r="I47" s="804"/>
    </row>
    <row r="48" spans="1:9">
      <c r="A48" s="755"/>
      <c r="B48" s="755"/>
      <c r="C48" s="755"/>
      <c r="D48" s="755"/>
      <c r="E48" s="755"/>
      <c r="F48" s="755"/>
      <c r="G48" s="755"/>
      <c r="H48" s="755"/>
      <c r="I48" s="755"/>
    </row>
    <row r="49" spans="1:9" ht="12.75" customHeight="1">
      <c r="A49" s="820" t="s">
        <v>793</v>
      </c>
      <c r="B49" s="820"/>
      <c r="C49" s="820"/>
      <c r="D49" s="820"/>
      <c r="E49" s="820"/>
      <c r="F49" s="820"/>
      <c r="G49" s="820"/>
      <c r="H49" s="820"/>
      <c r="I49" s="820"/>
    </row>
    <row r="50" spans="1:9" ht="12.75" customHeight="1">
      <c r="A50" s="754"/>
      <c r="B50" s="754"/>
      <c r="C50" s="754"/>
      <c r="D50" s="754"/>
      <c r="E50" s="754"/>
      <c r="F50" s="754"/>
      <c r="G50" s="754"/>
      <c r="H50" s="754"/>
      <c r="I50" s="754"/>
    </row>
    <row r="51" spans="1:9" ht="42" customHeight="1">
      <c r="A51" s="820" t="s">
        <v>794</v>
      </c>
      <c r="B51" s="820"/>
      <c r="C51" s="820"/>
      <c r="D51" s="820"/>
      <c r="E51" s="820"/>
      <c r="F51" s="820"/>
      <c r="G51" s="820"/>
      <c r="H51" s="820"/>
      <c r="I51" s="820"/>
    </row>
    <row r="52" spans="1:9" ht="12.75" customHeight="1">
      <c r="A52" s="754"/>
      <c r="B52" s="754"/>
      <c r="C52" s="754"/>
      <c r="D52" s="754"/>
      <c r="E52" s="754"/>
      <c r="F52" s="754"/>
      <c r="G52" s="754"/>
      <c r="H52" s="754"/>
      <c r="I52" s="754"/>
    </row>
    <row r="53" spans="1:9" ht="26.25" customHeight="1">
      <c r="A53" s="820" t="s">
        <v>795</v>
      </c>
      <c r="B53" s="820"/>
      <c r="C53" s="820"/>
      <c r="D53" s="820"/>
      <c r="E53" s="820"/>
      <c r="F53" s="820"/>
      <c r="G53" s="820"/>
      <c r="H53" s="820"/>
      <c r="I53" s="820"/>
    </row>
    <row r="54" spans="1:9">
      <c r="A54" s="752"/>
      <c r="B54" s="752"/>
      <c r="C54" s="752"/>
      <c r="D54" s="752"/>
      <c r="E54" s="752"/>
      <c r="F54" s="752"/>
      <c r="G54" s="752"/>
      <c r="H54" s="752"/>
      <c r="I54" s="752"/>
    </row>
    <row r="55" spans="1:9" ht="15.6">
      <c r="A55" s="812" t="s">
        <v>796</v>
      </c>
      <c r="B55" s="813"/>
      <c r="C55" s="813"/>
      <c r="D55" s="813"/>
      <c r="E55" s="813"/>
      <c r="F55" s="813"/>
      <c r="G55" s="813"/>
      <c r="H55" s="813"/>
      <c r="I55" s="813"/>
    </row>
    <row r="57" spans="1:9">
      <c r="A57" s="811" t="s">
        <v>797</v>
      </c>
      <c r="B57" s="810"/>
      <c r="C57" s="810"/>
      <c r="D57" s="810"/>
      <c r="E57" s="810"/>
      <c r="F57" s="810"/>
      <c r="G57" s="810"/>
      <c r="H57" s="810"/>
      <c r="I57" s="810"/>
    </row>
    <row r="59" spans="1:9" ht="24.75" customHeight="1">
      <c r="A59" s="815" t="s">
        <v>798</v>
      </c>
      <c r="B59" s="815"/>
      <c r="C59" s="815"/>
      <c r="D59" s="815"/>
      <c r="E59" s="815"/>
      <c r="F59" s="815"/>
      <c r="G59" s="815"/>
      <c r="H59" s="815"/>
      <c r="I59" s="815"/>
    </row>
    <row r="60" spans="1:9">
      <c r="A60" s="68"/>
    </row>
    <row r="61" spans="1:9">
      <c r="A61" s="47" t="s">
        <v>805</v>
      </c>
    </row>
  </sheetData>
  <mergeCells count="28">
    <mergeCell ref="A57:I57"/>
    <mergeCell ref="A59:I59"/>
    <mergeCell ref="A1:I1"/>
    <mergeCell ref="A2:I2"/>
    <mergeCell ref="A4:I5"/>
    <mergeCell ref="A7:I7"/>
    <mergeCell ref="A55:I55"/>
    <mergeCell ref="A51:I51"/>
    <mergeCell ref="A53:I53"/>
    <mergeCell ref="A9:I9"/>
    <mergeCell ref="A47:I47"/>
    <mergeCell ref="A49:I49"/>
    <mergeCell ref="A19:I19"/>
    <mergeCell ref="A21:I21"/>
    <mergeCell ref="A23:I23"/>
    <mergeCell ref="A28:I28"/>
    <mergeCell ref="A11:I11"/>
    <mergeCell ref="A40:I40"/>
    <mergeCell ref="A42:I42"/>
    <mergeCell ref="A44:I45"/>
    <mergeCell ref="A13:I13"/>
    <mergeCell ref="A15:I15"/>
    <mergeCell ref="A17:I17"/>
    <mergeCell ref="A30:I30"/>
    <mergeCell ref="A32:I32"/>
    <mergeCell ref="A34:I34"/>
    <mergeCell ref="A36:I36"/>
    <mergeCell ref="A38:I38"/>
  </mergeCells>
  <phoneticPr fontId="3" type="noConversion"/>
  <pageMargins left="0.59055118110236227" right="0.78740157480314965" top="0.78740157480314965" bottom="0.78740157480314965" header="0.39370078740157483" footer="0.39370078740157483"/>
  <pageSetup paperSize="9" scale="81" firstPageNumber="88" fitToHeight="2" orientation="portrait" useFirstPageNumber="1" r:id="rId1"/>
  <headerFooter differentFirst="1">
    <oddHeader>&amp;R&amp;12Les finances des groupements à fiscalité propre en 2018</oddHeader>
    <oddFooter>&amp;LDirection Générale des Collectivités Locales / DESL&amp;C&amp;P&amp;RMise en ligne : juillet 2020</oddFooter>
    <firstHeader>&amp;RLes finances des groupements à fiscalité propre en 2017</firstHeader>
    <firstFooter>&amp;LDirection Générale des Collectivités Locales / DESL&amp;C&amp;P&amp;RMise en ligne : mars 2019</firstFooter>
  </headerFooter>
</worksheet>
</file>

<file path=xl/worksheets/sheet35.xml><?xml version="1.0" encoding="utf-8"?>
<worksheet xmlns="http://schemas.openxmlformats.org/spreadsheetml/2006/main" xmlns:r="http://schemas.openxmlformats.org/officeDocument/2006/relationships">
  <sheetPr>
    <tabColor rgb="FF00B050"/>
  </sheetPr>
  <dimension ref="A1:M27"/>
  <sheetViews>
    <sheetView zoomScaleNormal="100" workbookViewId="0">
      <selection sqref="A1:I1"/>
    </sheetView>
  </sheetViews>
  <sheetFormatPr baseColWidth="10" defaultRowHeight="13.2"/>
  <sheetData>
    <row r="1" spans="1:13" ht="21" customHeight="1">
      <c r="A1" s="823" t="s">
        <v>281</v>
      </c>
      <c r="B1" s="824"/>
      <c r="C1" s="824"/>
      <c r="D1" s="824"/>
      <c r="E1" s="824"/>
      <c r="F1" s="824"/>
      <c r="G1" s="824"/>
      <c r="H1" s="824"/>
      <c r="I1" s="824"/>
    </row>
    <row r="3" spans="1:13">
      <c r="A3" s="825" t="s">
        <v>466</v>
      </c>
      <c r="B3" s="825"/>
      <c r="C3" s="825"/>
      <c r="D3" s="825"/>
      <c r="E3" s="825"/>
      <c r="F3" s="825"/>
      <c r="G3" s="825"/>
      <c r="H3" s="825"/>
      <c r="I3" s="825"/>
    </row>
    <row r="4" spans="1:13">
      <c r="A4" s="687"/>
      <c r="B4" s="687"/>
      <c r="C4" s="687"/>
      <c r="D4" s="687"/>
      <c r="E4" s="687"/>
      <c r="F4" s="687"/>
      <c r="G4" s="687"/>
      <c r="H4" s="687"/>
      <c r="I4" s="687"/>
    </row>
    <row r="5" spans="1:13">
      <c r="A5" s="258" t="s">
        <v>521</v>
      </c>
    </row>
    <row r="6" spans="1:13" ht="27" customHeight="1">
      <c r="A6" s="827" t="s">
        <v>532</v>
      </c>
      <c r="B6" s="827"/>
      <c r="C6" s="827"/>
      <c r="D6" s="827"/>
      <c r="E6" s="827"/>
      <c r="F6" s="827"/>
      <c r="G6" s="827"/>
      <c r="H6" s="827"/>
      <c r="I6" s="827"/>
    </row>
    <row r="7" spans="1:13" ht="13.5" customHeight="1">
      <c r="A7" s="253"/>
      <c r="B7" s="253"/>
      <c r="C7" s="253"/>
      <c r="D7" s="253"/>
      <c r="E7" s="253"/>
      <c r="F7" s="253"/>
      <c r="G7" s="47"/>
      <c r="H7" s="47"/>
      <c r="I7" s="47"/>
    </row>
    <row r="8" spans="1:13" ht="130.5" customHeight="1">
      <c r="A8" s="828" t="s">
        <v>467</v>
      </c>
      <c r="B8" s="828"/>
      <c r="C8" s="828"/>
      <c r="D8" s="828"/>
      <c r="E8" s="828"/>
      <c r="F8" s="828"/>
      <c r="G8" s="828"/>
      <c r="H8" s="828"/>
      <c r="I8" s="828"/>
      <c r="J8" s="627"/>
      <c r="K8" s="627"/>
      <c r="L8" s="627"/>
      <c r="M8" s="627"/>
    </row>
    <row r="9" spans="1:13" ht="12.75" customHeight="1">
      <c r="A9" s="688"/>
      <c r="B9" s="688"/>
      <c r="C9" s="688"/>
      <c r="D9" s="688"/>
      <c r="E9" s="688"/>
      <c r="F9" s="688"/>
      <c r="G9" s="688"/>
      <c r="H9" s="688"/>
      <c r="I9" s="688"/>
      <c r="J9" s="627"/>
      <c r="K9" s="627"/>
      <c r="L9" s="627"/>
      <c r="M9" s="627"/>
    </row>
    <row r="10" spans="1:13">
      <c r="A10" s="689" t="s">
        <v>523</v>
      </c>
      <c r="K10" s="192"/>
      <c r="L10" s="192"/>
    </row>
    <row r="11" spans="1:13" ht="76.5" customHeight="1">
      <c r="A11" s="821" t="s">
        <v>522</v>
      </c>
      <c r="B11" s="821"/>
      <c r="C11" s="821"/>
      <c r="D11" s="821"/>
      <c r="E11" s="821"/>
      <c r="F11" s="821"/>
      <c r="G11" s="821"/>
      <c r="H11" s="821"/>
      <c r="I11" s="821"/>
      <c r="J11" s="628"/>
      <c r="K11" s="628"/>
      <c r="L11" s="628"/>
      <c r="M11" s="628"/>
    </row>
    <row r="12" spans="1:13">
      <c r="A12" s="47"/>
      <c r="B12" s="47"/>
      <c r="C12" s="47"/>
      <c r="D12" s="47"/>
      <c r="E12" s="47"/>
      <c r="F12" s="47"/>
      <c r="G12" s="47"/>
      <c r="H12" s="47"/>
      <c r="I12" s="47"/>
      <c r="K12" s="192"/>
      <c r="L12" s="192"/>
    </row>
    <row r="13" spans="1:13">
      <c r="A13" s="258" t="s">
        <v>524</v>
      </c>
      <c r="B13" s="47"/>
      <c r="C13" s="47"/>
      <c r="D13" s="47"/>
      <c r="E13" s="47"/>
      <c r="F13" s="47"/>
      <c r="G13" s="47"/>
      <c r="H13" s="47"/>
      <c r="I13" s="47"/>
      <c r="K13" s="192"/>
      <c r="L13" s="192"/>
    </row>
    <row r="14" spans="1:13" ht="63.75" customHeight="1">
      <c r="A14" s="826" t="s">
        <v>525</v>
      </c>
      <c r="B14" s="826"/>
      <c r="C14" s="826"/>
      <c r="D14" s="826"/>
      <c r="E14" s="826"/>
      <c r="F14" s="826"/>
      <c r="G14" s="826"/>
      <c r="H14" s="826"/>
      <c r="I14" s="826"/>
      <c r="J14" s="627"/>
      <c r="K14" s="627"/>
      <c r="L14" s="627"/>
      <c r="M14" s="627"/>
    </row>
    <row r="15" spans="1:13">
      <c r="A15" s="47"/>
      <c r="B15" s="47"/>
      <c r="C15" s="47"/>
      <c r="D15" s="47"/>
      <c r="E15" s="47"/>
      <c r="F15" s="47"/>
      <c r="G15" s="47"/>
      <c r="H15" s="47"/>
      <c r="I15" s="47"/>
      <c r="K15" s="192"/>
      <c r="L15" s="192"/>
    </row>
    <row r="16" spans="1:13" ht="53.25" customHeight="1">
      <c r="A16" s="826" t="s">
        <v>468</v>
      </c>
      <c r="B16" s="826"/>
      <c r="C16" s="826"/>
      <c r="D16" s="826"/>
      <c r="E16" s="826"/>
      <c r="F16" s="826"/>
      <c r="G16" s="826"/>
      <c r="H16" s="826"/>
      <c r="I16" s="826"/>
      <c r="J16" s="629"/>
      <c r="K16" s="629"/>
      <c r="L16" s="629"/>
      <c r="M16" s="629"/>
    </row>
    <row r="17" spans="1:13">
      <c r="A17" s="47"/>
      <c r="B17" s="47"/>
      <c r="C17" s="47"/>
      <c r="D17" s="47"/>
      <c r="E17" s="47"/>
      <c r="F17" s="47"/>
      <c r="G17" s="47"/>
      <c r="H17" s="47"/>
      <c r="I17" s="47"/>
      <c r="K17" s="192"/>
      <c r="L17" s="192"/>
    </row>
    <row r="18" spans="1:13">
      <c r="A18" s="47" t="s">
        <v>527</v>
      </c>
      <c r="B18" s="47"/>
      <c r="C18" s="47"/>
      <c r="D18" s="47"/>
      <c r="E18" s="47"/>
      <c r="F18" s="47"/>
      <c r="G18" s="47"/>
      <c r="H18" s="47"/>
      <c r="I18" s="47"/>
      <c r="K18" s="192"/>
      <c r="L18" s="192"/>
    </row>
    <row r="19" spans="1:13" ht="38.25" customHeight="1">
      <c r="A19" s="826" t="s">
        <v>526</v>
      </c>
      <c r="B19" s="826"/>
      <c r="C19" s="826"/>
      <c r="D19" s="826"/>
      <c r="E19" s="826"/>
      <c r="F19" s="826"/>
      <c r="G19" s="826"/>
      <c r="H19" s="826"/>
      <c r="I19" s="826"/>
      <c r="J19" s="629"/>
      <c r="K19" s="629"/>
      <c r="L19" s="629"/>
      <c r="M19" s="629"/>
    </row>
    <row r="20" spans="1:13">
      <c r="A20" s="47"/>
      <c r="B20" s="47"/>
      <c r="C20" s="47"/>
      <c r="D20" s="47"/>
      <c r="E20" s="47"/>
      <c r="F20" s="47"/>
      <c r="G20" s="47"/>
      <c r="H20" s="47"/>
      <c r="I20" s="47"/>
      <c r="K20" s="192"/>
      <c r="L20" s="192"/>
    </row>
    <row r="21" spans="1:13">
      <c r="A21" s="258" t="s">
        <v>465</v>
      </c>
      <c r="B21" s="47"/>
      <c r="C21" s="47"/>
      <c r="D21" s="47"/>
      <c r="E21" s="47"/>
      <c r="F21" s="47"/>
      <c r="G21" s="47"/>
      <c r="H21" s="47"/>
      <c r="I21" s="47"/>
      <c r="K21" s="192"/>
      <c r="L21" s="192"/>
    </row>
    <row r="23" spans="1:13">
      <c r="A23" s="258" t="s">
        <v>529</v>
      </c>
    </row>
    <row r="24" spans="1:13" ht="36.75" customHeight="1">
      <c r="A24" s="821" t="s">
        <v>528</v>
      </c>
      <c r="B24" s="822"/>
      <c r="C24" s="822"/>
      <c r="D24" s="822"/>
      <c r="E24" s="822"/>
      <c r="F24" s="822"/>
      <c r="G24" s="822"/>
      <c r="H24" s="822"/>
      <c r="I24" s="822"/>
    </row>
    <row r="26" spans="1:13">
      <c r="A26" s="258" t="s">
        <v>531</v>
      </c>
    </row>
    <row r="27" spans="1:13" ht="115.5" customHeight="1">
      <c r="A27" s="821" t="s">
        <v>530</v>
      </c>
      <c r="B27" s="822"/>
      <c r="C27" s="822"/>
      <c r="D27" s="822"/>
      <c r="E27" s="822"/>
      <c r="F27" s="822"/>
      <c r="G27" s="822"/>
      <c r="H27" s="822"/>
      <c r="I27" s="822"/>
    </row>
  </sheetData>
  <mergeCells count="10">
    <mergeCell ref="A24:I24"/>
    <mergeCell ref="A27:I27"/>
    <mergeCell ref="A1:I1"/>
    <mergeCell ref="A3:I3"/>
    <mergeCell ref="A14:I14"/>
    <mergeCell ref="A16:I16"/>
    <mergeCell ref="A19:I19"/>
    <mergeCell ref="A6:I6"/>
    <mergeCell ref="A8:I8"/>
    <mergeCell ref="A11:I11"/>
  </mergeCells>
  <pageMargins left="0.51181102362204722" right="0.51181102362204722" top="0.74803149606299213" bottom="0.74803149606299213" header="0.31496062992125984" footer="0.31496062992125984"/>
  <pageSetup paperSize="9" scale="86" firstPageNumber="90" orientation="portrait" useFirstPageNumber="1" r:id="rId1"/>
  <headerFooter differentFirst="1">
    <oddHeader>&amp;R&amp;12Les finances des groupements à fiscalité propre en 2018</oddHeader>
    <oddFooter>&amp;LDirection Générale des Collectivités Locales / DESL&amp;C&amp;P&amp;RMise en ligne : juillet 2020</oddFooter>
    <firstHeader>&amp;RLes finances des groupements à fiscalité propre en 2017</firstHeader>
    <firstFooter>&amp;LDirection Générale des Collectivités Locales / DESL&amp;C&amp;P&amp;RMise en ligne : mars 2019</firstFooter>
  </headerFooter>
</worksheet>
</file>

<file path=xl/worksheets/sheet36.xml><?xml version="1.0" encoding="utf-8"?>
<worksheet xmlns="http://schemas.openxmlformats.org/spreadsheetml/2006/main" xmlns:r="http://schemas.openxmlformats.org/officeDocument/2006/relationships">
  <sheetPr>
    <tabColor rgb="FF00B050"/>
  </sheetPr>
  <dimension ref="A1:I28"/>
  <sheetViews>
    <sheetView zoomScaleNormal="100" workbookViewId="0">
      <selection sqref="A1:I1"/>
    </sheetView>
  </sheetViews>
  <sheetFormatPr baseColWidth="10" defaultRowHeight="13.2"/>
  <sheetData>
    <row r="1" spans="1:9" ht="21" customHeight="1">
      <c r="A1" s="823" t="s">
        <v>282</v>
      </c>
      <c r="B1" s="824"/>
      <c r="C1" s="824"/>
      <c r="D1" s="824"/>
      <c r="E1" s="824"/>
      <c r="F1" s="824"/>
      <c r="G1" s="824"/>
      <c r="H1" s="824"/>
      <c r="I1" s="824"/>
    </row>
    <row r="3" spans="1:9" s="47" customFormat="1" ht="12.75" customHeight="1">
      <c r="A3" s="258" t="s">
        <v>167</v>
      </c>
    </row>
    <row r="4" spans="1:9" s="47" customFormat="1" ht="72" customHeight="1">
      <c r="A4" s="830" t="s">
        <v>168</v>
      </c>
      <c r="B4" s="830"/>
      <c r="C4" s="830"/>
      <c r="D4" s="830"/>
      <c r="E4" s="830"/>
      <c r="F4" s="830"/>
      <c r="G4" s="830"/>
      <c r="H4" s="830"/>
      <c r="I4" s="830"/>
    </row>
    <row r="5" spans="1:9" s="47" customFormat="1" ht="12.75" customHeight="1">
      <c r="A5" s="207"/>
    </row>
    <row r="6" spans="1:9" s="47" customFormat="1" ht="42.75" customHeight="1">
      <c r="A6" s="831" t="s">
        <v>241</v>
      </c>
      <c r="B6" s="831"/>
      <c r="C6" s="831"/>
      <c r="D6" s="831"/>
      <c r="E6" s="831"/>
      <c r="F6" s="831"/>
      <c r="G6" s="831"/>
      <c r="H6" s="831"/>
      <c r="I6" s="831"/>
    </row>
    <row r="7" spans="1:9" s="47" customFormat="1" ht="12.75" customHeight="1">
      <c r="A7" s="207"/>
    </row>
    <row r="8" spans="1:9" s="47" customFormat="1" ht="26.25" customHeight="1">
      <c r="A8" s="829" t="s">
        <v>806</v>
      </c>
      <c r="B8" s="829"/>
      <c r="C8" s="829"/>
      <c r="D8" s="829"/>
      <c r="E8" s="829"/>
      <c r="F8" s="829"/>
      <c r="G8" s="829"/>
      <c r="H8" s="829"/>
      <c r="I8" s="829"/>
    </row>
    <row r="9" spans="1:9" s="47" customFormat="1" ht="12.75" customHeight="1">
      <c r="A9" s="254"/>
    </row>
    <row r="10" spans="1:9" s="47" customFormat="1" ht="12.75" customHeight="1">
      <c r="A10" s="829" t="s">
        <v>242</v>
      </c>
      <c r="B10" s="829"/>
      <c r="C10" s="829"/>
      <c r="D10" s="829"/>
      <c r="E10" s="829"/>
      <c r="F10" s="829"/>
      <c r="G10" s="829"/>
      <c r="H10" s="829"/>
      <c r="I10" s="829"/>
    </row>
    <row r="11" spans="1:9" s="47" customFormat="1" ht="12.75" customHeight="1">
      <c r="A11" s="255"/>
      <c r="B11" s="255"/>
      <c r="C11" s="255"/>
      <c r="D11" s="255"/>
      <c r="E11" s="255"/>
      <c r="F11" s="255"/>
    </row>
    <row r="12" spans="1:9" s="47" customFormat="1" ht="32.25" customHeight="1">
      <c r="A12" s="829" t="s">
        <v>243</v>
      </c>
      <c r="B12" s="829"/>
      <c r="C12" s="829"/>
      <c r="D12" s="829"/>
      <c r="E12" s="829"/>
      <c r="F12" s="829"/>
      <c r="G12" s="829"/>
      <c r="H12" s="829"/>
      <c r="I12" s="829"/>
    </row>
    <row r="13" spans="1:9" s="47" customFormat="1" ht="12.75" customHeight="1">
      <c r="A13" s="256"/>
    </row>
    <row r="14" spans="1:9" s="47" customFormat="1" ht="44.25" customHeight="1">
      <c r="A14" s="829" t="s">
        <v>244</v>
      </c>
      <c r="B14" s="829"/>
      <c r="C14" s="829"/>
      <c r="D14" s="829"/>
      <c r="E14" s="829"/>
      <c r="F14" s="829"/>
      <c r="G14" s="829"/>
      <c r="H14" s="829"/>
      <c r="I14" s="829"/>
    </row>
    <row r="15" spans="1:9" s="47" customFormat="1" ht="12.75" customHeight="1">
      <c r="A15" s="256"/>
    </row>
    <row r="16" spans="1:9" s="47" customFormat="1" ht="69.75" customHeight="1">
      <c r="A16" s="829" t="s">
        <v>560</v>
      </c>
      <c r="B16" s="829"/>
      <c r="C16" s="829"/>
      <c r="D16" s="829"/>
      <c r="E16" s="829"/>
      <c r="F16" s="829"/>
      <c r="G16" s="829"/>
      <c r="H16" s="829"/>
      <c r="I16" s="829"/>
    </row>
    <row r="17" spans="1:9" s="47" customFormat="1" ht="12.75" customHeight="1">
      <c r="A17" s="254"/>
    </row>
    <row r="18" spans="1:9" s="47" customFormat="1" ht="29.25" customHeight="1">
      <c r="A18" s="829" t="s">
        <v>245</v>
      </c>
      <c r="B18" s="829"/>
      <c r="C18" s="829"/>
      <c r="D18" s="829"/>
      <c r="E18" s="829"/>
      <c r="F18" s="829"/>
      <c r="G18" s="829"/>
      <c r="H18" s="829"/>
      <c r="I18" s="829"/>
    </row>
    <row r="19" spans="1:9" s="47" customFormat="1" ht="12.75" customHeight="1">
      <c r="A19" s="257"/>
    </row>
    <row r="20" spans="1:9" s="47" customFormat="1" ht="29.25" customHeight="1">
      <c r="A20" s="829" t="s">
        <v>256</v>
      </c>
      <c r="B20" s="829"/>
      <c r="C20" s="829"/>
      <c r="D20" s="829"/>
      <c r="E20" s="829"/>
      <c r="F20" s="829"/>
      <c r="G20" s="829"/>
      <c r="H20" s="829"/>
      <c r="I20" s="829"/>
    </row>
    <row r="21" spans="1:9" s="47" customFormat="1" ht="12.75" customHeight="1">
      <c r="A21" s="257"/>
    </row>
    <row r="22" spans="1:9" s="47" customFormat="1" ht="35.25" customHeight="1">
      <c r="A22" s="829" t="s">
        <v>246</v>
      </c>
      <c r="B22" s="829"/>
      <c r="C22" s="829"/>
      <c r="D22" s="829"/>
      <c r="E22" s="829"/>
      <c r="F22" s="829"/>
      <c r="G22" s="829"/>
      <c r="H22" s="829"/>
      <c r="I22" s="829"/>
    </row>
    <row r="23" spans="1:9" s="47" customFormat="1" ht="12" customHeight="1">
      <c r="A23" s="255"/>
      <c r="B23" s="255"/>
      <c r="C23" s="255"/>
      <c r="D23" s="255"/>
      <c r="E23" s="255"/>
      <c r="F23" s="255"/>
      <c r="G23" s="255"/>
      <c r="H23" s="255"/>
      <c r="I23" s="255"/>
    </row>
    <row r="24" spans="1:9" s="47" customFormat="1" ht="72.75" customHeight="1">
      <c r="A24" s="829" t="s">
        <v>247</v>
      </c>
      <c r="B24" s="829"/>
      <c r="C24" s="829"/>
      <c r="D24" s="829"/>
      <c r="E24" s="829"/>
      <c r="F24" s="829"/>
      <c r="G24" s="829"/>
      <c r="H24" s="829"/>
      <c r="I24" s="829"/>
    </row>
    <row r="25" spans="1:9" s="47" customFormat="1" ht="12.75" customHeight="1">
      <c r="A25" s="257"/>
    </row>
    <row r="26" spans="1:9" s="47" customFormat="1" ht="39" customHeight="1">
      <c r="A26" s="829" t="s">
        <v>561</v>
      </c>
      <c r="B26" s="829"/>
      <c r="C26" s="829"/>
      <c r="D26" s="829"/>
      <c r="E26" s="829"/>
      <c r="F26" s="829"/>
      <c r="G26" s="829"/>
      <c r="H26" s="829"/>
      <c r="I26" s="829"/>
    </row>
    <row r="27" spans="1:9" s="47" customFormat="1" ht="12.75" customHeight="1">
      <c r="A27" s="257"/>
    </row>
    <row r="28" spans="1:9" s="47" customFormat="1" ht="29.25" customHeight="1">
      <c r="A28" s="829" t="s">
        <v>248</v>
      </c>
      <c r="B28" s="829"/>
      <c r="C28" s="829"/>
      <c r="D28" s="829"/>
      <c r="E28" s="829"/>
      <c r="F28" s="829"/>
      <c r="G28" s="829"/>
      <c r="H28" s="829"/>
      <c r="I28" s="829"/>
    </row>
  </sheetData>
  <mergeCells count="14">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firstPageNumber="91" orientation="portrait" useFirstPageNumber="1" r:id="rId1"/>
  <headerFooter differentFirst="1">
    <oddHeader>&amp;R&amp;12Les finances des groupements à fiscalité propre en 2018</oddHeader>
    <oddFooter>&amp;LDirection Générale des Collectivités Locales / DESL&amp;C&amp;P&amp;RMise en ligne : juillet 2020</oddFooter>
    <firstHeader>&amp;RLes finances des groupements à fiscalité propre en 2017</firstHeader>
    <firstFooter>&amp;LDirection Générale des Collectivités Locales / DESL&amp;C&amp;P&amp;RMise en ligne : mars 2019</firstFooter>
  </headerFooter>
</worksheet>
</file>

<file path=xl/worksheets/sheet4.xml><?xml version="1.0" encoding="utf-8"?>
<worksheet xmlns="http://schemas.openxmlformats.org/spreadsheetml/2006/main" xmlns:r="http://schemas.openxmlformats.org/officeDocument/2006/relationships">
  <sheetPr>
    <tabColor rgb="FF00B050"/>
  </sheetPr>
  <dimension ref="A1:J96"/>
  <sheetViews>
    <sheetView zoomScaleNormal="100" zoomScalePageLayoutView="85" workbookViewId="0"/>
  </sheetViews>
  <sheetFormatPr baseColWidth="10" defaultRowHeight="13.2"/>
  <cols>
    <col min="1" max="1" width="29.109375" customWidth="1"/>
    <col min="2" max="7" width="14.6640625" customWidth="1"/>
    <col min="8" max="9" width="20" customWidth="1"/>
    <col min="10" max="10" width="13.6640625" customWidth="1"/>
  </cols>
  <sheetData>
    <row r="1" spans="1:10" ht="19.2">
      <c r="A1" s="9" t="s">
        <v>610</v>
      </c>
    </row>
    <row r="2" spans="1:10" ht="15">
      <c r="A2" s="22" t="s">
        <v>444</v>
      </c>
    </row>
    <row r="3" spans="1:10">
      <c r="A3" s="1"/>
      <c r="B3" s="1"/>
      <c r="C3" s="1"/>
      <c r="D3" s="1"/>
      <c r="E3" s="1"/>
      <c r="F3" s="1"/>
      <c r="G3" s="2"/>
      <c r="H3" s="2"/>
      <c r="I3" s="1"/>
      <c r="J3" s="2"/>
    </row>
    <row r="4" spans="1:10">
      <c r="A4" s="3"/>
      <c r="B4" s="10" t="s">
        <v>35</v>
      </c>
      <c r="C4" s="176" t="s">
        <v>612</v>
      </c>
      <c r="D4" s="176" t="s">
        <v>614</v>
      </c>
      <c r="E4" s="177" t="s">
        <v>98</v>
      </c>
      <c r="F4" s="177" t="s">
        <v>299</v>
      </c>
      <c r="G4" s="178">
        <v>300000</v>
      </c>
      <c r="H4" s="184" t="s">
        <v>262</v>
      </c>
      <c r="I4" s="181" t="s">
        <v>262</v>
      </c>
      <c r="J4" s="186" t="s">
        <v>221</v>
      </c>
    </row>
    <row r="5" spans="1:10">
      <c r="A5" s="183" t="s">
        <v>114</v>
      </c>
      <c r="B5" s="176" t="s">
        <v>611</v>
      </c>
      <c r="C5" s="10" t="s">
        <v>36</v>
      </c>
      <c r="D5" s="10" t="s">
        <v>36</v>
      </c>
      <c r="E5" s="177" t="s">
        <v>36</v>
      </c>
      <c r="F5" s="177" t="s">
        <v>36</v>
      </c>
      <c r="G5" s="179" t="s">
        <v>37</v>
      </c>
      <c r="H5" s="184" t="s">
        <v>294</v>
      </c>
      <c r="I5" s="181" t="s">
        <v>295</v>
      </c>
      <c r="J5" s="185" t="s">
        <v>60</v>
      </c>
    </row>
    <row r="6" spans="1:10">
      <c r="A6" s="3"/>
      <c r="B6" s="10" t="s">
        <v>37</v>
      </c>
      <c r="C6" s="176" t="s">
        <v>613</v>
      </c>
      <c r="D6" s="176" t="s">
        <v>100</v>
      </c>
      <c r="E6" s="177" t="s">
        <v>101</v>
      </c>
      <c r="F6" s="177" t="s">
        <v>300</v>
      </c>
      <c r="G6" s="179" t="s">
        <v>102</v>
      </c>
      <c r="H6" s="184" t="s">
        <v>301</v>
      </c>
      <c r="I6" s="181" t="s">
        <v>302</v>
      </c>
      <c r="J6" s="185" t="s">
        <v>296</v>
      </c>
    </row>
    <row r="7" spans="1:10">
      <c r="A7" s="182"/>
      <c r="B7" s="4"/>
      <c r="C7" s="4"/>
      <c r="D7" s="4"/>
      <c r="E7" s="4"/>
      <c r="F7" s="4"/>
      <c r="G7" s="5"/>
      <c r="H7" s="5"/>
      <c r="I7" s="4"/>
      <c r="J7" s="5"/>
    </row>
    <row r="8" spans="1:10">
      <c r="A8" s="180" t="s">
        <v>103</v>
      </c>
      <c r="B8" s="283">
        <v>54</v>
      </c>
      <c r="C8" s="283">
        <v>48</v>
      </c>
      <c r="D8" s="283">
        <v>26</v>
      </c>
      <c r="E8" s="283">
        <v>26</v>
      </c>
      <c r="F8" s="283">
        <v>9</v>
      </c>
      <c r="G8" s="283">
        <v>3</v>
      </c>
      <c r="H8" s="261">
        <v>154</v>
      </c>
      <c r="I8" s="262">
        <v>12</v>
      </c>
      <c r="J8" s="259">
        <v>166</v>
      </c>
    </row>
    <row r="9" spans="1:10">
      <c r="A9" s="68" t="s">
        <v>104</v>
      </c>
      <c r="B9" s="351">
        <v>56</v>
      </c>
      <c r="C9" s="351">
        <v>42</v>
      </c>
      <c r="D9" s="351">
        <v>6</v>
      </c>
      <c r="E9" s="351">
        <v>7</v>
      </c>
      <c r="F9" s="351">
        <v>5</v>
      </c>
      <c r="G9" s="351" t="s">
        <v>85</v>
      </c>
      <c r="H9" s="263">
        <v>111</v>
      </c>
      <c r="I9" s="264">
        <v>5</v>
      </c>
      <c r="J9" s="260">
        <v>116</v>
      </c>
    </row>
    <row r="10" spans="1:10">
      <c r="A10" s="180" t="s">
        <v>42</v>
      </c>
      <c r="B10" s="283">
        <v>2</v>
      </c>
      <c r="C10" s="283">
        <v>22</v>
      </c>
      <c r="D10" s="283">
        <v>16</v>
      </c>
      <c r="E10" s="283">
        <v>12</v>
      </c>
      <c r="F10" s="283">
        <v>6</v>
      </c>
      <c r="G10" s="283">
        <v>1</v>
      </c>
      <c r="H10" s="261">
        <v>52</v>
      </c>
      <c r="I10" s="262">
        <v>7</v>
      </c>
      <c r="J10" s="259">
        <v>59</v>
      </c>
    </row>
    <row r="11" spans="1:10">
      <c r="A11" s="68" t="s">
        <v>105</v>
      </c>
      <c r="B11" s="351">
        <v>29</v>
      </c>
      <c r="C11" s="351">
        <v>30</v>
      </c>
      <c r="D11" s="351">
        <v>10</v>
      </c>
      <c r="E11" s="351">
        <v>5</v>
      </c>
      <c r="F11" s="351">
        <v>6</v>
      </c>
      <c r="G11" s="351" t="s">
        <v>85</v>
      </c>
      <c r="H11" s="263">
        <v>74</v>
      </c>
      <c r="I11" s="264">
        <v>6</v>
      </c>
      <c r="J11" s="260">
        <v>80</v>
      </c>
    </row>
    <row r="12" spans="1:10">
      <c r="A12" s="180" t="s">
        <v>45</v>
      </c>
      <c r="B12" s="283">
        <v>15</v>
      </c>
      <c r="C12" s="283">
        <v>2</v>
      </c>
      <c r="D12" s="283" t="s">
        <v>85</v>
      </c>
      <c r="E12" s="283">
        <v>2</v>
      </c>
      <c r="F12" s="283" t="s">
        <v>85</v>
      </c>
      <c r="G12" s="283" t="s">
        <v>85</v>
      </c>
      <c r="H12" s="261">
        <v>19</v>
      </c>
      <c r="I12" s="262" t="s">
        <v>85</v>
      </c>
      <c r="J12" s="259">
        <v>19</v>
      </c>
    </row>
    <row r="13" spans="1:10">
      <c r="A13" s="68" t="s">
        <v>106</v>
      </c>
      <c r="B13" s="351">
        <v>42</v>
      </c>
      <c r="C13" s="351">
        <v>59</v>
      </c>
      <c r="D13" s="351">
        <v>25</v>
      </c>
      <c r="E13" s="351">
        <v>14</v>
      </c>
      <c r="F13" s="351">
        <v>7</v>
      </c>
      <c r="G13" s="351">
        <v>2</v>
      </c>
      <c r="H13" s="263">
        <v>140</v>
      </c>
      <c r="I13" s="264">
        <v>9</v>
      </c>
      <c r="J13" s="260">
        <v>149</v>
      </c>
    </row>
    <row r="14" spans="1:10">
      <c r="A14" s="180" t="s">
        <v>107</v>
      </c>
      <c r="B14" s="283">
        <v>4</v>
      </c>
      <c r="C14" s="283">
        <v>36</v>
      </c>
      <c r="D14" s="283">
        <v>20</v>
      </c>
      <c r="E14" s="283">
        <v>15</v>
      </c>
      <c r="F14" s="283">
        <v>15</v>
      </c>
      <c r="G14" s="283">
        <v>1</v>
      </c>
      <c r="H14" s="261">
        <v>75</v>
      </c>
      <c r="I14" s="262">
        <v>16</v>
      </c>
      <c r="J14" s="259">
        <v>91</v>
      </c>
    </row>
    <row r="15" spans="1:10">
      <c r="A15" s="68" t="s">
        <v>108</v>
      </c>
      <c r="B15" s="351">
        <v>10</v>
      </c>
      <c r="C15" s="351">
        <v>33</v>
      </c>
      <c r="D15" s="351">
        <v>12</v>
      </c>
      <c r="E15" s="351">
        <v>12</v>
      </c>
      <c r="F15" s="351">
        <v>4</v>
      </c>
      <c r="G15" s="351">
        <v>1</v>
      </c>
      <c r="H15" s="263">
        <v>67</v>
      </c>
      <c r="I15" s="264">
        <v>5</v>
      </c>
      <c r="J15" s="260">
        <v>72</v>
      </c>
    </row>
    <row r="16" spans="1:10">
      <c r="A16" s="180" t="s">
        <v>109</v>
      </c>
      <c r="B16" s="283">
        <v>47</v>
      </c>
      <c r="C16" s="283">
        <v>58</v>
      </c>
      <c r="D16" s="283">
        <v>20</v>
      </c>
      <c r="E16" s="283">
        <v>18</v>
      </c>
      <c r="F16" s="283">
        <v>8</v>
      </c>
      <c r="G16" s="283">
        <v>2</v>
      </c>
      <c r="H16" s="261">
        <v>143</v>
      </c>
      <c r="I16" s="262">
        <v>10</v>
      </c>
      <c r="J16" s="259">
        <v>153</v>
      </c>
    </row>
    <row r="17" spans="1:10">
      <c r="A17" s="68" t="s">
        <v>110</v>
      </c>
      <c r="B17" s="351">
        <v>69</v>
      </c>
      <c r="C17" s="351">
        <v>47</v>
      </c>
      <c r="D17" s="351">
        <v>25</v>
      </c>
      <c r="E17" s="351">
        <v>9</v>
      </c>
      <c r="F17" s="351">
        <v>9</v>
      </c>
      <c r="G17" s="351">
        <v>2</v>
      </c>
      <c r="H17" s="263">
        <v>150</v>
      </c>
      <c r="I17" s="264">
        <v>11</v>
      </c>
      <c r="J17" s="260">
        <v>161</v>
      </c>
    </row>
    <row r="18" spans="1:10">
      <c r="A18" s="180" t="s">
        <v>54</v>
      </c>
      <c r="B18" s="283">
        <v>2</v>
      </c>
      <c r="C18" s="283">
        <v>30</v>
      </c>
      <c r="D18" s="283">
        <v>21</v>
      </c>
      <c r="E18" s="283">
        <v>9</v>
      </c>
      <c r="F18" s="283">
        <v>6</v>
      </c>
      <c r="G18" s="283">
        <v>2</v>
      </c>
      <c r="H18" s="261">
        <v>62</v>
      </c>
      <c r="I18" s="262">
        <v>8</v>
      </c>
      <c r="J18" s="259">
        <v>70</v>
      </c>
    </row>
    <row r="19" spans="1:10">
      <c r="A19" s="68" t="s">
        <v>76</v>
      </c>
      <c r="B19" s="351">
        <v>13</v>
      </c>
      <c r="C19" s="351">
        <v>12</v>
      </c>
      <c r="D19" s="351">
        <v>8</v>
      </c>
      <c r="E19" s="351">
        <v>10</v>
      </c>
      <c r="F19" s="351">
        <v>6</v>
      </c>
      <c r="G19" s="351">
        <v>3</v>
      </c>
      <c r="H19" s="263">
        <v>43</v>
      </c>
      <c r="I19" s="264">
        <v>9</v>
      </c>
      <c r="J19" s="260">
        <v>52</v>
      </c>
    </row>
    <row r="20" spans="1:10">
      <c r="A20" s="352" t="s">
        <v>111</v>
      </c>
      <c r="B20" s="428" t="s">
        <v>85</v>
      </c>
      <c r="C20" s="283">
        <v>19</v>
      </c>
      <c r="D20" s="283">
        <v>11</v>
      </c>
      <c r="E20" s="283">
        <v>7</v>
      </c>
      <c r="F20" s="283">
        <v>10</v>
      </c>
      <c r="G20" s="283">
        <v>6</v>
      </c>
      <c r="H20" s="261">
        <v>37</v>
      </c>
      <c r="I20" s="262">
        <v>16</v>
      </c>
      <c r="J20" s="259">
        <v>53</v>
      </c>
    </row>
    <row r="21" spans="1:10">
      <c r="A21" s="16" t="s">
        <v>188</v>
      </c>
      <c r="B21" s="351">
        <f t="shared" ref="B21:J21" si="0">SUM(B8:B20)</f>
        <v>343</v>
      </c>
      <c r="C21" s="351">
        <f t="shared" si="0"/>
        <v>438</v>
      </c>
      <c r="D21" s="351">
        <f t="shared" si="0"/>
        <v>200</v>
      </c>
      <c r="E21" s="351">
        <f t="shared" si="0"/>
        <v>146</v>
      </c>
      <c r="F21" s="351">
        <f t="shared" si="0"/>
        <v>91</v>
      </c>
      <c r="G21" s="351">
        <f t="shared" si="0"/>
        <v>23</v>
      </c>
      <c r="H21" s="263">
        <f t="shared" si="0"/>
        <v>1127</v>
      </c>
      <c r="I21" s="264">
        <f t="shared" si="0"/>
        <v>114</v>
      </c>
      <c r="J21" s="260">
        <f t="shared" si="0"/>
        <v>1241</v>
      </c>
    </row>
    <row r="22" spans="1:10" ht="15.6">
      <c r="A22" s="214" t="s">
        <v>620</v>
      </c>
      <c r="B22" s="283">
        <v>2</v>
      </c>
      <c r="C22" s="283" t="s">
        <v>85</v>
      </c>
      <c r="D22" s="283">
        <v>3</v>
      </c>
      <c r="E22" s="283">
        <v>8</v>
      </c>
      <c r="F22" s="283">
        <v>10</v>
      </c>
      <c r="G22" s="283" t="s">
        <v>85</v>
      </c>
      <c r="H22" s="712">
        <v>13</v>
      </c>
      <c r="I22" s="712">
        <v>10</v>
      </c>
      <c r="J22" s="712">
        <v>23</v>
      </c>
    </row>
    <row r="23" spans="1:10">
      <c r="A23" s="68" t="s">
        <v>615</v>
      </c>
      <c r="B23" s="351">
        <v>1</v>
      </c>
      <c r="C23" s="351" t="s">
        <v>85</v>
      </c>
      <c r="D23" s="351" t="s">
        <v>85</v>
      </c>
      <c r="E23" s="351">
        <v>4</v>
      </c>
      <c r="F23" s="351">
        <v>1</v>
      </c>
      <c r="G23" s="351" t="s">
        <v>85</v>
      </c>
      <c r="H23" s="713">
        <v>5</v>
      </c>
      <c r="I23" s="713">
        <v>1</v>
      </c>
      <c r="J23" s="713">
        <v>6</v>
      </c>
    </row>
    <row r="24" spans="1:10">
      <c r="A24" s="707" t="s">
        <v>616</v>
      </c>
      <c r="B24" s="708" t="s">
        <v>85</v>
      </c>
      <c r="C24" s="708" t="s">
        <v>85</v>
      </c>
      <c r="D24" s="708" t="s">
        <v>85</v>
      </c>
      <c r="E24" s="708" t="s">
        <v>85</v>
      </c>
      <c r="F24" s="708">
        <v>3</v>
      </c>
      <c r="G24" s="708" t="s">
        <v>85</v>
      </c>
      <c r="H24" s="714" t="s">
        <v>85</v>
      </c>
      <c r="I24" s="714">
        <v>3</v>
      </c>
      <c r="J24" s="714">
        <v>3</v>
      </c>
    </row>
    <row r="25" spans="1:10">
      <c r="A25" s="68" t="s">
        <v>617</v>
      </c>
      <c r="B25" s="351">
        <v>1</v>
      </c>
      <c r="C25" s="351" t="s">
        <v>85</v>
      </c>
      <c r="D25" s="351">
        <v>1</v>
      </c>
      <c r="E25" s="351">
        <v>1</v>
      </c>
      <c r="F25" s="351">
        <v>1</v>
      </c>
      <c r="G25" s="351" t="s">
        <v>85</v>
      </c>
      <c r="H25" s="713">
        <v>3</v>
      </c>
      <c r="I25" s="713">
        <v>1</v>
      </c>
      <c r="J25" s="713">
        <v>4</v>
      </c>
    </row>
    <row r="26" spans="1:10">
      <c r="A26" s="707" t="s">
        <v>618</v>
      </c>
      <c r="B26" s="708" t="s">
        <v>85</v>
      </c>
      <c r="C26" s="708" t="s">
        <v>85</v>
      </c>
      <c r="D26" s="708" t="s">
        <v>85</v>
      </c>
      <c r="E26" s="708" t="s">
        <v>85</v>
      </c>
      <c r="F26" s="708">
        <v>5</v>
      </c>
      <c r="G26" s="708" t="s">
        <v>85</v>
      </c>
      <c r="H26" s="714" t="s">
        <v>85</v>
      </c>
      <c r="I26" s="714">
        <v>5</v>
      </c>
      <c r="J26" s="714">
        <v>5</v>
      </c>
    </row>
    <row r="27" spans="1:10">
      <c r="A27" s="68" t="s">
        <v>619</v>
      </c>
      <c r="B27" s="351" t="s">
        <v>85</v>
      </c>
      <c r="C27" s="351" t="s">
        <v>85</v>
      </c>
      <c r="D27" s="351">
        <v>2</v>
      </c>
      <c r="E27" s="351">
        <v>3</v>
      </c>
      <c r="F27" s="351" t="s">
        <v>85</v>
      </c>
      <c r="G27" s="351" t="s">
        <v>85</v>
      </c>
      <c r="H27" s="713">
        <v>5</v>
      </c>
      <c r="I27" s="713" t="s">
        <v>85</v>
      </c>
      <c r="J27" s="713">
        <v>5</v>
      </c>
    </row>
    <row r="28" spans="1:10">
      <c r="A28" s="709" t="s">
        <v>58</v>
      </c>
      <c r="B28" s="710">
        <f t="shared" ref="B28:J28" si="1">SUM(B21:B22)</f>
        <v>345</v>
      </c>
      <c r="C28" s="710">
        <f t="shared" si="1"/>
        <v>438</v>
      </c>
      <c r="D28" s="710">
        <f t="shared" si="1"/>
        <v>203</v>
      </c>
      <c r="E28" s="710">
        <f t="shared" si="1"/>
        <v>154</v>
      </c>
      <c r="F28" s="710">
        <f t="shared" si="1"/>
        <v>101</v>
      </c>
      <c r="G28" s="710">
        <f t="shared" si="1"/>
        <v>23</v>
      </c>
      <c r="H28" s="711">
        <f t="shared" si="1"/>
        <v>1140</v>
      </c>
      <c r="I28" s="711">
        <f t="shared" si="1"/>
        <v>124</v>
      </c>
      <c r="J28" s="711">
        <f t="shared" si="1"/>
        <v>1264</v>
      </c>
    </row>
    <row r="29" spans="1:10">
      <c r="A29" s="171" t="s">
        <v>445</v>
      </c>
      <c r="B29" s="3"/>
      <c r="D29" s="163"/>
    </row>
    <row r="30" spans="1:10">
      <c r="A30" s="8" t="s">
        <v>446</v>
      </c>
    </row>
    <row r="31" spans="1:10">
      <c r="A31" s="8" t="s">
        <v>621</v>
      </c>
    </row>
    <row r="32" spans="1:10">
      <c r="A32" s="171" t="s">
        <v>605</v>
      </c>
      <c r="B32" s="3"/>
      <c r="D32" s="163"/>
    </row>
    <row r="34" spans="1:10" ht="17.399999999999999">
      <c r="A34" s="9" t="s">
        <v>606</v>
      </c>
    </row>
    <row r="35" spans="1:10">
      <c r="A35" s="200" t="s">
        <v>165</v>
      </c>
      <c r="I35" s="22"/>
    </row>
    <row r="36" spans="1:10">
      <c r="A36" s="1"/>
      <c r="B36" s="1"/>
      <c r="C36" s="1"/>
      <c r="D36" s="1"/>
      <c r="E36" s="1"/>
      <c r="F36" s="1"/>
      <c r="G36" s="2"/>
      <c r="H36" s="2"/>
      <c r="I36" s="1"/>
      <c r="J36" s="2"/>
    </row>
    <row r="37" spans="1:10">
      <c r="A37" s="3"/>
      <c r="B37" s="10" t="s">
        <v>35</v>
      </c>
      <c r="C37" s="176" t="s">
        <v>612</v>
      </c>
      <c r="D37" s="176" t="s">
        <v>614</v>
      </c>
      <c r="E37" s="177" t="s">
        <v>98</v>
      </c>
      <c r="F37" s="177" t="s">
        <v>299</v>
      </c>
      <c r="G37" s="178">
        <v>300000</v>
      </c>
      <c r="H37" s="184" t="s">
        <v>95</v>
      </c>
      <c r="I37" s="181" t="s">
        <v>95</v>
      </c>
      <c r="J37" s="186" t="s">
        <v>21</v>
      </c>
    </row>
    <row r="38" spans="1:10">
      <c r="A38" s="183" t="s">
        <v>222</v>
      </c>
      <c r="B38" s="176" t="s">
        <v>611</v>
      </c>
      <c r="C38" s="10" t="s">
        <v>36</v>
      </c>
      <c r="D38" s="10" t="s">
        <v>36</v>
      </c>
      <c r="E38" s="177" t="s">
        <v>36</v>
      </c>
      <c r="F38" s="177" t="s">
        <v>36</v>
      </c>
      <c r="G38" s="179" t="s">
        <v>37</v>
      </c>
      <c r="H38" s="184" t="s">
        <v>294</v>
      </c>
      <c r="I38" s="181" t="s">
        <v>295</v>
      </c>
      <c r="J38" s="185" t="s">
        <v>113</v>
      </c>
    </row>
    <row r="39" spans="1:10">
      <c r="A39" s="3"/>
      <c r="B39" s="10" t="s">
        <v>37</v>
      </c>
      <c r="C39" s="176" t="s">
        <v>613</v>
      </c>
      <c r="D39" s="176" t="s">
        <v>100</v>
      </c>
      <c r="E39" s="177" t="s">
        <v>101</v>
      </c>
      <c r="F39" s="177" t="s">
        <v>300</v>
      </c>
      <c r="G39" s="179" t="s">
        <v>102</v>
      </c>
      <c r="H39" s="184" t="s">
        <v>301</v>
      </c>
      <c r="I39" s="181" t="s">
        <v>302</v>
      </c>
      <c r="J39" s="185" t="s">
        <v>297</v>
      </c>
    </row>
    <row r="40" spans="1:10">
      <c r="A40" s="200" t="s">
        <v>166</v>
      </c>
      <c r="B40" s="4"/>
      <c r="C40" s="4"/>
      <c r="D40" s="4"/>
      <c r="E40" s="4"/>
      <c r="F40" s="4"/>
      <c r="G40" s="5"/>
      <c r="H40" s="5"/>
      <c r="I40" s="4"/>
      <c r="J40" s="5"/>
    </row>
    <row r="41" spans="1:10">
      <c r="A41" s="180" t="s">
        <v>103</v>
      </c>
      <c r="B41" s="283">
        <v>495.20400000000001</v>
      </c>
      <c r="C41" s="283">
        <v>1019.724</v>
      </c>
      <c r="D41" s="283">
        <v>1030.98</v>
      </c>
      <c r="E41" s="283">
        <v>1834.412</v>
      </c>
      <c r="F41" s="283">
        <v>1422.41</v>
      </c>
      <c r="G41" s="283">
        <v>2252.3090000000002</v>
      </c>
      <c r="H41" s="261">
        <v>4380.32</v>
      </c>
      <c r="I41" s="262">
        <v>3674.7190000000001</v>
      </c>
      <c r="J41" s="259">
        <v>8055.0389999999998</v>
      </c>
    </row>
    <row r="42" spans="1:10">
      <c r="A42" s="68" t="s">
        <v>104</v>
      </c>
      <c r="B42" s="351">
        <v>509.11099999999999</v>
      </c>
      <c r="C42" s="351">
        <v>867.79200000000003</v>
      </c>
      <c r="D42" s="351">
        <v>217.43</v>
      </c>
      <c r="E42" s="351">
        <v>487.81799999999998</v>
      </c>
      <c r="F42" s="351">
        <v>825.36099999999999</v>
      </c>
      <c r="G42" s="351" t="s">
        <v>85</v>
      </c>
      <c r="H42" s="263">
        <v>2082.1509999999998</v>
      </c>
      <c r="I42" s="264">
        <v>825.36099999999999</v>
      </c>
      <c r="J42" s="260">
        <v>2907.5120000000002</v>
      </c>
    </row>
    <row r="43" spans="1:10">
      <c r="A43" s="180" t="s">
        <v>42</v>
      </c>
      <c r="B43" s="283">
        <v>14.077</v>
      </c>
      <c r="C43" s="283">
        <v>500.64600000000002</v>
      </c>
      <c r="D43" s="283">
        <v>630.63400000000001</v>
      </c>
      <c r="E43" s="283">
        <v>853.14700000000005</v>
      </c>
      <c r="F43" s="283">
        <v>957.80499999999995</v>
      </c>
      <c r="G43" s="283">
        <v>450.63900000000001</v>
      </c>
      <c r="H43" s="261">
        <v>1998.5039999999999</v>
      </c>
      <c r="I43" s="262">
        <v>1408.444</v>
      </c>
      <c r="J43" s="259">
        <v>3406.9479999999999</v>
      </c>
    </row>
    <row r="44" spans="1:10">
      <c r="A44" s="68" t="s">
        <v>105</v>
      </c>
      <c r="B44" s="351">
        <v>252.56700000000001</v>
      </c>
      <c r="C44" s="351">
        <v>638.38099999999997</v>
      </c>
      <c r="D44" s="351">
        <v>403.87099999999998</v>
      </c>
      <c r="E44" s="351">
        <v>303.33</v>
      </c>
      <c r="F44" s="351">
        <v>1055.6880000000001</v>
      </c>
      <c r="G44" s="351" t="s">
        <v>85</v>
      </c>
      <c r="H44" s="263">
        <v>1598.1489999999999</v>
      </c>
      <c r="I44" s="264">
        <v>1055.6880000000001</v>
      </c>
      <c r="J44" s="260">
        <v>2653.837</v>
      </c>
    </row>
    <row r="45" spans="1:10">
      <c r="A45" s="180" t="s">
        <v>45</v>
      </c>
      <c r="B45" s="283">
        <v>143.77699999999999</v>
      </c>
      <c r="C45" s="283">
        <v>44.561</v>
      </c>
      <c r="D45" s="283" t="s">
        <v>85</v>
      </c>
      <c r="E45" s="283">
        <v>144.38499999999999</v>
      </c>
      <c r="F45" s="283" t="s">
        <v>85</v>
      </c>
      <c r="G45" s="283" t="s">
        <v>85</v>
      </c>
      <c r="H45" s="261">
        <v>332.72300000000001</v>
      </c>
      <c r="I45" s="262" t="s">
        <v>85</v>
      </c>
      <c r="J45" s="259">
        <v>332.72300000000001</v>
      </c>
    </row>
    <row r="46" spans="1:10">
      <c r="A46" s="68" t="s">
        <v>106</v>
      </c>
      <c r="B46" s="351">
        <v>405.72300000000001</v>
      </c>
      <c r="C46" s="351">
        <v>1229.25</v>
      </c>
      <c r="D46" s="351">
        <v>976.20799999999997</v>
      </c>
      <c r="E46" s="351">
        <v>973.89200000000005</v>
      </c>
      <c r="F46" s="351">
        <v>1300.8109999999999</v>
      </c>
      <c r="G46" s="351">
        <v>794.96199999999999</v>
      </c>
      <c r="H46" s="263">
        <v>3585.0729999999999</v>
      </c>
      <c r="I46" s="264">
        <v>2095.7730000000001</v>
      </c>
      <c r="J46" s="260">
        <v>5680.8459999999995</v>
      </c>
    </row>
    <row r="47" spans="1:10">
      <c r="A47" s="180" t="s">
        <v>107</v>
      </c>
      <c r="B47" s="283">
        <v>33.557000000000002</v>
      </c>
      <c r="C47" s="283">
        <v>813.71900000000005</v>
      </c>
      <c r="D47" s="283">
        <v>735.89300000000003</v>
      </c>
      <c r="E47" s="283">
        <v>1034.884</v>
      </c>
      <c r="F47" s="283">
        <v>2321.6559999999999</v>
      </c>
      <c r="G47" s="283">
        <v>1155.1610000000001</v>
      </c>
      <c r="H47" s="261">
        <v>2618.0529999999999</v>
      </c>
      <c r="I47" s="262">
        <v>3476.817</v>
      </c>
      <c r="J47" s="259">
        <v>6094.87</v>
      </c>
    </row>
    <row r="48" spans="1:10">
      <c r="A48" s="68" t="s">
        <v>108</v>
      </c>
      <c r="B48" s="351">
        <v>99.66</v>
      </c>
      <c r="C48" s="351">
        <v>746.81899999999996</v>
      </c>
      <c r="D48" s="351">
        <v>466.952</v>
      </c>
      <c r="E48" s="351">
        <v>817.99800000000005</v>
      </c>
      <c r="F48" s="351">
        <v>813.6</v>
      </c>
      <c r="G48" s="351">
        <v>498.822</v>
      </c>
      <c r="H48" s="263">
        <v>2131.4290000000001</v>
      </c>
      <c r="I48" s="264">
        <v>1312.422</v>
      </c>
      <c r="J48" s="260">
        <v>3443.8510000000001</v>
      </c>
    </row>
    <row r="49" spans="1:10">
      <c r="A49" s="180" t="s">
        <v>109</v>
      </c>
      <c r="B49" s="283">
        <v>487.61900000000003</v>
      </c>
      <c r="C49" s="283">
        <v>1246.4960000000001</v>
      </c>
      <c r="D49" s="283">
        <v>747.72400000000005</v>
      </c>
      <c r="E49" s="283">
        <v>1252.722</v>
      </c>
      <c r="F49" s="283">
        <v>1238.403</v>
      </c>
      <c r="G49" s="283">
        <v>1099.2850000000001</v>
      </c>
      <c r="H49" s="261">
        <v>3734.5610000000001</v>
      </c>
      <c r="I49" s="262">
        <v>2337.6880000000001</v>
      </c>
      <c r="J49" s="259">
        <v>6072.2489999999998</v>
      </c>
    </row>
    <row r="50" spans="1:10">
      <c r="A50" s="68" t="s">
        <v>110</v>
      </c>
      <c r="B50" s="351">
        <v>602.01800000000003</v>
      </c>
      <c r="C50" s="351">
        <v>1007.331</v>
      </c>
      <c r="D50" s="351">
        <v>956.97</v>
      </c>
      <c r="E50" s="351">
        <v>663.21299999999997</v>
      </c>
      <c r="F50" s="351">
        <v>1407.4259999999999</v>
      </c>
      <c r="G50" s="351">
        <v>1233.9010000000001</v>
      </c>
      <c r="H50" s="263">
        <v>3229.5320000000002</v>
      </c>
      <c r="I50" s="264">
        <v>2641.3270000000002</v>
      </c>
      <c r="J50" s="260">
        <v>5870.8590000000004</v>
      </c>
    </row>
    <row r="51" spans="1:10">
      <c r="A51" s="180" t="s">
        <v>54</v>
      </c>
      <c r="B51" s="283">
        <v>23.998000000000001</v>
      </c>
      <c r="C51" s="283">
        <v>670.38599999999997</v>
      </c>
      <c r="D51" s="283">
        <v>796.04200000000003</v>
      </c>
      <c r="E51" s="283">
        <v>582.32600000000002</v>
      </c>
      <c r="F51" s="283">
        <v>771.67499999999995</v>
      </c>
      <c r="G51" s="283">
        <v>947.75800000000004</v>
      </c>
      <c r="H51" s="261">
        <v>2072.752</v>
      </c>
      <c r="I51" s="262">
        <v>1719.433</v>
      </c>
      <c r="J51" s="259">
        <v>3792.1849999999999</v>
      </c>
    </row>
    <row r="52" spans="1:10">
      <c r="A52" s="68" t="s">
        <v>76</v>
      </c>
      <c r="B52" s="351">
        <v>117.06699999999999</v>
      </c>
      <c r="C52" s="351">
        <v>279.22500000000002</v>
      </c>
      <c r="D52" s="351">
        <v>325.86500000000001</v>
      </c>
      <c r="E52" s="351">
        <v>680.87800000000004</v>
      </c>
      <c r="F52" s="351">
        <v>863.78399999999999</v>
      </c>
      <c r="G52" s="351">
        <v>2877.3389999999999</v>
      </c>
      <c r="H52" s="263">
        <v>1403.0350000000001</v>
      </c>
      <c r="I52" s="264">
        <v>3741.123</v>
      </c>
      <c r="J52" s="260">
        <v>5144.1580000000004</v>
      </c>
    </row>
    <row r="53" spans="1:10">
      <c r="A53" s="352" t="s">
        <v>111</v>
      </c>
      <c r="B53" s="283" t="s">
        <v>85</v>
      </c>
      <c r="C53" s="283">
        <v>458.68700000000001</v>
      </c>
      <c r="D53" s="283">
        <v>416.73599999999999</v>
      </c>
      <c r="E53" s="283">
        <v>489.245</v>
      </c>
      <c r="F53" s="283">
        <v>2007.3050000000001</v>
      </c>
      <c r="G53" s="283">
        <v>8860.9830000000002</v>
      </c>
      <c r="H53" s="261">
        <v>1364.6679999999999</v>
      </c>
      <c r="I53" s="262">
        <v>10868.288</v>
      </c>
      <c r="J53" s="259">
        <v>12232.956</v>
      </c>
    </row>
    <row r="54" spans="1:10">
      <c r="A54" s="16" t="s">
        <v>188</v>
      </c>
      <c r="B54" s="351">
        <f t="shared" ref="B54:J54" si="2">SUM(B41:B53)</f>
        <v>3184.3780000000002</v>
      </c>
      <c r="C54" s="351">
        <f t="shared" si="2"/>
        <v>9523.0169999999998</v>
      </c>
      <c r="D54" s="351">
        <f t="shared" si="2"/>
        <v>7705.3050000000003</v>
      </c>
      <c r="E54" s="351">
        <f t="shared" si="2"/>
        <v>10118.250000000002</v>
      </c>
      <c r="F54" s="351">
        <f t="shared" si="2"/>
        <v>14985.923999999999</v>
      </c>
      <c r="G54" s="351">
        <f t="shared" si="2"/>
        <v>20171.159</v>
      </c>
      <c r="H54" s="263">
        <f t="shared" si="2"/>
        <v>30530.95</v>
      </c>
      <c r="I54" s="264">
        <f t="shared" si="2"/>
        <v>35157.082999999999</v>
      </c>
      <c r="J54" s="260">
        <f t="shared" si="2"/>
        <v>65688.032999999996</v>
      </c>
    </row>
    <row r="55" spans="1:10" ht="15.6">
      <c r="A55" s="214" t="s">
        <v>622</v>
      </c>
      <c r="B55" s="283">
        <v>18.254000000000001</v>
      </c>
      <c r="C55" s="283" t="s">
        <v>85</v>
      </c>
      <c r="D55" s="283">
        <v>93.376999999999995</v>
      </c>
      <c r="E55" s="283">
        <v>580.63199999999995</v>
      </c>
      <c r="F55" s="283">
        <v>1485.326</v>
      </c>
      <c r="G55" s="283" t="s">
        <v>85</v>
      </c>
      <c r="H55" s="261">
        <v>692.26300000000003</v>
      </c>
      <c r="I55" s="262">
        <v>1485.326</v>
      </c>
      <c r="J55" s="259">
        <v>2177.5889999999999</v>
      </c>
    </row>
    <row r="56" spans="1:10">
      <c r="A56" s="68" t="s">
        <v>615</v>
      </c>
      <c r="B56" s="351">
        <v>11.201000000000001</v>
      </c>
      <c r="C56" s="351" t="s">
        <v>85</v>
      </c>
      <c r="D56" s="351" t="s">
        <v>85</v>
      </c>
      <c r="E56" s="351">
        <v>289.161</v>
      </c>
      <c r="F56" s="351">
        <v>104.18</v>
      </c>
      <c r="G56" s="351" t="s">
        <v>85</v>
      </c>
      <c r="H56" s="713">
        <v>300.36200000000002</v>
      </c>
      <c r="I56" s="713">
        <v>104.18</v>
      </c>
      <c r="J56" s="713">
        <v>404.54199999999997</v>
      </c>
    </row>
    <row r="57" spans="1:10">
      <c r="A57" s="707" t="s">
        <v>616</v>
      </c>
      <c r="B57" s="708" t="s">
        <v>85</v>
      </c>
      <c r="C57" s="708" t="s">
        <v>85</v>
      </c>
      <c r="D57" s="708" t="s">
        <v>85</v>
      </c>
      <c r="E57" s="708" t="s">
        <v>85</v>
      </c>
      <c r="F57" s="708">
        <v>386.875</v>
      </c>
      <c r="G57" s="708" t="s">
        <v>85</v>
      </c>
      <c r="H57" s="714" t="s">
        <v>85</v>
      </c>
      <c r="I57" s="714">
        <v>386.875</v>
      </c>
      <c r="J57" s="714">
        <v>386.875</v>
      </c>
    </row>
    <row r="58" spans="1:10">
      <c r="A58" s="68" t="s">
        <v>617</v>
      </c>
      <c r="B58" s="351">
        <v>7.0529999999999999</v>
      </c>
      <c r="C58" s="351" t="s">
        <v>85</v>
      </c>
      <c r="D58" s="351">
        <v>31.393000000000001</v>
      </c>
      <c r="E58" s="351">
        <v>90.56</v>
      </c>
      <c r="F58" s="351">
        <v>133.375</v>
      </c>
      <c r="G58" s="351" t="s">
        <v>85</v>
      </c>
      <c r="H58" s="713">
        <v>129.006</v>
      </c>
      <c r="I58" s="713">
        <v>133.375</v>
      </c>
      <c r="J58" s="713">
        <v>262.38099999999997</v>
      </c>
    </row>
    <row r="59" spans="1:10">
      <c r="A59" s="707" t="s">
        <v>618</v>
      </c>
      <c r="B59" s="708" t="s">
        <v>85</v>
      </c>
      <c r="C59" s="708" t="s">
        <v>85</v>
      </c>
      <c r="D59" s="708" t="s">
        <v>85</v>
      </c>
      <c r="E59" s="708" t="s">
        <v>85</v>
      </c>
      <c r="F59" s="708">
        <v>860.89599999999996</v>
      </c>
      <c r="G59" s="708" t="s">
        <v>85</v>
      </c>
      <c r="H59" s="714" t="s">
        <v>85</v>
      </c>
      <c r="I59" s="714">
        <v>860.89599999999996</v>
      </c>
      <c r="J59" s="714">
        <v>860.89599999999996</v>
      </c>
    </row>
    <row r="60" spans="1:10">
      <c r="A60" s="68" t="s">
        <v>619</v>
      </c>
      <c r="B60" s="351" t="s">
        <v>85</v>
      </c>
      <c r="C60" s="351" t="s">
        <v>85</v>
      </c>
      <c r="D60" s="351">
        <v>61.984000000000002</v>
      </c>
      <c r="E60" s="351">
        <v>200.911</v>
      </c>
      <c r="F60" s="351" t="s">
        <v>85</v>
      </c>
      <c r="G60" s="351" t="s">
        <v>85</v>
      </c>
      <c r="H60" s="713">
        <v>262.89499999999998</v>
      </c>
      <c r="I60" s="713" t="s">
        <v>85</v>
      </c>
      <c r="J60" s="713">
        <v>262.89499999999998</v>
      </c>
    </row>
    <row r="61" spans="1:10">
      <c r="A61" s="709" t="s">
        <v>58</v>
      </c>
      <c r="B61" s="710">
        <f t="shared" ref="B61:J61" si="3">SUM(B54:B55)</f>
        <v>3202.6320000000001</v>
      </c>
      <c r="C61" s="710">
        <f t="shared" si="3"/>
        <v>9523.0169999999998</v>
      </c>
      <c r="D61" s="710">
        <f t="shared" si="3"/>
        <v>7798.6820000000007</v>
      </c>
      <c r="E61" s="710">
        <f t="shared" si="3"/>
        <v>10698.882000000001</v>
      </c>
      <c r="F61" s="710">
        <f t="shared" si="3"/>
        <v>16471.25</v>
      </c>
      <c r="G61" s="710">
        <f t="shared" si="3"/>
        <v>20171.159</v>
      </c>
      <c r="H61" s="711">
        <f t="shared" si="3"/>
        <v>31223.213</v>
      </c>
      <c r="I61" s="715">
        <f t="shared" si="3"/>
        <v>36642.409</v>
      </c>
      <c r="J61" s="711">
        <f t="shared" si="3"/>
        <v>67865.622000000003</v>
      </c>
    </row>
    <row r="62" spans="1:10" ht="12.75" customHeight="1">
      <c r="A62" s="8" t="s">
        <v>298</v>
      </c>
    </row>
    <row r="63" spans="1:10" ht="12.75" customHeight="1">
      <c r="A63" s="8" t="s">
        <v>623</v>
      </c>
    </row>
    <row r="64" spans="1:10">
      <c r="A64" s="171" t="s">
        <v>607</v>
      </c>
      <c r="B64" s="3"/>
      <c r="D64" s="163"/>
    </row>
    <row r="66" spans="1:10" ht="18.75" customHeight="1">
      <c r="A66" s="9" t="s">
        <v>608</v>
      </c>
    </row>
    <row r="67" spans="1:10" ht="12.75" customHeight="1">
      <c r="A67" s="200" t="s">
        <v>223</v>
      </c>
    </row>
    <row r="68" spans="1:10" ht="12.75" customHeight="1">
      <c r="A68" s="1"/>
      <c r="B68" s="1"/>
      <c r="C68" s="1"/>
      <c r="D68" s="1"/>
      <c r="E68" s="1"/>
      <c r="F68" s="1"/>
      <c r="G68" s="2"/>
      <c r="H68" s="2"/>
      <c r="I68" s="1"/>
      <c r="J68" s="2"/>
    </row>
    <row r="69" spans="1:10" ht="12.75" customHeight="1">
      <c r="A69" s="3"/>
      <c r="B69" s="10" t="s">
        <v>35</v>
      </c>
      <c r="C69" s="176" t="s">
        <v>612</v>
      </c>
      <c r="D69" s="176" t="s">
        <v>614</v>
      </c>
      <c r="E69" s="177" t="s">
        <v>98</v>
      </c>
      <c r="F69" s="177" t="s">
        <v>299</v>
      </c>
      <c r="G69" s="178">
        <v>300000</v>
      </c>
      <c r="H69" s="184" t="s">
        <v>116</v>
      </c>
      <c r="I69" s="181" t="s">
        <v>116</v>
      </c>
      <c r="J69" s="186" t="s">
        <v>117</v>
      </c>
    </row>
    <row r="70" spans="1:10" ht="12.75" customHeight="1">
      <c r="A70" s="183" t="s">
        <v>114</v>
      </c>
      <c r="B70" s="176" t="s">
        <v>611</v>
      </c>
      <c r="C70" s="10" t="s">
        <v>36</v>
      </c>
      <c r="D70" s="10" t="s">
        <v>36</v>
      </c>
      <c r="E70" s="177" t="s">
        <v>36</v>
      </c>
      <c r="F70" s="177" t="s">
        <v>36</v>
      </c>
      <c r="G70" s="179" t="s">
        <v>37</v>
      </c>
      <c r="H70" s="184" t="s">
        <v>294</v>
      </c>
      <c r="I70" s="181" t="s">
        <v>295</v>
      </c>
      <c r="J70" s="185" t="s">
        <v>93</v>
      </c>
    </row>
    <row r="71" spans="1:10" ht="12.75" customHeight="1">
      <c r="A71" s="3"/>
      <c r="B71" s="10" t="s">
        <v>37</v>
      </c>
      <c r="C71" s="176" t="s">
        <v>613</v>
      </c>
      <c r="D71" s="176" t="s">
        <v>100</v>
      </c>
      <c r="E71" s="177" t="s">
        <v>101</v>
      </c>
      <c r="F71" s="177" t="s">
        <v>300</v>
      </c>
      <c r="G71" s="179" t="s">
        <v>102</v>
      </c>
      <c r="H71" s="184" t="s">
        <v>301</v>
      </c>
      <c r="I71" s="181" t="s">
        <v>302</v>
      </c>
      <c r="J71" s="185" t="s">
        <v>297</v>
      </c>
    </row>
    <row r="72" spans="1:10" ht="12.75" customHeight="1">
      <c r="A72" s="200" t="s">
        <v>115</v>
      </c>
      <c r="B72" s="4"/>
      <c r="C72" s="4"/>
      <c r="D72" s="4"/>
      <c r="E72" s="4"/>
      <c r="F72" s="4"/>
      <c r="G72" s="5"/>
      <c r="H72" s="5"/>
      <c r="I72" s="4"/>
      <c r="J72" s="5"/>
    </row>
    <row r="73" spans="1:10" ht="12.75" customHeight="1">
      <c r="A73" s="180" t="s">
        <v>103</v>
      </c>
      <c r="B73" s="428">
        <f t="shared" ref="B73:J73" si="4">IF(B8&lt;&gt;"-",B41*1000/B8,"-")</f>
        <v>9170.4444444444453</v>
      </c>
      <c r="C73" s="283">
        <f t="shared" si="4"/>
        <v>21244.25</v>
      </c>
      <c r="D73" s="283">
        <f t="shared" si="4"/>
        <v>39653.076923076922</v>
      </c>
      <c r="E73" s="283">
        <f t="shared" si="4"/>
        <v>70554.307692307688</v>
      </c>
      <c r="F73" s="283">
        <f t="shared" si="4"/>
        <v>158045.55555555556</v>
      </c>
      <c r="G73" s="283">
        <f t="shared" si="4"/>
        <v>750769.66666666663</v>
      </c>
      <c r="H73" s="261">
        <f t="shared" si="4"/>
        <v>28443.636363636364</v>
      </c>
      <c r="I73" s="262">
        <f t="shared" si="4"/>
        <v>306226.58333333331</v>
      </c>
      <c r="J73" s="259">
        <f t="shared" si="4"/>
        <v>48524.331325301202</v>
      </c>
    </row>
    <row r="74" spans="1:10" ht="12.75" customHeight="1">
      <c r="A74" s="68" t="s">
        <v>104</v>
      </c>
      <c r="B74" s="351">
        <f t="shared" ref="B74:J74" si="5">IF(B9&lt;&gt;"-",B42*1000/B9,"-")</f>
        <v>9091.2678571428569</v>
      </c>
      <c r="C74" s="351">
        <f t="shared" si="5"/>
        <v>20661.714285714286</v>
      </c>
      <c r="D74" s="351">
        <f t="shared" si="5"/>
        <v>36238.333333333336</v>
      </c>
      <c r="E74" s="351">
        <f t="shared" si="5"/>
        <v>69688.28571428571</v>
      </c>
      <c r="F74" s="351">
        <f t="shared" si="5"/>
        <v>165072.20000000001</v>
      </c>
      <c r="G74" s="351" t="str">
        <f t="shared" si="5"/>
        <v>-</v>
      </c>
      <c r="H74" s="263">
        <f t="shared" si="5"/>
        <v>18758.117117117115</v>
      </c>
      <c r="I74" s="264">
        <f t="shared" si="5"/>
        <v>165072.20000000001</v>
      </c>
      <c r="J74" s="260">
        <f t="shared" si="5"/>
        <v>25064.758620689656</v>
      </c>
    </row>
    <row r="75" spans="1:10" ht="12.75" customHeight="1">
      <c r="A75" s="180" t="s">
        <v>42</v>
      </c>
      <c r="B75" s="283">
        <f t="shared" ref="B75:J75" si="6">IF(B10&lt;&gt;"-",B43*1000/B10,"-")</f>
        <v>7038.5</v>
      </c>
      <c r="C75" s="283">
        <f t="shared" si="6"/>
        <v>22756.636363636364</v>
      </c>
      <c r="D75" s="283">
        <f t="shared" si="6"/>
        <v>39414.625</v>
      </c>
      <c r="E75" s="283">
        <f t="shared" si="6"/>
        <v>71095.583333333328</v>
      </c>
      <c r="F75" s="283">
        <f t="shared" si="6"/>
        <v>159634.16666666666</v>
      </c>
      <c r="G75" s="283">
        <f t="shared" si="6"/>
        <v>450639</v>
      </c>
      <c r="H75" s="261">
        <f t="shared" si="6"/>
        <v>38432.769230769234</v>
      </c>
      <c r="I75" s="262">
        <f t="shared" si="6"/>
        <v>201206.28571428571</v>
      </c>
      <c r="J75" s="259">
        <f t="shared" si="6"/>
        <v>57744.881355932201</v>
      </c>
    </row>
    <row r="76" spans="1:10" ht="12.75" customHeight="1">
      <c r="A76" s="68" t="s">
        <v>105</v>
      </c>
      <c r="B76" s="351">
        <f t="shared" ref="B76:J76" si="7">IF(B11&lt;&gt;"-",B44*1000/B11,"-")</f>
        <v>8709.2068965517246</v>
      </c>
      <c r="C76" s="351">
        <f t="shared" si="7"/>
        <v>21279.366666666665</v>
      </c>
      <c r="D76" s="351">
        <f t="shared" si="7"/>
        <v>40387.1</v>
      </c>
      <c r="E76" s="351">
        <f t="shared" si="7"/>
        <v>60666</v>
      </c>
      <c r="F76" s="351">
        <f t="shared" si="7"/>
        <v>175948</v>
      </c>
      <c r="G76" s="351" t="str">
        <f t="shared" si="7"/>
        <v>-</v>
      </c>
      <c r="H76" s="263">
        <f t="shared" si="7"/>
        <v>21596.608108108107</v>
      </c>
      <c r="I76" s="264">
        <f t="shared" si="7"/>
        <v>175948</v>
      </c>
      <c r="J76" s="260">
        <f t="shared" si="7"/>
        <v>33172.962500000001</v>
      </c>
    </row>
    <row r="77" spans="1:10" ht="12.75" customHeight="1">
      <c r="A77" s="180" t="s">
        <v>45</v>
      </c>
      <c r="B77" s="283">
        <f t="shared" ref="B77:J77" si="8">IF(B12&lt;&gt;"-",B45*1000/B12,"-")</f>
        <v>9585.1333333333332</v>
      </c>
      <c r="C77" s="283">
        <f t="shared" si="8"/>
        <v>22280.5</v>
      </c>
      <c r="D77" s="283" t="str">
        <f t="shared" si="8"/>
        <v>-</v>
      </c>
      <c r="E77" s="283">
        <f t="shared" si="8"/>
        <v>72192.5</v>
      </c>
      <c r="F77" s="283" t="str">
        <f t="shared" si="8"/>
        <v>-</v>
      </c>
      <c r="G77" s="283" t="str">
        <f t="shared" si="8"/>
        <v>-</v>
      </c>
      <c r="H77" s="261">
        <f t="shared" si="8"/>
        <v>17511.736842105263</v>
      </c>
      <c r="I77" s="262" t="str">
        <f t="shared" si="8"/>
        <v>-</v>
      </c>
      <c r="J77" s="259">
        <f t="shared" si="8"/>
        <v>17511.736842105263</v>
      </c>
    </row>
    <row r="78" spans="1:10" ht="12.75" customHeight="1">
      <c r="A78" s="68" t="s">
        <v>106</v>
      </c>
      <c r="B78" s="351">
        <f t="shared" ref="B78:J78" si="9">IF(B13&lt;&gt;"-",B46*1000/B13,"-")</f>
        <v>9660.0714285714294</v>
      </c>
      <c r="C78" s="351">
        <f t="shared" si="9"/>
        <v>20834.745762711864</v>
      </c>
      <c r="D78" s="351">
        <f t="shared" si="9"/>
        <v>39048.32</v>
      </c>
      <c r="E78" s="351">
        <f t="shared" si="9"/>
        <v>69563.71428571429</v>
      </c>
      <c r="F78" s="351">
        <f t="shared" si="9"/>
        <v>185830.14285714287</v>
      </c>
      <c r="G78" s="351">
        <f t="shared" si="9"/>
        <v>397481</v>
      </c>
      <c r="H78" s="263">
        <f t="shared" si="9"/>
        <v>25607.664285714287</v>
      </c>
      <c r="I78" s="264">
        <f t="shared" si="9"/>
        <v>232863.66666666669</v>
      </c>
      <c r="J78" s="260">
        <f t="shared" si="9"/>
        <v>38126.483221476512</v>
      </c>
    </row>
    <row r="79" spans="1:10" ht="12.75" customHeight="1">
      <c r="A79" s="180" t="s">
        <v>107</v>
      </c>
      <c r="B79" s="283">
        <f t="shared" ref="B79:J79" si="10">IF(B14&lt;&gt;"-",B47*1000/B14,"-")</f>
        <v>8389.25</v>
      </c>
      <c r="C79" s="283">
        <f t="shared" si="10"/>
        <v>22603.305555555555</v>
      </c>
      <c r="D79" s="283">
        <f t="shared" si="10"/>
        <v>36794.65</v>
      </c>
      <c r="E79" s="283">
        <f t="shared" si="10"/>
        <v>68992.266666666663</v>
      </c>
      <c r="F79" s="283">
        <f t="shared" si="10"/>
        <v>154777.06666666668</v>
      </c>
      <c r="G79" s="283">
        <f t="shared" si="10"/>
        <v>1155161</v>
      </c>
      <c r="H79" s="261">
        <f t="shared" si="10"/>
        <v>34907.373333333337</v>
      </c>
      <c r="I79" s="262">
        <f t="shared" si="10"/>
        <v>217301.0625</v>
      </c>
      <c r="J79" s="259">
        <f t="shared" si="10"/>
        <v>66976.593406593413</v>
      </c>
    </row>
    <row r="80" spans="1:10" ht="12.75" customHeight="1">
      <c r="A80" s="68" t="s">
        <v>108</v>
      </c>
      <c r="B80" s="351">
        <f t="shared" ref="B80:J80" si="11">IF(B15&lt;&gt;"-",B48*1000/B15,"-")</f>
        <v>9966</v>
      </c>
      <c r="C80" s="351">
        <f t="shared" si="11"/>
        <v>22630.878787878788</v>
      </c>
      <c r="D80" s="351">
        <f t="shared" si="11"/>
        <v>38912.666666666664</v>
      </c>
      <c r="E80" s="351">
        <f t="shared" si="11"/>
        <v>68166.5</v>
      </c>
      <c r="F80" s="351">
        <f t="shared" si="11"/>
        <v>203400</v>
      </c>
      <c r="G80" s="351">
        <f t="shared" si="11"/>
        <v>498822</v>
      </c>
      <c r="H80" s="263">
        <f t="shared" si="11"/>
        <v>31812.373134328358</v>
      </c>
      <c r="I80" s="264">
        <f t="shared" si="11"/>
        <v>262484.40000000002</v>
      </c>
      <c r="J80" s="260">
        <f t="shared" si="11"/>
        <v>47831.263888888891</v>
      </c>
    </row>
    <row r="81" spans="1:10" ht="12.75" customHeight="1">
      <c r="A81" s="180" t="s">
        <v>109</v>
      </c>
      <c r="B81" s="283">
        <f t="shared" ref="B81:J81" si="12">IF(B16&lt;&gt;"-",B49*1000/B16,"-")</f>
        <v>10374.872340425532</v>
      </c>
      <c r="C81" s="283">
        <f t="shared" si="12"/>
        <v>21491.310344827587</v>
      </c>
      <c r="D81" s="283">
        <f t="shared" si="12"/>
        <v>37386.199999999997</v>
      </c>
      <c r="E81" s="283">
        <f t="shared" si="12"/>
        <v>69595.666666666672</v>
      </c>
      <c r="F81" s="283">
        <f t="shared" si="12"/>
        <v>154800.375</v>
      </c>
      <c r="G81" s="283">
        <f t="shared" si="12"/>
        <v>549642.5</v>
      </c>
      <c r="H81" s="261">
        <f t="shared" si="12"/>
        <v>26115.811188811189</v>
      </c>
      <c r="I81" s="262">
        <f t="shared" si="12"/>
        <v>233768.8</v>
      </c>
      <c r="J81" s="259">
        <f t="shared" si="12"/>
        <v>39687.901960784315</v>
      </c>
    </row>
    <row r="82" spans="1:10" ht="12.75" customHeight="1">
      <c r="A82" s="68" t="s">
        <v>110</v>
      </c>
      <c r="B82" s="351">
        <f t="shared" ref="B82:J82" si="13">IF(B17&lt;&gt;"-",B50*1000/B17,"-")</f>
        <v>8724.898550724638</v>
      </c>
      <c r="C82" s="351">
        <f t="shared" si="13"/>
        <v>21432.574468085106</v>
      </c>
      <c r="D82" s="351">
        <f t="shared" si="13"/>
        <v>38278.800000000003</v>
      </c>
      <c r="E82" s="351">
        <f t="shared" si="13"/>
        <v>73690.333333333328</v>
      </c>
      <c r="F82" s="351">
        <f t="shared" si="13"/>
        <v>156380.66666666666</v>
      </c>
      <c r="G82" s="351">
        <f t="shared" si="13"/>
        <v>616950.5</v>
      </c>
      <c r="H82" s="263">
        <f t="shared" si="13"/>
        <v>21530.213333333333</v>
      </c>
      <c r="I82" s="264">
        <f t="shared" si="13"/>
        <v>240120.63636363635</v>
      </c>
      <c r="J82" s="260">
        <f t="shared" si="13"/>
        <v>36464.962732919252</v>
      </c>
    </row>
    <row r="83" spans="1:10" ht="12.75" customHeight="1">
      <c r="A83" s="180" t="s">
        <v>54</v>
      </c>
      <c r="B83" s="283">
        <f t="shared" ref="B83:J83" si="14">IF(B18&lt;&gt;"-",B51*1000/B18,"-")</f>
        <v>11999</v>
      </c>
      <c r="C83" s="283">
        <f t="shared" si="14"/>
        <v>22346.2</v>
      </c>
      <c r="D83" s="283">
        <f t="shared" si="14"/>
        <v>37906.761904761908</v>
      </c>
      <c r="E83" s="283">
        <f t="shared" si="14"/>
        <v>64702.888888888891</v>
      </c>
      <c r="F83" s="283">
        <f t="shared" si="14"/>
        <v>128612.5</v>
      </c>
      <c r="G83" s="283">
        <f t="shared" si="14"/>
        <v>473879</v>
      </c>
      <c r="H83" s="261">
        <f t="shared" si="14"/>
        <v>33431.483870967742</v>
      </c>
      <c r="I83" s="262">
        <f t="shared" si="14"/>
        <v>214929.125</v>
      </c>
      <c r="J83" s="259">
        <f t="shared" si="14"/>
        <v>54174.071428571428</v>
      </c>
    </row>
    <row r="84" spans="1:10" ht="12.75" customHeight="1">
      <c r="A84" s="68" t="s">
        <v>76</v>
      </c>
      <c r="B84" s="351">
        <f t="shared" ref="B84:J84" si="15">IF(B19&lt;&gt;"-",B52*1000/B19,"-")</f>
        <v>9005.1538461538457</v>
      </c>
      <c r="C84" s="351">
        <f t="shared" si="15"/>
        <v>23268.75</v>
      </c>
      <c r="D84" s="351">
        <f t="shared" si="15"/>
        <v>40733.125</v>
      </c>
      <c r="E84" s="351">
        <f t="shared" si="15"/>
        <v>68087.8</v>
      </c>
      <c r="F84" s="351">
        <f t="shared" si="15"/>
        <v>143964</v>
      </c>
      <c r="G84" s="351">
        <f t="shared" si="15"/>
        <v>959113</v>
      </c>
      <c r="H84" s="263">
        <f t="shared" si="15"/>
        <v>32628.720930232557</v>
      </c>
      <c r="I84" s="264">
        <f t="shared" si="15"/>
        <v>415680.33333333331</v>
      </c>
      <c r="J84" s="260">
        <f t="shared" si="15"/>
        <v>98926.11538461539</v>
      </c>
    </row>
    <row r="85" spans="1:10" ht="12.75" customHeight="1">
      <c r="A85" s="352" t="s">
        <v>111</v>
      </c>
      <c r="B85" s="283" t="str">
        <f t="shared" ref="B85:J85" si="16">IF(B20&lt;&gt;"-",B53*1000/B20,"-")</f>
        <v>-</v>
      </c>
      <c r="C85" s="283">
        <f t="shared" si="16"/>
        <v>24141.42105263158</v>
      </c>
      <c r="D85" s="283">
        <f t="shared" si="16"/>
        <v>37885.090909090912</v>
      </c>
      <c r="E85" s="283">
        <f t="shared" si="16"/>
        <v>69892.142857142855</v>
      </c>
      <c r="F85" s="283">
        <f t="shared" si="16"/>
        <v>200730.5</v>
      </c>
      <c r="G85" s="283">
        <f t="shared" si="16"/>
        <v>1476830.5</v>
      </c>
      <c r="H85" s="261">
        <f t="shared" si="16"/>
        <v>36882.91891891892</v>
      </c>
      <c r="I85" s="262">
        <f t="shared" si="16"/>
        <v>679268</v>
      </c>
      <c r="J85" s="259">
        <f t="shared" si="16"/>
        <v>230810.49056603774</v>
      </c>
    </row>
    <row r="86" spans="1:10" ht="12.75" customHeight="1">
      <c r="A86" s="16" t="s">
        <v>188</v>
      </c>
      <c r="B86" s="351">
        <f t="shared" ref="B86:J86" si="17">IF(B21&lt;&gt;"-",B54*1000/B21,"-")</f>
        <v>9283.9008746355685</v>
      </c>
      <c r="C86" s="351">
        <f t="shared" si="17"/>
        <v>21742.047945205479</v>
      </c>
      <c r="D86" s="351">
        <f t="shared" si="17"/>
        <v>38526.525000000001</v>
      </c>
      <c r="E86" s="351">
        <f t="shared" si="17"/>
        <v>69303.082191780835</v>
      </c>
      <c r="F86" s="351">
        <f t="shared" si="17"/>
        <v>164680.48351648351</v>
      </c>
      <c r="G86" s="351">
        <f t="shared" si="17"/>
        <v>877006.91304347827</v>
      </c>
      <c r="H86" s="263">
        <f t="shared" si="17"/>
        <v>27090.461401952085</v>
      </c>
      <c r="I86" s="264">
        <f t="shared" si="17"/>
        <v>308395.46491228067</v>
      </c>
      <c r="J86" s="260">
        <f t="shared" si="17"/>
        <v>52931.533440773565</v>
      </c>
    </row>
    <row r="87" spans="1:10" ht="12.75" customHeight="1">
      <c r="A87" s="214" t="s">
        <v>624</v>
      </c>
      <c r="B87" s="283">
        <f t="shared" ref="B87:J87" si="18">IF(B22&lt;&gt;"-",B55*1000/B22,"-")</f>
        <v>9127</v>
      </c>
      <c r="C87" s="283" t="str">
        <f t="shared" si="18"/>
        <v>-</v>
      </c>
      <c r="D87" s="283">
        <f t="shared" si="18"/>
        <v>31125.666666666668</v>
      </c>
      <c r="E87" s="283">
        <f t="shared" si="18"/>
        <v>72579</v>
      </c>
      <c r="F87" s="283">
        <f t="shared" si="18"/>
        <v>148532.6</v>
      </c>
      <c r="G87" s="283" t="str">
        <f t="shared" si="18"/>
        <v>-</v>
      </c>
      <c r="H87" s="261">
        <f t="shared" si="18"/>
        <v>53251</v>
      </c>
      <c r="I87" s="262">
        <f t="shared" si="18"/>
        <v>148532.6</v>
      </c>
      <c r="J87" s="259">
        <f t="shared" si="18"/>
        <v>94677.782608695648</v>
      </c>
    </row>
    <row r="88" spans="1:10" ht="12.75" customHeight="1">
      <c r="A88" s="68" t="s">
        <v>615</v>
      </c>
      <c r="B88" s="351">
        <f t="shared" ref="B88:J88" si="19">IF(B23&lt;&gt;"-",B56*1000/B23,"-")</f>
        <v>11201</v>
      </c>
      <c r="C88" s="351" t="str">
        <f t="shared" si="19"/>
        <v>-</v>
      </c>
      <c r="D88" s="351" t="str">
        <f t="shared" si="19"/>
        <v>-</v>
      </c>
      <c r="E88" s="351">
        <f t="shared" si="19"/>
        <v>72290.25</v>
      </c>
      <c r="F88" s="351">
        <f t="shared" si="19"/>
        <v>104180</v>
      </c>
      <c r="G88" s="351" t="str">
        <f t="shared" si="19"/>
        <v>-</v>
      </c>
      <c r="H88" s="713">
        <f t="shared" si="19"/>
        <v>60072.4</v>
      </c>
      <c r="I88" s="713">
        <f t="shared" si="19"/>
        <v>104180</v>
      </c>
      <c r="J88" s="713">
        <f t="shared" si="19"/>
        <v>67423.666666666672</v>
      </c>
    </row>
    <row r="89" spans="1:10" ht="12.75" customHeight="1">
      <c r="A89" s="707" t="s">
        <v>616</v>
      </c>
      <c r="B89" s="708" t="str">
        <f t="shared" ref="B89:J89" si="20">IF(B24&lt;&gt;"-",B57*1000/B24,"-")</f>
        <v>-</v>
      </c>
      <c r="C89" s="708" t="str">
        <f t="shared" si="20"/>
        <v>-</v>
      </c>
      <c r="D89" s="708" t="str">
        <f t="shared" si="20"/>
        <v>-</v>
      </c>
      <c r="E89" s="708" t="str">
        <f t="shared" si="20"/>
        <v>-</v>
      </c>
      <c r="F89" s="708">
        <f t="shared" si="20"/>
        <v>128958.33333333333</v>
      </c>
      <c r="G89" s="708" t="str">
        <f t="shared" si="20"/>
        <v>-</v>
      </c>
      <c r="H89" s="714" t="str">
        <f t="shared" si="20"/>
        <v>-</v>
      </c>
      <c r="I89" s="714">
        <f t="shared" si="20"/>
        <v>128958.33333333333</v>
      </c>
      <c r="J89" s="714">
        <f t="shared" si="20"/>
        <v>128958.33333333333</v>
      </c>
    </row>
    <row r="90" spans="1:10" ht="12.75" customHeight="1">
      <c r="A90" s="68" t="s">
        <v>617</v>
      </c>
      <c r="B90" s="351">
        <f t="shared" ref="B90:J90" si="21">IF(B25&lt;&gt;"-",B58*1000/B25,"-")</f>
        <v>7053</v>
      </c>
      <c r="C90" s="351" t="str">
        <f t="shared" si="21"/>
        <v>-</v>
      </c>
      <c r="D90" s="351">
        <f t="shared" si="21"/>
        <v>31393</v>
      </c>
      <c r="E90" s="351">
        <f t="shared" si="21"/>
        <v>90560</v>
      </c>
      <c r="F90" s="351">
        <f t="shared" si="21"/>
        <v>133375</v>
      </c>
      <c r="G90" s="351" t="str">
        <f t="shared" si="21"/>
        <v>-</v>
      </c>
      <c r="H90" s="713">
        <f t="shared" si="21"/>
        <v>43002</v>
      </c>
      <c r="I90" s="713">
        <f t="shared" si="21"/>
        <v>133375</v>
      </c>
      <c r="J90" s="713">
        <f t="shared" si="21"/>
        <v>65595.25</v>
      </c>
    </row>
    <row r="91" spans="1:10" ht="12.75" customHeight="1">
      <c r="A91" s="707" t="s">
        <v>618</v>
      </c>
      <c r="B91" s="708" t="str">
        <f t="shared" ref="B91:J91" si="22">IF(B26&lt;&gt;"-",B59*1000/B26,"-")</f>
        <v>-</v>
      </c>
      <c r="C91" s="708" t="str">
        <f t="shared" si="22"/>
        <v>-</v>
      </c>
      <c r="D91" s="708" t="str">
        <f t="shared" si="22"/>
        <v>-</v>
      </c>
      <c r="E91" s="708" t="str">
        <f t="shared" si="22"/>
        <v>-</v>
      </c>
      <c r="F91" s="708">
        <f t="shared" si="22"/>
        <v>172179.20000000001</v>
      </c>
      <c r="G91" s="708" t="str">
        <f t="shared" si="22"/>
        <v>-</v>
      </c>
      <c r="H91" s="714" t="str">
        <f t="shared" si="22"/>
        <v>-</v>
      </c>
      <c r="I91" s="714">
        <f t="shared" si="22"/>
        <v>172179.20000000001</v>
      </c>
      <c r="J91" s="714">
        <f t="shared" si="22"/>
        <v>172179.20000000001</v>
      </c>
    </row>
    <row r="92" spans="1:10" ht="12.75" customHeight="1">
      <c r="A92" s="68" t="s">
        <v>619</v>
      </c>
      <c r="B92" s="351" t="str">
        <f t="shared" ref="B92:J92" si="23">IF(B27&lt;&gt;"-",B60*1000/B27,"-")</f>
        <v>-</v>
      </c>
      <c r="C92" s="351" t="str">
        <f t="shared" si="23"/>
        <v>-</v>
      </c>
      <c r="D92" s="351">
        <f t="shared" si="23"/>
        <v>30992</v>
      </c>
      <c r="E92" s="351">
        <f t="shared" si="23"/>
        <v>66970.333333333328</v>
      </c>
      <c r="F92" s="351" t="str">
        <f t="shared" si="23"/>
        <v>-</v>
      </c>
      <c r="G92" s="351" t="str">
        <f t="shared" si="23"/>
        <v>-</v>
      </c>
      <c r="H92" s="713">
        <f t="shared" si="23"/>
        <v>52579</v>
      </c>
      <c r="I92" s="713" t="str">
        <f t="shared" si="23"/>
        <v>-</v>
      </c>
      <c r="J92" s="713">
        <f t="shared" si="23"/>
        <v>52579</v>
      </c>
    </row>
    <row r="93" spans="1:10" ht="12.75" customHeight="1">
      <c r="A93" s="709" t="s">
        <v>58</v>
      </c>
      <c r="B93" s="710">
        <f t="shared" ref="B93:J93" si="24">IF(B28&lt;&gt;"-",B61*1000/B28,"-")</f>
        <v>9282.9913043478264</v>
      </c>
      <c r="C93" s="710">
        <f t="shared" si="24"/>
        <v>21742.047945205479</v>
      </c>
      <c r="D93" s="710">
        <f t="shared" si="24"/>
        <v>38417.152709359609</v>
      </c>
      <c r="E93" s="710">
        <f t="shared" si="24"/>
        <v>69473.259740259746</v>
      </c>
      <c r="F93" s="710">
        <f t="shared" si="24"/>
        <v>163081.68316831684</v>
      </c>
      <c r="G93" s="710">
        <f t="shared" si="24"/>
        <v>877006.91304347827</v>
      </c>
      <c r="H93" s="711">
        <f t="shared" si="24"/>
        <v>27388.783333333333</v>
      </c>
      <c r="I93" s="715">
        <f t="shared" si="24"/>
        <v>295503.29838709679</v>
      </c>
      <c r="J93" s="711">
        <f t="shared" si="24"/>
        <v>53691.156645569623</v>
      </c>
    </row>
    <row r="94" spans="1:10" ht="12.75" customHeight="1">
      <c r="A94" s="8" t="s">
        <v>298</v>
      </c>
    </row>
    <row r="95" spans="1:10" ht="12.75" customHeight="1">
      <c r="A95" s="8" t="s">
        <v>625</v>
      </c>
    </row>
    <row r="96" spans="1:10">
      <c r="A96" s="171" t="s">
        <v>609</v>
      </c>
      <c r="B96" s="3"/>
      <c r="D96" s="163"/>
    </row>
  </sheetData>
  <phoneticPr fontId="3" type="noConversion"/>
  <pageMargins left="0.59055118110236227" right="0.59055118110236227" top="1.5748031496062993" bottom="0.78740157480314965" header="0.39370078740157483" footer="0.39370078740157483"/>
  <pageSetup paperSize="9" scale="70" firstPageNumber="3" fitToHeight="3" orientation="landscape" useFirstPageNumber="1" r:id="rId1"/>
  <headerFooter alignWithMargins="0">
    <oddHeader>&amp;R&amp;12Les finances des groupements à fiscalité propre en 2018</oddHeader>
    <oddFooter>&amp;L&amp;12Direction Générale des Collectivités Locales / DESL&amp;C&amp;12&amp;P&amp;R&amp;12Mise en ligne : juillet 2020</oddFooter>
  </headerFooter>
  <rowBreaks count="2" manualBreakCount="2">
    <brk id="32" max="12" man="1"/>
    <brk id="64"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L65"/>
  <sheetViews>
    <sheetView zoomScaleNormal="100" zoomScaleSheetLayoutView="85" workbookViewId="0"/>
  </sheetViews>
  <sheetFormatPr baseColWidth="10" defaultRowHeight="13.2"/>
  <cols>
    <col min="1" max="1" width="34" customWidth="1"/>
    <col min="2" max="7" width="14.6640625" customWidth="1"/>
    <col min="8" max="9" width="19.44140625" style="192" customWidth="1"/>
    <col min="10" max="10" width="14.6640625" customWidth="1"/>
  </cols>
  <sheetData>
    <row r="1" spans="1:12" ht="20.25" customHeight="1">
      <c r="A1" s="9" t="s">
        <v>629</v>
      </c>
    </row>
    <row r="3" spans="1:12">
      <c r="A3" s="1"/>
      <c r="B3" s="1"/>
      <c r="C3" s="1"/>
      <c r="D3" s="1"/>
      <c r="E3" s="1"/>
      <c r="F3" s="1"/>
      <c r="G3" s="2"/>
      <c r="H3" s="2"/>
      <c r="I3" s="1"/>
      <c r="J3" s="2"/>
    </row>
    <row r="4" spans="1:12">
      <c r="A4" s="3"/>
      <c r="B4" s="10" t="s">
        <v>35</v>
      </c>
      <c r="C4" s="176" t="s">
        <v>612</v>
      </c>
      <c r="D4" s="176" t="s">
        <v>614</v>
      </c>
      <c r="E4" s="177" t="s">
        <v>98</v>
      </c>
      <c r="F4" s="177" t="s">
        <v>299</v>
      </c>
      <c r="G4" s="178">
        <v>300000</v>
      </c>
      <c r="H4" s="184" t="s">
        <v>262</v>
      </c>
      <c r="I4" s="181" t="s">
        <v>262</v>
      </c>
      <c r="J4" s="186" t="s">
        <v>221</v>
      </c>
    </row>
    <row r="5" spans="1:12">
      <c r="A5" s="190" t="s">
        <v>304</v>
      </c>
      <c r="B5" s="176" t="s">
        <v>611</v>
      </c>
      <c r="C5" s="10" t="s">
        <v>36</v>
      </c>
      <c r="D5" s="10" t="s">
        <v>36</v>
      </c>
      <c r="E5" s="177" t="s">
        <v>36</v>
      </c>
      <c r="F5" s="177" t="s">
        <v>36</v>
      </c>
      <c r="G5" s="179" t="s">
        <v>37</v>
      </c>
      <c r="H5" s="184" t="s">
        <v>294</v>
      </c>
      <c r="I5" s="181" t="s">
        <v>295</v>
      </c>
      <c r="J5" s="185" t="s">
        <v>60</v>
      </c>
    </row>
    <row r="6" spans="1:12">
      <c r="A6" s="3"/>
      <c r="B6" s="10" t="s">
        <v>37</v>
      </c>
      <c r="C6" s="176" t="s">
        <v>613</v>
      </c>
      <c r="D6" s="176" t="s">
        <v>100</v>
      </c>
      <c r="E6" s="177" t="s">
        <v>101</v>
      </c>
      <c r="F6" s="177" t="s">
        <v>300</v>
      </c>
      <c r="G6" s="179" t="s">
        <v>102</v>
      </c>
      <c r="H6" s="184" t="s">
        <v>301</v>
      </c>
      <c r="I6" s="181" t="s">
        <v>302</v>
      </c>
      <c r="J6" s="185" t="s">
        <v>296</v>
      </c>
    </row>
    <row r="7" spans="1:12">
      <c r="A7" s="4"/>
      <c r="B7" s="4"/>
      <c r="C7" s="4"/>
      <c r="D7" s="4"/>
      <c r="E7" s="4"/>
      <c r="F7" s="4"/>
      <c r="G7" s="5"/>
      <c r="H7" s="5"/>
      <c r="I7" s="4"/>
      <c r="J7" s="5"/>
    </row>
    <row r="8" spans="1:12">
      <c r="A8" s="22" t="s">
        <v>305</v>
      </c>
      <c r="J8" s="47"/>
    </row>
    <row r="9" spans="1:12" ht="14.25" customHeight="1">
      <c r="A9" s="180" t="s">
        <v>303</v>
      </c>
      <c r="B9" s="265" t="s">
        <v>85</v>
      </c>
      <c r="C9" s="265" t="s">
        <v>85</v>
      </c>
      <c r="D9" s="265" t="s">
        <v>85</v>
      </c>
      <c r="E9" s="265">
        <v>2</v>
      </c>
      <c r="F9" s="265">
        <v>13</v>
      </c>
      <c r="G9" s="265">
        <v>18</v>
      </c>
      <c r="H9" s="262">
        <v>2</v>
      </c>
      <c r="I9" s="262">
        <v>31</v>
      </c>
      <c r="J9" s="261">
        <v>33</v>
      </c>
    </row>
    <row r="10" spans="1:12">
      <c r="A10" s="47" t="s">
        <v>337</v>
      </c>
      <c r="B10" s="266" t="s">
        <v>85</v>
      </c>
      <c r="C10" s="266" t="s">
        <v>85</v>
      </c>
      <c r="D10" s="266">
        <v>20</v>
      </c>
      <c r="E10" s="266">
        <v>111</v>
      </c>
      <c r="F10" s="266">
        <v>86</v>
      </c>
      <c r="G10" s="266">
        <v>5</v>
      </c>
      <c r="H10" s="267">
        <v>131</v>
      </c>
      <c r="I10" s="267">
        <v>91</v>
      </c>
      <c r="J10" s="268">
        <v>222</v>
      </c>
    </row>
    <row r="11" spans="1:12">
      <c r="A11" s="191" t="s">
        <v>120</v>
      </c>
      <c r="B11" s="265">
        <v>234</v>
      </c>
      <c r="C11" s="265">
        <v>365</v>
      </c>
      <c r="D11" s="265">
        <v>168</v>
      </c>
      <c r="E11" s="265">
        <v>39</v>
      </c>
      <c r="F11" s="265">
        <v>2</v>
      </c>
      <c r="G11" s="269" t="s">
        <v>85</v>
      </c>
      <c r="H11" s="262">
        <v>806</v>
      </c>
      <c r="I11" s="262">
        <v>2</v>
      </c>
      <c r="J11" s="261">
        <v>808</v>
      </c>
    </row>
    <row r="12" spans="1:12">
      <c r="A12" s="47" t="s">
        <v>121</v>
      </c>
      <c r="B12" s="266">
        <v>111</v>
      </c>
      <c r="C12" s="266">
        <v>73</v>
      </c>
      <c r="D12" s="266">
        <v>15</v>
      </c>
      <c r="E12" s="266">
        <v>2</v>
      </c>
      <c r="F12" s="266" t="s">
        <v>85</v>
      </c>
      <c r="G12" s="270" t="s">
        <v>85</v>
      </c>
      <c r="H12" s="267">
        <v>201</v>
      </c>
      <c r="I12" s="267" t="s">
        <v>85</v>
      </c>
      <c r="J12" s="268">
        <v>201</v>
      </c>
    </row>
    <row r="13" spans="1:12" ht="15.6">
      <c r="A13" s="429" t="s">
        <v>509</v>
      </c>
      <c r="B13" s="430">
        <f t="shared" ref="B13:J13" si="0">SUM(B9:B12)</f>
        <v>345</v>
      </c>
      <c r="C13" s="430">
        <f t="shared" si="0"/>
        <v>438</v>
      </c>
      <c r="D13" s="430">
        <f t="shared" si="0"/>
        <v>203</v>
      </c>
      <c r="E13" s="430">
        <f t="shared" si="0"/>
        <v>154</v>
      </c>
      <c r="F13" s="430">
        <f t="shared" si="0"/>
        <v>101</v>
      </c>
      <c r="G13" s="278">
        <f t="shared" si="0"/>
        <v>23</v>
      </c>
      <c r="H13" s="431">
        <f t="shared" si="0"/>
        <v>1140</v>
      </c>
      <c r="I13" s="431">
        <f t="shared" si="0"/>
        <v>124</v>
      </c>
      <c r="J13" s="281">
        <f t="shared" si="0"/>
        <v>1264</v>
      </c>
      <c r="L13" s="47"/>
    </row>
    <row r="14" spans="1:12">
      <c r="A14" s="230"/>
      <c r="B14" s="432"/>
      <c r="C14" s="432"/>
      <c r="D14" s="432"/>
      <c r="E14" s="432"/>
      <c r="F14" s="432"/>
      <c r="G14" s="432"/>
      <c r="H14" s="433"/>
      <c r="I14" s="433"/>
      <c r="J14" s="434"/>
    </row>
    <row r="15" spans="1:12">
      <c r="A15" s="200" t="s">
        <v>306</v>
      </c>
      <c r="B15" s="435"/>
      <c r="C15" s="435"/>
      <c r="D15" s="435"/>
      <c r="E15" s="435"/>
      <c r="F15" s="435"/>
      <c r="G15" s="435"/>
      <c r="H15" s="436"/>
      <c r="I15" s="436"/>
      <c r="J15" s="437"/>
    </row>
    <row r="16" spans="1:12" ht="15.6">
      <c r="A16" s="180" t="s">
        <v>303</v>
      </c>
      <c r="B16" s="271" t="str">
        <f>IF(B9&lt;&gt;"-",B9/B$13,"-")</f>
        <v>-</v>
      </c>
      <c r="C16" s="271" t="str">
        <f t="shared" ref="C16:J16" si="1">IF(C9&lt;&gt;"-",C9/C$13,"-")</f>
        <v>-</v>
      </c>
      <c r="D16" s="272" t="str">
        <f t="shared" si="1"/>
        <v>-</v>
      </c>
      <c r="E16" s="271">
        <f t="shared" si="1"/>
        <v>1.2987012987012988E-2</v>
      </c>
      <c r="F16" s="271">
        <f t="shared" si="1"/>
        <v>0.12871287128712872</v>
      </c>
      <c r="G16" s="271">
        <f t="shared" si="1"/>
        <v>0.78260869565217395</v>
      </c>
      <c r="H16" s="273">
        <f t="shared" si="1"/>
        <v>1.7543859649122807E-3</v>
      </c>
      <c r="I16" s="273">
        <f t="shared" si="1"/>
        <v>0.25</v>
      </c>
      <c r="J16" s="274">
        <f t="shared" si="1"/>
        <v>2.6107594936708861E-2</v>
      </c>
    </row>
    <row r="17" spans="1:10">
      <c r="A17" s="47" t="s">
        <v>336</v>
      </c>
      <c r="B17" s="275" t="str">
        <f t="shared" ref="B17:J17" si="2">IF(B10&lt;&gt;"-",B10/B$13,"-")</f>
        <v>-</v>
      </c>
      <c r="C17" s="275" t="str">
        <f t="shared" si="2"/>
        <v>-</v>
      </c>
      <c r="D17" s="275">
        <f t="shared" si="2"/>
        <v>9.8522167487684734E-2</v>
      </c>
      <c r="E17" s="275">
        <f t="shared" si="2"/>
        <v>0.72077922077922074</v>
      </c>
      <c r="F17" s="275">
        <f t="shared" si="2"/>
        <v>0.85148514851485146</v>
      </c>
      <c r="G17" s="275">
        <f t="shared" si="2"/>
        <v>0.21739130434782608</v>
      </c>
      <c r="H17" s="276">
        <f t="shared" si="2"/>
        <v>0.11491228070175438</v>
      </c>
      <c r="I17" s="276">
        <f t="shared" si="2"/>
        <v>0.7338709677419355</v>
      </c>
      <c r="J17" s="277">
        <f t="shared" si="2"/>
        <v>0.17563291139240506</v>
      </c>
    </row>
    <row r="18" spans="1:10">
      <c r="A18" s="180" t="s">
        <v>120</v>
      </c>
      <c r="B18" s="271">
        <f t="shared" ref="B18:J18" si="3">IF(B11&lt;&gt;"-",B11/B$13,"-")</f>
        <v>0.67826086956521736</v>
      </c>
      <c r="C18" s="271">
        <f t="shared" si="3"/>
        <v>0.83333333333333337</v>
      </c>
      <c r="D18" s="272">
        <f t="shared" si="3"/>
        <v>0.82758620689655171</v>
      </c>
      <c r="E18" s="271">
        <f t="shared" si="3"/>
        <v>0.25324675324675322</v>
      </c>
      <c r="F18" s="271">
        <f t="shared" si="3"/>
        <v>1.9801980198019802E-2</v>
      </c>
      <c r="G18" s="269" t="str">
        <f t="shared" si="3"/>
        <v>-</v>
      </c>
      <c r="H18" s="273">
        <f t="shared" si="3"/>
        <v>0.7070175438596491</v>
      </c>
      <c r="I18" s="273">
        <f t="shared" si="3"/>
        <v>1.6129032258064516E-2</v>
      </c>
      <c r="J18" s="274">
        <f t="shared" si="3"/>
        <v>0.63924050632911389</v>
      </c>
    </row>
    <row r="19" spans="1:10">
      <c r="A19" s="47" t="s">
        <v>121</v>
      </c>
      <c r="B19" s="275">
        <f t="shared" ref="B19:J19" si="4">IF(B12&lt;&gt;"-",B12/B$13,"-")</f>
        <v>0.32173913043478258</v>
      </c>
      <c r="C19" s="275">
        <f t="shared" si="4"/>
        <v>0.16666666666666666</v>
      </c>
      <c r="D19" s="275">
        <f t="shared" si="4"/>
        <v>7.3891625615763554E-2</v>
      </c>
      <c r="E19" s="275">
        <f t="shared" si="4"/>
        <v>1.2987012987012988E-2</v>
      </c>
      <c r="F19" s="275" t="str">
        <f t="shared" si="4"/>
        <v>-</v>
      </c>
      <c r="G19" s="270" t="str">
        <f t="shared" si="4"/>
        <v>-</v>
      </c>
      <c r="H19" s="276">
        <f t="shared" si="4"/>
        <v>0.1763157894736842</v>
      </c>
      <c r="I19" s="276" t="str">
        <f t="shared" si="4"/>
        <v>-</v>
      </c>
      <c r="J19" s="277">
        <f t="shared" si="4"/>
        <v>0.15901898734177214</v>
      </c>
    </row>
    <row r="20" spans="1:10" ht="15.6">
      <c r="A20" s="429" t="s">
        <v>509</v>
      </c>
      <c r="B20" s="438">
        <f t="shared" ref="B20:J20" si="5">IF(B13&lt;&gt;"-",B13/B$13,"-")</f>
        <v>1</v>
      </c>
      <c r="C20" s="438">
        <f t="shared" si="5"/>
        <v>1</v>
      </c>
      <c r="D20" s="438">
        <f t="shared" si="5"/>
        <v>1</v>
      </c>
      <c r="E20" s="438">
        <f t="shared" si="5"/>
        <v>1</v>
      </c>
      <c r="F20" s="438">
        <f t="shared" si="5"/>
        <v>1</v>
      </c>
      <c r="G20" s="279">
        <f t="shared" si="5"/>
        <v>1</v>
      </c>
      <c r="H20" s="439">
        <f t="shared" si="5"/>
        <v>1</v>
      </c>
      <c r="I20" s="439">
        <f t="shared" si="5"/>
        <v>1</v>
      </c>
      <c r="J20" s="280">
        <f t="shared" si="5"/>
        <v>1</v>
      </c>
    </row>
    <row r="21" spans="1:10">
      <c r="A21" s="171" t="s">
        <v>447</v>
      </c>
      <c r="B21" s="3"/>
      <c r="D21" s="163"/>
      <c r="H21"/>
      <c r="I21"/>
    </row>
    <row r="22" spans="1:10">
      <c r="A22" s="8" t="s">
        <v>557</v>
      </c>
    </row>
    <row r="23" spans="1:10">
      <c r="A23" s="15" t="s">
        <v>448</v>
      </c>
    </row>
    <row r="24" spans="1:10">
      <c r="A24" s="15" t="s">
        <v>63</v>
      </c>
    </row>
    <row r="25" spans="1:10">
      <c r="A25" s="8" t="s">
        <v>628</v>
      </c>
    </row>
    <row r="26" spans="1:10" s="14" customFormat="1" ht="10.199999999999999">
      <c r="A26" s="171" t="s">
        <v>605</v>
      </c>
      <c r="B26" s="199"/>
      <c r="D26" s="163"/>
    </row>
    <row r="28" spans="1:10" ht="20.25" customHeight="1">
      <c r="A28" s="9" t="s">
        <v>626</v>
      </c>
    </row>
    <row r="29" spans="1:10">
      <c r="A29" s="200" t="s">
        <v>223</v>
      </c>
    </row>
    <row r="30" spans="1:10">
      <c r="A30" s="1"/>
      <c r="B30" s="1"/>
      <c r="C30" s="1"/>
      <c r="D30" s="1"/>
      <c r="E30" s="1"/>
      <c r="F30" s="1"/>
      <c r="G30" s="2"/>
      <c r="H30" s="2"/>
      <c r="I30" s="1"/>
      <c r="J30" s="2"/>
    </row>
    <row r="31" spans="1:10">
      <c r="A31" s="3"/>
      <c r="B31" s="10" t="s">
        <v>35</v>
      </c>
      <c r="C31" s="176" t="s">
        <v>612</v>
      </c>
      <c r="D31" s="176" t="s">
        <v>614</v>
      </c>
      <c r="E31" s="177" t="s">
        <v>98</v>
      </c>
      <c r="F31" s="177" t="s">
        <v>299</v>
      </c>
      <c r="G31" s="178">
        <v>300000</v>
      </c>
      <c r="H31" s="184" t="s">
        <v>95</v>
      </c>
      <c r="I31" s="181" t="s">
        <v>95</v>
      </c>
      <c r="J31" s="186" t="s">
        <v>21</v>
      </c>
    </row>
    <row r="32" spans="1:10">
      <c r="A32" s="190" t="s">
        <v>304</v>
      </c>
      <c r="B32" s="176" t="s">
        <v>611</v>
      </c>
      <c r="C32" s="10" t="s">
        <v>36</v>
      </c>
      <c r="D32" s="10" t="s">
        <v>36</v>
      </c>
      <c r="E32" s="177" t="s">
        <v>36</v>
      </c>
      <c r="F32" s="177" t="s">
        <v>36</v>
      </c>
      <c r="G32" s="179" t="s">
        <v>37</v>
      </c>
      <c r="H32" s="184" t="s">
        <v>294</v>
      </c>
      <c r="I32" s="181" t="s">
        <v>295</v>
      </c>
      <c r="J32" s="185" t="s">
        <v>113</v>
      </c>
    </row>
    <row r="33" spans="1:11">
      <c r="A33" s="3"/>
      <c r="B33" s="10" t="s">
        <v>37</v>
      </c>
      <c r="C33" s="176" t="s">
        <v>613</v>
      </c>
      <c r="D33" s="176" t="s">
        <v>100</v>
      </c>
      <c r="E33" s="177" t="s">
        <v>101</v>
      </c>
      <c r="F33" s="177" t="s">
        <v>300</v>
      </c>
      <c r="G33" s="179" t="s">
        <v>102</v>
      </c>
      <c r="H33" s="184" t="s">
        <v>301</v>
      </c>
      <c r="I33" s="181" t="s">
        <v>302</v>
      </c>
      <c r="J33" s="185" t="s">
        <v>297</v>
      </c>
    </row>
    <row r="34" spans="1:11">
      <c r="A34" s="4"/>
      <c r="B34" s="4"/>
      <c r="C34" s="4"/>
      <c r="D34" s="4"/>
      <c r="E34" s="4"/>
      <c r="F34" s="4"/>
      <c r="G34" s="5"/>
      <c r="H34" s="193"/>
      <c r="I34" s="193"/>
      <c r="J34" s="5"/>
    </row>
    <row r="35" spans="1:11">
      <c r="A35" s="22" t="s">
        <v>118</v>
      </c>
      <c r="J35" s="47"/>
    </row>
    <row r="36" spans="1:11" ht="15.6">
      <c r="A36" s="180" t="s">
        <v>263</v>
      </c>
      <c r="B36" s="265" t="s">
        <v>85</v>
      </c>
      <c r="C36" s="265" t="s">
        <v>85</v>
      </c>
      <c r="D36" s="265" t="s">
        <v>85</v>
      </c>
      <c r="E36" s="265">
        <v>156752</v>
      </c>
      <c r="F36" s="265">
        <v>3101302</v>
      </c>
      <c r="G36" s="265">
        <v>18498473</v>
      </c>
      <c r="H36" s="262">
        <v>156752</v>
      </c>
      <c r="I36" s="262">
        <v>21599775</v>
      </c>
      <c r="J36" s="261">
        <v>21756527</v>
      </c>
    </row>
    <row r="37" spans="1:11">
      <c r="A37" s="47" t="s">
        <v>337</v>
      </c>
      <c r="B37" s="266" t="s">
        <v>85</v>
      </c>
      <c r="C37" s="266" t="s">
        <v>85</v>
      </c>
      <c r="D37" s="266">
        <v>835640</v>
      </c>
      <c r="E37" s="266">
        <v>7990038</v>
      </c>
      <c r="F37" s="266">
        <v>13161993</v>
      </c>
      <c r="G37" s="266">
        <v>1672686</v>
      </c>
      <c r="H37" s="267">
        <v>8825678</v>
      </c>
      <c r="I37" s="267">
        <v>14834679</v>
      </c>
      <c r="J37" s="268">
        <v>23660357</v>
      </c>
    </row>
    <row r="38" spans="1:11">
      <c r="A38" s="191" t="s">
        <v>120</v>
      </c>
      <c r="B38" s="265">
        <v>2268732</v>
      </c>
      <c r="C38" s="265">
        <v>7967981</v>
      </c>
      <c r="D38" s="265">
        <v>6399114</v>
      </c>
      <c r="E38" s="265">
        <v>2427136</v>
      </c>
      <c r="F38" s="265">
        <v>207955</v>
      </c>
      <c r="G38" s="269" t="s">
        <v>85</v>
      </c>
      <c r="H38" s="262">
        <v>19062963</v>
      </c>
      <c r="I38" s="262">
        <v>207955</v>
      </c>
      <c r="J38" s="261">
        <v>19270918</v>
      </c>
    </row>
    <row r="39" spans="1:11">
      <c r="A39" s="47" t="s">
        <v>121</v>
      </c>
      <c r="B39" s="266">
        <v>933900</v>
      </c>
      <c r="C39" s="266">
        <v>1555036</v>
      </c>
      <c r="D39" s="266">
        <v>563928</v>
      </c>
      <c r="E39" s="266">
        <v>124956</v>
      </c>
      <c r="F39" s="266" t="s">
        <v>85</v>
      </c>
      <c r="G39" s="270" t="s">
        <v>85</v>
      </c>
      <c r="H39" s="267">
        <v>3177820</v>
      </c>
      <c r="I39" s="267" t="s">
        <v>85</v>
      </c>
      <c r="J39" s="268">
        <v>3177820</v>
      </c>
    </row>
    <row r="40" spans="1:11" ht="15.6">
      <c r="A40" s="429" t="s">
        <v>510</v>
      </c>
      <c r="B40" s="430">
        <f t="shared" ref="B40:J40" si="6">SUM(B36:B39)</f>
        <v>3202632</v>
      </c>
      <c r="C40" s="430">
        <f t="shared" si="6"/>
        <v>9523017</v>
      </c>
      <c r="D40" s="430">
        <f t="shared" si="6"/>
        <v>7798682</v>
      </c>
      <c r="E40" s="430">
        <f t="shared" si="6"/>
        <v>10698882</v>
      </c>
      <c r="F40" s="430">
        <f t="shared" si="6"/>
        <v>16471250</v>
      </c>
      <c r="G40" s="278">
        <f t="shared" si="6"/>
        <v>20171159</v>
      </c>
      <c r="H40" s="431">
        <f t="shared" si="6"/>
        <v>31223213</v>
      </c>
      <c r="I40" s="431">
        <f t="shared" si="6"/>
        <v>36642409</v>
      </c>
      <c r="J40" s="281">
        <f t="shared" si="6"/>
        <v>67865622</v>
      </c>
      <c r="K40" t="s">
        <v>284</v>
      </c>
    </row>
    <row r="41" spans="1:11">
      <c r="A41" s="230"/>
      <c r="B41" s="432"/>
      <c r="C41" s="432"/>
      <c r="D41" s="432"/>
      <c r="E41" s="432"/>
      <c r="F41" s="432"/>
      <c r="G41" s="432"/>
      <c r="H41" s="433"/>
      <c r="I41" s="433"/>
      <c r="J41" s="434"/>
      <c r="K41" s="427"/>
    </row>
    <row r="42" spans="1:11">
      <c r="A42" s="209" t="s">
        <v>119</v>
      </c>
      <c r="B42" s="282"/>
      <c r="C42" s="282"/>
      <c r="D42" s="282"/>
      <c r="E42" s="282"/>
      <c r="F42" s="282"/>
      <c r="G42" s="282"/>
      <c r="H42" s="284"/>
      <c r="I42" s="284"/>
      <c r="J42" s="285"/>
    </row>
    <row r="43" spans="1:11" ht="15.6">
      <c r="A43" s="180" t="s">
        <v>263</v>
      </c>
      <c r="B43" s="271" t="str">
        <f>IF(B36&lt;&gt;"-",B36/B$40,"-")</f>
        <v>-</v>
      </c>
      <c r="C43" s="271" t="str">
        <f t="shared" ref="C43:J43" si="7">IF(C36&lt;&gt;"-",C36/C$40,"-")</f>
        <v>-</v>
      </c>
      <c r="D43" s="272" t="str">
        <f t="shared" si="7"/>
        <v>-</v>
      </c>
      <c r="E43" s="271">
        <f t="shared" si="7"/>
        <v>1.4651250476451652E-2</v>
      </c>
      <c r="F43" s="271">
        <f t="shared" si="7"/>
        <v>0.18828577066100022</v>
      </c>
      <c r="G43" s="271">
        <f t="shared" si="7"/>
        <v>0.91707536488111563</v>
      </c>
      <c r="H43" s="273">
        <f t="shared" si="7"/>
        <v>5.0203673785910504E-3</v>
      </c>
      <c r="I43" s="273">
        <f t="shared" si="7"/>
        <v>0.58947475314737086</v>
      </c>
      <c r="J43" s="274">
        <f t="shared" si="7"/>
        <v>0.32058244452544765</v>
      </c>
    </row>
    <row r="44" spans="1:11">
      <c r="A44" s="47" t="s">
        <v>336</v>
      </c>
      <c r="B44" s="275" t="str">
        <f t="shared" ref="B44:J44" si="8">IF(B37&lt;&gt;"-",B37/B$40,"-")</f>
        <v>-</v>
      </c>
      <c r="C44" s="275" t="str">
        <f t="shared" si="8"/>
        <v>-</v>
      </c>
      <c r="D44" s="275">
        <f t="shared" si="8"/>
        <v>0.10715143917908179</v>
      </c>
      <c r="E44" s="275">
        <f t="shared" si="8"/>
        <v>0.74681055459813461</v>
      </c>
      <c r="F44" s="275">
        <f t="shared" si="8"/>
        <v>0.79908889732108979</v>
      </c>
      <c r="G44" s="275">
        <f t="shared" si="8"/>
        <v>8.2924635118884343E-2</v>
      </c>
      <c r="H44" s="276">
        <f t="shared" si="8"/>
        <v>0.28266399105050466</v>
      </c>
      <c r="I44" s="276">
        <f t="shared" si="8"/>
        <v>0.40484999225896967</v>
      </c>
      <c r="J44" s="277">
        <f t="shared" si="8"/>
        <v>0.34863538125385485</v>
      </c>
    </row>
    <row r="45" spans="1:11">
      <c r="A45" s="180" t="s">
        <v>120</v>
      </c>
      <c r="B45" s="271">
        <f t="shared" ref="B45:J45" si="9">IF(B38&lt;&gt;"-",B38/B$40,"-")</f>
        <v>0.70839609421251026</v>
      </c>
      <c r="C45" s="271">
        <f t="shared" si="9"/>
        <v>0.83670763162556572</v>
      </c>
      <c r="D45" s="272">
        <f t="shared" si="9"/>
        <v>0.82053788063162469</v>
      </c>
      <c r="E45" s="271">
        <f t="shared" si="9"/>
        <v>0.22685884375582421</v>
      </c>
      <c r="F45" s="271">
        <f t="shared" si="9"/>
        <v>1.2625332017909994E-2</v>
      </c>
      <c r="G45" s="269" t="str">
        <f t="shared" si="9"/>
        <v>-</v>
      </c>
      <c r="H45" s="273">
        <f t="shared" si="9"/>
        <v>0.61053815954174862</v>
      </c>
      <c r="I45" s="273">
        <f t="shared" si="9"/>
        <v>5.6752545936594942E-3</v>
      </c>
      <c r="J45" s="274">
        <f t="shared" si="9"/>
        <v>0.28395699371914696</v>
      </c>
    </row>
    <row r="46" spans="1:11">
      <c r="A46" s="47" t="s">
        <v>121</v>
      </c>
      <c r="B46" s="275">
        <f t="shared" ref="B46:J46" si="10">IF(B39&lt;&gt;"-",B39/B$40,"-")</f>
        <v>0.29160390578748979</v>
      </c>
      <c r="C46" s="275">
        <f t="shared" si="10"/>
        <v>0.16329236837443428</v>
      </c>
      <c r="D46" s="275">
        <f t="shared" si="10"/>
        <v>7.2310680189293527E-2</v>
      </c>
      <c r="E46" s="275">
        <f t="shared" si="10"/>
        <v>1.1679351169589496E-2</v>
      </c>
      <c r="F46" s="275" t="str">
        <f t="shared" si="10"/>
        <v>-</v>
      </c>
      <c r="G46" s="270" t="str">
        <f t="shared" si="10"/>
        <v>-</v>
      </c>
      <c r="H46" s="276">
        <f t="shared" si="10"/>
        <v>0.10177748202915568</v>
      </c>
      <c r="I46" s="276" t="str">
        <f t="shared" si="10"/>
        <v>-</v>
      </c>
      <c r="J46" s="277">
        <f t="shared" si="10"/>
        <v>4.6825180501550552E-2</v>
      </c>
    </row>
    <row r="47" spans="1:11" ht="15.6">
      <c r="A47" s="429" t="s">
        <v>510</v>
      </c>
      <c r="B47" s="438">
        <f t="shared" ref="B47:J47" si="11">IF(B40&lt;&gt;"-",B40/B$40,"-")</f>
        <v>1</v>
      </c>
      <c r="C47" s="438">
        <f t="shared" si="11"/>
        <v>1</v>
      </c>
      <c r="D47" s="438">
        <f t="shared" si="11"/>
        <v>1</v>
      </c>
      <c r="E47" s="438">
        <f t="shared" si="11"/>
        <v>1</v>
      </c>
      <c r="F47" s="438">
        <f t="shared" si="11"/>
        <v>1</v>
      </c>
      <c r="G47" s="279">
        <f t="shared" si="11"/>
        <v>1</v>
      </c>
      <c r="H47" s="439">
        <f t="shared" si="11"/>
        <v>1</v>
      </c>
      <c r="I47" s="439">
        <f t="shared" si="11"/>
        <v>1</v>
      </c>
      <c r="J47" s="280">
        <f t="shared" si="11"/>
        <v>1</v>
      </c>
    </row>
    <row r="48" spans="1:11">
      <c r="A48" s="8" t="s">
        <v>558</v>
      </c>
    </row>
    <row r="49" spans="1:10">
      <c r="A49" s="15" t="s">
        <v>449</v>
      </c>
    </row>
    <row r="50" spans="1:10">
      <c r="A50" s="15" t="s">
        <v>63</v>
      </c>
    </row>
    <row r="51" spans="1:10">
      <c r="A51" s="8" t="s">
        <v>630</v>
      </c>
    </row>
    <row r="52" spans="1:10" s="14" customFormat="1" ht="10.199999999999999">
      <c r="A52" s="171" t="s">
        <v>609</v>
      </c>
      <c r="B52" s="199"/>
      <c r="D52" s="163"/>
    </row>
    <row r="53" spans="1:10" s="14" customFormat="1" ht="10.199999999999999">
      <c r="A53" s="171"/>
      <c r="B53" s="199"/>
      <c r="D53" s="163"/>
    </row>
    <row r="55" spans="1:10" ht="84" customHeight="1">
      <c r="A55" s="794" t="s">
        <v>661</v>
      </c>
      <c r="B55" s="794"/>
      <c r="C55" s="794"/>
      <c r="D55" s="794"/>
      <c r="E55" s="794"/>
      <c r="F55" s="794"/>
      <c r="G55" s="794"/>
      <c r="H55" s="794"/>
      <c r="I55" s="794"/>
      <c r="J55" s="794"/>
    </row>
    <row r="57" spans="1:10" ht="39" customHeight="1">
      <c r="A57" s="795" t="s">
        <v>460</v>
      </c>
      <c r="B57" s="795"/>
      <c r="C57" s="795"/>
      <c r="D57" s="795"/>
      <c r="E57" s="795"/>
      <c r="F57" s="795"/>
      <c r="G57" s="795"/>
      <c r="H57" s="795"/>
      <c r="I57" s="795"/>
      <c r="J57" s="795"/>
    </row>
    <row r="59" spans="1:10" ht="36.75" customHeight="1">
      <c r="A59" s="794" t="s">
        <v>627</v>
      </c>
      <c r="B59" s="796"/>
      <c r="C59" s="796"/>
      <c r="D59" s="796"/>
      <c r="E59" s="796"/>
      <c r="F59" s="796"/>
      <c r="G59" s="796"/>
      <c r="H59" s="796"/>
      <c r="I59" s="796"/>
      <c r="J59" s="796"/>
    </row>
    <row r="61" spans="1:10" ht="24.75" customHeight="1">
      <c r="A61" s="794" t="s">
        <v>463</v>
      </c>
      <c r="B61" s="794"/>
      <c r="C61" s="794"/>
      <c r="D61" s="794"/>
      <c r="E61" s="794"/>
      <c r="F61" s="794"/>
      <c r="G61" s="794"/>
      <c r="H61" s="794"/>
      <c r="I61" s="794"/>
      <c r="J61" s="794"/>
    </row>
    <row r="63" spans="1:10" ht="22.5" customHeight="1">
      <c r="A63" s="794" t="s">
        <v>462</v>
      </c>
      <c r="B63" s="794"/>
      <c r="C63" s="794"/>
      <c r="D63" s="794"/>
      <c r="E63" s="794"/>
      <c r="F63" s="794"/>
      <c r="G63" s="794"/>
      <c r="H63" s="794"/>
      <c r="I63" s="794"/>
      <c r="J63" s="794"/>
    </row>
    <row r="65" spans="1:10" ht="129.75" customHeight="1">
      <c r="A65" s="794" t="s">
        <v>459</v>
      </c>
      <c r="B65" s="794"/>
      <c r="C65" s="794"/>
      <c r="D65" s="794"/>
      <c r="E65" s="794"/>
      <c r="F65" s="794"/>
      <c r="G65" s="794"/>
      <c r="H65" s="794"/>
      <c r="I65" s="794"/>
      <c r="J65" s="794"/>
    </row>
  </sheetData>
  <mergeCells count="6">
    <mergeCell ref="A65:J65"/>
    <mergeCell ref="A55:J55"/>
    <mergeCell ref="A57:J57"/>
    <mergeCell ref="A59:J59"/>
    <mergeCell ref="A61:J61"/>
    <mergeCell ref="A63:J63"/>
  </mergeCells>
  <phoneticPr fontId="3" type="noConversion"/>
  <pageMargins left="0.59055118110236227" right="0.59055118110236227" top="0.78740157480314965" bottom="0.78740157480314965" header="0.39370078740157483" footer="0.39370078740157483"/>
  <pageSetup paperSize="9" scale="72" firstPageNumber="6" orientation="landscape" useFirstPageNumber="1" r:id="rId1"/>
  <headerFooter alignWithMargins="0">
    <oddHeader>&amp;R&amp;12Les finances des groupements à fiscalité propre en 2018</oddHeader>
    <oddFooter>&amp;L&amp;12Direction Générale des Collectivités Locales / DESL&amp;C&amp;12 6&amp;R&amp;12Mise en ligne : juillet 2020</oddFooter>
  </headerFooter>
</worksheet>
</file>

<file path=xl/worksheets/sheet6.xml><?xml version="1.0" encoding="utf-8"?>
<worksheet xmlns="http://schemas.openxmlformats.org/spreadsheetml/2006/main" xmlns:r="http://schemas.openxmlformats.org/officeDocument/2006/relationships">
  <sheetPr>
    <tabColor rgb="FF00B050"/>
  </sheetPr>
  <dimension ref="A1:L121"/>
  <sheetViews>
    <sheetView showWhiteSpace="0" zoomScaleNormal="100" zoomScaleSheetLayoutView="85" zoomScalePageLayoutView="70" workbookViewId="0"/>
  </sheetViews>
  <sheetFormatPr baseColWidth="10" defaultColWidth="11.44140625" defaultRowHeight="12.75" customHeight="1"/>
  <cols>
    <col min="1" max="1" width="77.44140625" style="440" customWidth="1"/>
    <col min="2" max="7" width="14.6640625" style="440" customWidth="1"/>
    <col min="8" max="8" width="15.44140625" style="440" customWidth="1"/>
    <col min="9" max="9" width="16.5546875" style="440" customWidth="1"/>
    <col min="10" max="10" width="14.5546875" style="440" customWidth="1"/>
    <col min="11" max="16384" width="11.44140625" style="440"/>
  </cols>
  <sheetData>
    <row r="1" spans="1:12" ht="19.5" customHeight="1">
      <c r="A1" s="453" t="s">
        <v>631</v>
      </c>
    </row>
    <row r="2" spans="1:12" ht="12.75" customHeight="1" thickBot="1">
      <c r="J2" s="454" t="s">
        <v>65</v>
      </c>
    </row>
    <row r="3" spans="1:12" ht="14.25" customHeight="1">
      <c r="A3" s="455" t="s">
        <v>632</v>
      </c>
      <c r="B3" s="503" t="s">
        <v>35</v>
      </c>
      <c r="C3" s="503" t="s">
        <v>612</v>
      </c>
      <c r="D3" s="503" t="s">
        <v>614</v>
      </c>
      <c r="E3" s="503" t="s">
        <v>98</v>
      </c>
      <c r="F3" s="503" t="s">
        <v>299</v>
      </c>
      <c r="G3" s="504">
        <v>300000</v>
      </c>
      <c r="H3" s="505" t="s">
        <v>315</v>
      </c>
      <c r="I3" s="505" t="s">
        <v>315</v>
      </c>
      <c r="J3" s="505" t="s">
        <v>62</v>
      </c>
    </row>
    <row r="4" spans="1:12" ht="14.25" customHeight="1">
      <c r="A4" s="456" t="s">
        <v>161</v>
      </c>
      <c r="B4" s="506" t="s">
        <v>611</v>
      </c>
      <c r="C4" s="506" t="s">
        <v>36</v>
      </c>
      <c r="D4" s="506" t="s">
        <v>36</v>
      </c>
      <c r="E4" s="506" t="s">
        <v>36</v>
      </c>
      <c r="F4" s="506" t="s">
        <v>36</v>
      </c>
      <c r="G4" s="506" t="s">
        <v>37</v>
      </c>
      <c r="H4" s="507" t="s">
        <v>313</v>
      </c>
      <c r="I4" s="507" t="s">
        <v>314</v>
      </c>
      <c r="J4" s="507" t="s">
        <v>112</v>
      </c>
    </row>
    <row r="5" spans="1:12" ht="14.25" customHeight="1" thickBot="1">
      <c r="A5" s="457" t="s">
        <v>66</v>
      </c>
      <c r="B5" s="508" t="s">
        <v>37</v>
      </c>
      <c r="C5" s="508" t="s">
        <v>613</v>
      </c>
      <c r="D5" s="508" t="s">
        <v>100</v>
      </c>
      <c r="E5" s="508" t="s">
        <v>101</v>
      </c>
      <c r="F5" s="508" t="s">
        <v>300</v>
      </c>
      <c r="G5" s="508" t="s">
        <v>102</v>
      </c>
      <c r="H5" s="509" t="s">
        <v>101</v>
      </c>
      <c r="I5" s="509" t="s">
        <v>102</v>
      </c>
      <c r="J5" s="509" t="s">
        <v>297</v>
      </c>
    </row>
    <row r="6" spans="1:12" ht="12.75" customHeight="1">
      <c r="B6" s="441"/>
      <c r="C6" s="441"/>
      <c r="D6" s="441"/>
      <c r="E6" s="441"/>
      <c r="F6" s="441"/>
      <c r="G6" s="441"/>
      <c r="H6" s="441"/>
      <c r="I6" s="441"/>
      <c r="J6" s="441"/>
    </row>
    <row r="7" spans="1:12" ht="14.1" customHeight="1">
      <c r="A7" s="333" t="s">
        <v>122</v>
      </c>
      <c r="B7" s="491">
        <v>1108.1911734129999</v>
      </c>
      <c r="C7" s="491">
        <v>2757.9004577569999</v>
      </c>
      <c r="D7" s="491">
        <v>2309.82175155</v>
      </c>
      <c r="E7" s="491">
        <v>3677.5909187689999</v>
      </c>
      <c r="F7" s="491">
        <v>6589.8808697100003</v>
      </c>
      <c r="G7" s="491">
        <v>8937.7912553509996</v>
      </c>
      <c r="H7" s="492">
        <v>9853.5043014889998</v>
      </c>
      <c r="I7" s="492">
        <v>15527.672125061001</v>
      </c>
      <c r="J7" s="492">
        <v>25381.176426549999</v>
      </c>
      <c r="L7" s="535"/>
    </row>
    <row r="8" spans="1:12" ht="14.1" customHeight="1">
      <c r="A8" s="334" t="s">
        <v>123</v>
      </c>
      <c r="B8" s="493">
        <v>280.966376545</v>
      </c>
      <c r="C8" s="493">
        <v>784.45161310499998</v>
      </c>
      <c r="D8" s="493">
        <v>654.92710778000003</v>
      </c>
      <c r="E8" s="493">
        <v>1071.003574694</v>
      </c>
      <c r="F8" s="493">
        <v>1825.2329505600001</v>
      </c>
      <c r="G8" s="493">
        <v>2202.4699342160002</v>
      </c>
      <c r="H8" s="330">
        <v>2791.3486721240001</v>
      </c>
      <c r="I8" s="330">
        <v>4027.7028847759998</v>
      </c>
      <c r="J8" s="330">
        <v>6819.0515568999999</v>
      </c>
    </row>
    <row r="9" spans="1:12" ht="14.1" customHeight="1">
      <c r="A9" s="336" t="s">
        <v>124</v>
      </c>
      <c r="B9" s="494">
        <v>422.75269557000001</v>
      </c>
      <c r="C9" s="494">
        <v>1060.21337202</v>
      </c>
      <c r="D9" s="494">
        <v>957.19403320000004</v>
      </c>
      <c r="E9" s="494">
        <v>1477.5531064300001</v>
      </c>
      <c r="F9" s="494">
        <v>2564.06065231</v>
      </c>
      <c r="G9" s="494">
        <v>2964.23194203</v>
      </c>
      <c r="H9" s="495">
        <v>3917.7132072200002</v>
      </c>
      <c r="I9" s="495">
        <v>5528.2925943399996</v>
      </c>
      <c r="J9" s="495">
        <v>9446.0058015600007</v>
      </c>
    </row>
    <row r="10" spans="1:12" ht="14.1" customHeight="1">
      <c r="A10" s="334" t="s">
        <v>125</v>
      </c>
      <c r="B10" s="493">
        <v>21.563723671999998</v>
      </c>
      <c r="C10" s="493">
        <v>49.311701188000001</v>
      </c>
      <c r="D10" s="493">
        <v>40.994913670000003</v>
      </c>
      <c r="E10" s="493">
        <v>66.178142105999996</v>
      </c>
      <c r="F10" s="493">
        <v>173.49184226</v>
      </c>
      <c r="G10" s="493">
        <v>266.151373014</v>
      </c>
      <c r="H10" s="330">
        <v>178.04848063599999</v>
      </c>
      <c r="I10" s="330">
        <v>439.643215274</v>
      </c>
      <c r="J10" s="330">
        <v>617.69169591000002</v>
      </c>
    </row>
    <row r="11" spans="1:12" ht="14.1" customHeight="1">
      <c r="A11" s="336" t="s">
        <v>126</v>
      </c>
      <c r="B11" s="494">
        <v>305.12539604</v>
      </c>
      <c r="C11" s="494">
        <v>700.36883667999996</v>
      </c>
      <c r="D11" s="494">
        <v>515.16923698000005</v>
      </c>
      <c r="E11" s="494">
        <v>859.73297044000003</v>
      </c>
      <c r="F11" s="494">
        <v>1646.9517232000001</v>
      </c>
      <c r="G11" s="494">
        <v>3208.62629505</v>
      </c>
      <c r="H11" s="495">
        <v>2380.3964401399999</v>
      </c>
      <c r="I11" s="495">
        <v>4855.5780182500002</v>
      </c>
      <c r="J11" s="495">
        <v>7235.9744583900001</v>
      </c>
    </row>
    <row r="12" spans="1:12" ht="14.1" customHeight="1">
      <c r="A12" s="334" t="s">
        <v>127</v>
      </c>
      <c r="B12" s="493">
        <v>77.782981585000002</v>
      </c>
      <c r="C12" s="493">
        <v>163.55493476500001</v>
      </c>
      <c r="D12" s="493">
        <v>141.53645992</v>
      </c>
      <c r="E12" s="493">
        <v>203.12312509899999</v>
      </c>
      <c r="F12" s="493">
        <v>380.14370137999998</v>
      </c>
      <c r="G12" s="493">
        <v>296.31171104100002</v>
      </c>
      <c r="H12" s="330">
        <v>585.99750136900002</v>
      </c>
      <c r="I12" s="330">
        <v>676.45541242100001</v>
      </c>
      <c r="J12" s="330">
        <v>1262.4529137899999</v>
      </c>
    </row>
    <row r="13" spans="1:12" ht="14.1" customHeight="1">
      <c r="A13" s="340" t="s">
        <v>128</v>
      </c>
      <c r="B13" s="496">
        <v>1278.1004878159999</v>
      </c>
      <c r="C13" s="496">
        <v>3250.087268538</v>
      </c>
      <c r="D13" s="496">
        <v>2722.4245361799999</v>
      </c>
      <c r="E13" s="496">
        <v>4353.4106189519998</v>
      </c>
      <c r="F13" s="496">
        <v>8015.451292236</v>
      </c>
      <c r="G13" s="496">
        <v>11310.930216688001</v>
      </c>
      <c r="H13" s="497">
        <v>11604.022911485999</v>
      </c>
      <c r="I13" s="497">
        <v>19326.381508924002</v>
      </c>
      <c r="J13" s="497">
        <v>30930.404420409999</v>
      </c>
    </row>
    <row r="14" spans="1:12" ht="14.1" customHeight="1">
      <c r="A14" s="334" t="s">
        <v>64</v>
      </c>
      <c r="B14" s="493">
        <v>834.81998861</v>
      </c>
      <c r="C14" s="493">
        <v>2047.2121571299999</v>
      </c>
      <c r="D14" s="493">
        <v>1625.5270314100001</v>
      </c>
      <c r="E14" s="493">
        <v>2489.5230981999998</v>
      </c>
      <c r="F14" s="493">
        <v>4671.9718469400004</v>
      </c>
      <c r="G14" s="493">
        <v>5808.49732804</v>
      </c>
      <c r="H14" s="330">
        <v>6997.0822753499997</v>
      </c>
      <c r="I14" s="330">
        <v>10480.46917498</v>
      </c>
      <c r="J14" s="330">
        <v>17477.55145033</v>
      </c>
    </row>
    <row r="15" spans="1:12" ht="14.1" customHeight="1">
      <c r="A15" s="336" t="s">
        <v>129</v>
      </c>
      <c r="B15" s="494">
        <v>619.34285014</v>
      </c>
      <c r="C15" s="494">
        <v>1476.48231921</v>
      </c>
      <c r="D15" s="494">
        <v>1178.5835263900001</v>
      </c>
      <c r="E15" s="494">
        <v>1692.76359602</v>
      </c>
      <c r="F15" s="494">
        <v>3338.84301056</v>
      </c>
      <c r="G15" s="494">
        <v>3631.9515642000001</v>
      </c>
      <c r="H15" s="495">
        <v>4967.17229176</v>
      </c>
      <c r="I15" s="495">
        <v>6970.7945747599997</v>
      </c>
      <c r="J15" s="495">
        <v>11937.966866520001</v>
      </c>
    </row>
    <row r="16" spans="1:12" ht="14.1" customHeight="1">
      <c r="A16" s="572" t="s">
        <v>130</v>
      </c>
      <c r="B16" s="573">
        <v>215.47713847</v>
      </c>
      <c r="C16" s="573">
        <v>570.72983792000002</v>
      </c>
      <c r="D16" s="573">
        <v>446.94350501999998</v>
      </c>
      <c r="E16" s="573">
        <v>796.75950218000003</v>
      </c>
      <c r="F16" s="573">
        <v>1333.1288363799999</v>
      </c>
      <c r="G16" s="573">
        <v>2176.5457638399998</v>
      </c>
      <c r="H16" s="387">
        <v>2029.9099835899999</v>
      </c>
      <c r="I16" s="387">
        <v>3509.6746002199998</v>
      </c>
      <c r="J16" s="387">
        <v>5539.5845838100004</v>
      </c>
    </row>
    <row r="17" spans="1:10" ht="14.1" customHeight="1">
      <c r="A17" s="574" t="s">
        <v>131</v>
      </c>
      <c r="B17" s="575">
        <v>176.10010395</v>
      </c>
      <c r="C17" s="575">
        <v>528.34686266999995</v>
      </c>
      <c r="D17" s="575">
        <v>524.86397534000002</v>
      </c>
      <c r="E17" s="575">
        <v>1043.1610792900001</v>
      </c>
      <c r="F17" s="575">
        <v>2132.64513063</v>
      </c>
      <c r="G17" s="575">
        <v>3876.93248902</v>
      </c>
      <c r="H17" s="576">
        <v>2272.4720212500001</v>
      </c>
      <c r="I17" s="576">
        <v>6009.5776196500001</v>
      </c>
      <c r="J17" s="576">
        <v>8282.0496409000007</v>
      </c>
    </row>
    <row r="18" spans="1:10" ht="14.1" customHeight="1">
      <c r="A18" s="572" t="s">
        <v>132</v>
      </c>
      <c r="B18" s="573">
        <v>129.67327797999999</v>
      </c>
      <c r="C18" s="573">
        <v>399.73217459</v>
      </c>
      <c r="D18" s="573">
        <v>407.57012099999997</v>
      </c>
      <c r="E18" s="573">
        <v>806.53539330000001</v>
      </c>
      <c r="F18" s="573">
        <v>1634.1891368700001</v>
      </c>
      <c r="G18" s="573">
        <v>3310.8747349</v>
      </c>
      <c r="H18" s="387">
        <v>1743.5109668699999</v>
      </c>
      <c r="I18" s="387">
        <v>4945.0638717700003</v>
      </c>
      <c r="J18" s="387">
        <v>6688.5748386400001</v>
      </c>
    </row>
    <row r="19" spans="1:10" ht="14.1" customHeight="1">
      <c r="A19" s="593" t="s">
        <v>133</v>
      </c>
      <c r="B19" s="594">
        <v>4.0105686399999998</v>
      </c>
      <c r="C19" s="594">
        <v>7.7994021599999996</v>
      </c>
      <c r="D19" s="594">
        <v>5.5039356899999996</v>
      </c>
      <c r="E19" s="594">
        <v>8.7170971300000009</v>
      </c>
      <c r="F19" s="594">
        <v>23.038898199999998</v>
      </c>
      <c r="G19" s="594">
        <v>41.168575089999997</v>
      </c>
      <c r="H19" s="595">
        <v>26.03100362</v>
      </c>
      <c r="I19" s="595">
        <v>64.207473289999996</v>
      </c>
      <c r="J19" s="595">
        <v>90.238476910000003</v>
      </c>
    </row>
    <row r="20" spans="1:10" ht="14.1" customHeight="1">
      <c r="A20" s="720" t="s">
        <v>639</v>
      </c>
      <c r="B20" s="573">
        <v>42.416257330000001</v>
      </c>
      <c r="C20" s="573">
        <v>120.81528591999999</v>
      </c>
      <c r="D20" s="573">
        <v>111.78991865</v>
      </c>
      <c r="E20" s="573">
        <v>227.90858886000001</v>
      </c>
      <c r="F20" s="573">
        <v>475.41709556000001</v>
      </c>
      <c r="G20" s="573">
        <v>524.88917903000004</v>
      </c>
      <c r="H20" s="387">
        <v>502.93005075999997</v>
      </c>
      <c r="I20" s="387">
        <v>1000.30627459</v>
      </c>
      <c r="J20" s="387">
        <v>1503.23632535</v>
      </c>
    </row>
    <row r="21" spans="1:10" ht="14.1" customHeight="1">
      <c r="A21" s="593" t="s">
        <v>134</v>
      </c>
      <c r="B21" s="594">
        <v>90.684021920000006</v>
      </c>
      <c r="C21" s="594">
        <v>261.27597255000001</v>
      </c>
      <c r="D21" s="594">
        <v>221.40427402</v>
      </c>
      <c r="E21" s="594">
        <v>304.68283263000001</v>
      </c>
      <c r="F21" s="594">
        <v>262.12576934999998</v>
      </c>
      <c r="G21" s="594">
        <v>214.58889181999999</v>
      </c>
      <c r="H21" s="595">
        <v>878.04710111999998</v>
      </c>
      <c r="I21" s="595">
        <v>476.71466117</v>
      </c>
      <c r="J21" s="595">
        <v>1354.76176229</v>
      </c>
    </row>
    <row r="22" spans="1:10" ht="14.1" customHeight="1">
      <c r="A22" s="572" t="s">
        <v>135</v>
      </c>
      <c r="B22" s="573">
        <v>133.51360276</v>
      </c>
      <c r="C22" s="573">
        <v>318.53609062999999</v>
      </c>
      <c r="D22" s="573">
        <v>292.39752662000001</v>
      </c>
      <c r="E22" s="573">
        <v>418.56807698</v>
      </c>
      <c r="F22" s="573">
        <v>755.70196169999997</v>
      </c>
      <c r="G22" s="573">
        <v>1010.06427161</v>
      </c>
      <c r="H22" s="387">
        <v>1163.01529699</v>
      </c>
      <c r="I22" s="387">
        <v>1765.76623331</v>
      </c>
      <c r="J22" s="387">
        <v>2928.7815303000002</v>
      </c>
    </row>
    <row r="23" spans="1:10" ht="14.1" customHeight="1">
      <c r="A23" s="596" t="s">
        <v>136</v>
      </c>
      <c r="B23" s="597">
        <v>42.982770576</v>
      </c>
      <c r="C23" s="597">
        <v>94.716185558000006</v>
      </c>
      <c r="D23" s="597">
        <v>58.231728789999998</v>
      </c>
      <c r="E23" s="597">
        <v>97.475531852000003</v>
      </c>
      <c r="F23" s="597">
        <v>193.006583616</v>
      </c>
      <c r="G23" s="597">
        <v>400.84723619800002</v>
      </c>
      <c r="H23" s="598">
        <v>293.40621677600001</v>
      </c>
      <c r="I23" s="598">
        <v>593.85381981399996</v>
      </c>
      <c r="J23" s="598">
        <v>887.26003659000003</v>
      </c>
    </row>
    <row r="24" spans="1:10" ht="14.1" customHeight="1">
      <c r="A24" s="580" t="s">
        <v>137</v>
      </c>
      <c r="B24" s="581">
        <v>169.909314403</v>
      </c>
      <c r="C24" s="581">
        <v>492.18681078100002</v>
      </c>
      <c r="D24" s="581">
        <v>412.60278462999997</v>
      </c>
      <c r="E24" s="581">
        <v>675.81970018300001</v>
      </c>
      <c r="F24" s="581">
        <v>1425.5704225259999</v>
      </c>
      <c r="G24" s="581">
        <v>2373.1389613370002</v>
      </c>
      <c r="H24" s="371">
        <v>1750.5186099970001</v>
      </c>
      <c r="I24" s="371">
        <v>3798.7093838629999</v>
      </c>
      <c r="J24" s="371">
        <v>5549.2279938600004</v>
      </c>
    </row>
    <row r="25" spans="1:10" ht="14.1" customHeight="1">
      <c r="A25" s="599" t="s">
        <v>138</v>
      </c>
      <c r="B25" s="600">
        <v>84.059273552999997</v>
      </c>
      <c r="C25" s="600">
        <v>304.68003420100001</v>
      </c>
      <c r="D25" s="600">
        <v>263.88375165000002</v>
      </c>
      <c r="E25" s="600">
        <v>445.58469162699998</v>
      </c>
      <c r="F25" s="600">
        <v>741.13646655599996</v>
      </c>
      <c r="G25" s="600">
        <v>1210.920441793</v>
      </c>
      <c r="H25" s="601">
        <v>1098.2077510300001</v>
      </c>
      <c r="I25" s="601">
        <v>1952.05690835</v>
      </c>
      <c r="J25" s="601">
        <v>3050.26465938</v>
      </c>
    </row>
    <row r="26" spans="1:10" ht="14.1" customHeight="1">
      <c r="A26" s="580" t="s">
        <v>139</v>
      </c>
      <c r="B26" s="581">
        <v>375.56004560999997</v>
      </c>
      <c r="C26" s="581">
        <v>916.97773505999999</v>
      </c>
      <c r="D26" s="581">
        <v>732.75398177</v>
      </c>
      <c r="E26" s="581">
        <v>1167.8444243490001</v>
      </c>
      <c r="F26" s="581">
        <v>2315.5760892200001</v>
      </c>
      <c r="G26" s="581">
        <v>3827.9062807209998</v>
      </c>
      <c r="H26" s="371">
        <v>3193.136186789</v>
      </c>
      <c r="I26" s="371">
        <v>6143.4823699409999</v>
      </c>
      <c r="J26" s="371">
        <v>9336.6185567299999</v>
      </c>
    </row>
    <row r="27" spans="1:10" ht="14.1" customHeight="1">
      <c r="A27" s="593" t="s">
        <v>140</v>
      </c>
      <c r="B27" s="594">
        <v>306.28639192999998</v>
      </c>
      <c r="C27" s="594">
        <v>704.78703704999998</v>
      </c>
      <c r="D27" s="594">
        <v>561.54903750999995</v>
      </c>
      <c r="E27" s="594">
        <v>846.61895555000001</v>
      </c>
      <c r="F27" s="594">
        <v>1612.40571793</v>
      </c>
      <c r="G27" s="594">
        <v>2771.4264499800001</v>
      </c>
      <c r="H27" s="595">
        <v>2419.2414220400001</v>
      </c>
      <c r="I27" s="595">
        <v>4383.83216791</v>
      </c>
      <c r="J27" s="595">
        <v>6803.0735899499996</v>
      </c>
    </row>
    <row r="28" spans="1:10" ht="14.1" customHeight="1">
      <c r="A28" s="572" t="s">
        <v>141</v>
      </c>
      <c r="B28" s="573">
        <v>33.970828320000003</v>
      </c>
      <c r="C28" s="573">
        <v>129.31144728000001</v>
      </c>
      <c r="D28" s="573">
        <v>118.98659982</v>
      </c>
      <c r="E28" s="573">
        <v>229.06890111999999</v>
      </c>
      <c r="F28" s="573">
        <v>525.01975207999999</v>
      </c>
      <c r="G28" s="573">
        <v>700.66319365000004</v>
      </c>
      <c r="H28" s="387">
        <v>511.33777653999999</v>
      </c>
      <c r="I28" s="387">
        <v>1225.68294573</v>
      </c>
      <c r="J28" s="387">
        <v>1737.0207222700001</v>
      </c>
    </row>
    <row r="29" spans="1:10" ht="14.1" customHeight="1">
      <c r="A29" s="593" t="s">
        <v>142</v>
      </c>
      <c r="B29" s="594">
        <v>35.30282536</v>
      </c>
      <c r="C29" s="594">
        <v>82.879250729999995</v>
      </c>
      <c r="D29" s="594">
        <v>52.218344440000003</v>
      </c>
      <c r="E29" s="594">
        <v>92.156567679000005</v>
      </c>
      <c r="F29" s="594">
        <v>178.15061921</v>
      </c>
      <c r="G29" s="594">
        <v>355.81663709100002</v>
      </c>
      <c r="H29" s="595">
        <v>262.556988209</v>
      </c>
      <c r="I29" s="595">
        <v>533.96725630100002</v>
      </c>
      <c r="J29" s="595">
        <v>796.52424451000002</v>
      </c>
    </row>
    <row r="30" spans="1:10" ht="14.1" customHeight="1">
      <c r="A30" s="580" t="s">
        <v>143</v>
      </c>
      <c r="B30" s="581">
        <v>173.21596625399999</v>
      </c>
      <c r="C30" s="581">
        <v>382.56403026599997</v>
      </c>
      <c r="D30" s="581">
        <v>295.57588786000002</v>
      </c>
      <c r="E30" s="581">
        <v>424.32772918000001</v>
      </c>
      <c r="F30" s="581">
        <v>820.47557667000001</v>
      </c>
      <c r="G30" s="581">
        <v>1515.3535778</v>
      </c>
      <c r="H30" s="371">
        <v>1275.6836135599999</v>
      </c>
      <c r="I30" s="371">
        <v>2335.82915447</v>
      </c>
      <c r="J30" s="371">
        <v>3611.5127680300002</v>
      </c>
    </row>
    <row r="31" spans="1:10" ht="14.1" customHeight="1">
      <c r="A31" s="593" t="s">
        <v>144</v>
      </c>
      <c r="B31" s="594">
        <v>39.016062009999999</v>
      </c>
      <c r="C31" s="594">
        <v>94.028857790000004</v>
      </c>
      <c r="D31" s="594">
        <v>76.518929650000004</v>
      </c>
      <c r="E31" s="594">
        <v>108.49449992</v>
      </c>
      <c r="F31" s="594">
        <v>205.60922755999999</v>
      </c>
      <c r="G31" s="594">
        <v>302.57180147999998</v>
      </c>
      <c r="H31" s="595">
        <v>318.05834936999997</v>
      </c>
      <c r="I31" s="595">
        <v>508.18102904</v>
      </c>
      <c r="J31" s="595">
        <v>826.23937840999997</v>
      </c>
    </row>
    <row r="32" spans="1:10" ht="14.1" customHeight="1">
      <c r="A32" s="572" t="s">
        <v>145</v>
      </c>
      <c r="B32" s="573">
        <v>95.885051970000006</v>
      </c>
      <c r="C32" s="573">
        <v>196.66432574000001</v>
      </c>
      <c r="D32" s="573">
        <v>139.11401112999999</v>
      </c>
      <c r="E32" s="573">
        <v>215.22494835000001</v>
      </c>
      <c r="F32" s="573">
        <v>384.79345909</v>
      </c>
      <c r="G32" s="573">
        <v>878.47889466000004</v>
      </c>
      <c r="H32" s="387">
        <v>646.88833719000002</v>
      </c>
      <c r="I32" s="387">
        <v>1263.2723537500001</v>
      </c>
      <c r="J32" s="387">
        <v>1910.16069094</v>
      </c>
    </row>
    <row r="33" spans="1:10" ht="14.1" customHeight="1">
      <c r="A33" s="596" t="s">
        <v>146</v>
      </c>
      <c r="B33" s="597">
        <v>38.314852274000003</v>
      </c>
      <c r="C33" s="597">
        <v>91.870846736000004</v>
      </c>
      <c r="D33" s="597">
        <v>79.942947079999996</v>
      </c>
      <c r="E33" s="597">
        <v>100.60828091</v>
      </c>
      <c r="F33" s="597">
        <v>230.07289001999999</v>
      </c>
      <c r="G33" s="597">
        <v>334.30288166000003</v>
      </c>
      <c r="H33" s="598">
        <v>310.73692699999998</v>
      </c>
      <c r="I33" s="598">
        <v>564.37577167999996</v>
      </c>
      <c r="J33" s="598">
        <v>875.11269867999999</v>
      </c>
    </row>
    <row r="34" spans="1:10" ht="14.1" customHeight="1">
      <c r="A34" s="585" t="s">
        <v>147</v>
      </c>
      <c r="B34" s="581">
        <v>1483.751219023</v>
      </c>
      <c r="C34" s="581">
        <v>3674.8781928170001</v>
      </c>
      <c r="D34" s="581">
        <v>3042.5757333199999</v>
      </c>
      <c r="E34" s="581">
        <v>4845.4353431179998</v>
      </c>
      <c r="F34" s="581">
        <v>8905.4569589300008</v>
      </c>
      <c r="G34" s="581">
        <v>12765.697536072001</v>
      </c>
      <c r="H34" s="371">
        <v>13046.640488278001</v>
      </c>
      <c r="I34" s="371">
        <v>21671.154495002</v>
      </c>
      <c r="J34" s="371">
        <v>34717.79498328</v>
      </c>
    </row>
    <row r="35" spans="1:10" ht="14.1" customHeight="1">
      <c r="A35" s="602" t="s">
        <v>148</v>
      </c>
      <c r="B35" s="603">
        <v>1451.31645407</v>
      </c>
      <c r="C35" s="603">
        <v>3632.6512988029999</v>
      </c>
      <c r="D35" s="603">
        <v>3018.0004240399999</v>
      </c>
      <c r="E35" s="603">
        <v>4777.7383481320003</v>
      </c>
      <c r="F35" s="603">
        <v>8835.9268689060009</v>
      </c>
      <c r="G35" s="603">
        <v>12826.283794487999</v>
      </c>
      <c r="H35" s="604">
        <v>12879.706525046</v>
      </c>
      <c r="I35" s="604">
        <v>21662.210663393998</v>
      </c>
      <c r="J35" s="604">
        <v>34541.917188439998</v>
      </c>
    </row>
    <row r="36" spans="1:10" ht="14.1" customHeight="1">
      <c r="A36" s="582" t="s">
        <v>149</v>
      </c>
      <c r="B36" s="583">
        <v>-32.434764952999998</v>
      </c>
      <c r="C36" s="583">
        <v>-42.226894012999999</v>
      </c>
      <c r="D36" s="583">
        <v>-24.575309279999999</v>
      </c>
      <c r="E36" s="583">
        <v>-67.696994985000003</v>
      </c>
      <c r="F36" s="583">
        <v>-69.530090024000003</v>
      </c>
      <c r="G36" s="583">
        <v>60.586258415000003</v>
      </c>
      <c r="H36" s="584">
        <v>-166.933963232</v>
      </c>
      <c r="I36" s="584">
        <v>-8.943831608</v>
      </c>
      <c r="J36" s="584">
        <v>-175.87779484000001</v>
      </c>
    </row>
    <row r="37" spans="1:10" ht="14.1" customHeight="1">
      <c r="A37" s="593" t="s">
        <v>150</v>
      </c>
      <c r="B37" s="594">
        <v>85.850040849999999</v>
      </c>
      <c r="C37" s="594">
        <v>187.50677658000001</v>
      </c>
      <c r="D37" s="594">
        <v>148.71903298000001</v>
      </c>
      <c r="E37" s="594">
        <v>230.23500855699999</v>
      </c>
      <c r="F37" s="594">
        <v>684.43395597000006</v>
      </c>
      <c r="G37" s="594">
        <v>1162.218519543</v>
      </c>
      <c r="H37" s="595">
        <v>652.31085896699994</v>
      </c>
      <c r="I37" s="595">
        <v>1846.6524755129999</v>
      </c>
      <c r="J37" s="595">
        <v>2498.96333448</v>
      </c>
    </row>
    <row r="38" spans="1:10" ht="14.1" customHeight="1">
      <c r="A38" s="572" t="s">
        <v>151</v>
      </c>
      <c r="B38" s="573">
        <v>97.221177139999995</v>
      </c>
      <c r="C38" s="573">
        <v>197.02413089000001</v>
      </c>
      <c r="D38" s="573">
        <v>179.26276838999999</v>
      </c>
      <c r="E38" s="573">
        <v>251.33071505999999</v>
      </c>
      <c r="F38" s="573">
        <v>731.89210279999998</v>
      </c>
      <c r="G38" s="573">
        <v>1040.9475850900001</v>
      </c>
      <c r="H38" s="387">
        <v>724.83879148000005</v>
      </c>
      <c r="I38" s="387">
        <v>1772.8396878900001</v>
      </c>
      <c r="J38" s="387">
        <v>2497.6784793699999</v>
      </c>
    </row>
    <row r="39" spans="1:10" ht="14.1" customHeight="1">
      <c r="A39" s="596" t="s">
        <v>152</v>
      </c>
      <c r="B39" s="597">
        <v>11.371136290000001</v>
      </c>
      <c r="C39" s="597">
        <v>9.51735431</v>
      </c>
      <c r="D39" s="597">
        <v>30.54373541</v>
      </c>
      <c r="E39" s="597">
        <v>21.095706502999999</v>
      </c>
      <c r="F39" s="597">
        <v>47.458146829999997</v>
      </c>
      <c r="G39" s="597">
        <v>-121.270934453</v>
      </c>
      <c r="H39" s="598">
        <v>72.527932512999996</v>
      </c>
      <c r="I39" s="598">
        <v>-73.812787623000006</v>
      </c>
      <c r="J39" s="598">
        <v>-1.2848551100000001</v>
      </c>
    </row>
    <row r="40" spans="1:10" ht="14.1" customHeight="1">
      <c r="A40" s="585" t="s">
        <v>153</v>
      </c>
      <c r="B40" s="581">
        <v>1569.6012598729999</v>
      </c>
      <c r="C40" s="581">
        <v>3862.3849693970001</v>
      </c>
      <c r="D40" s="581">
        <v>3191.2947663</v>
      </c>
      <c r="E40" s="581">
        <v>5075.6703516739999</v>
      </c>
      <c r="F40" s="581">
        <v>9589.8909148999992</v>
      </c>
      <c r="G40" s="581">
        <v>13927.916055616</v>
      </c>
      <c r="H40" s="371">
        <v>13698.951347243999</v>
      </c>
      <c r="I40" s="371">
        <v>23517.806970516001</v>
      </c>
      <c r="J40" s="371">
        <v>37216.758317760003</v>
      </c>
    </row>
    <row r="41" spans="1:10" ht="14.1" customHeight="1">
      <c r="A41" s="602" t="s">
        <v>154</v>
      </c>
      <c r="B41" s="603">
        <v>1548.53763121</v>
      </c>
      <c r="C41" s="603">
        <v>3829.6754296929998</v>
      </c>
      <c r="D41" s="603">
        <v>3197.2631924299999</v>
      </c>
      <c r="E41" s="603">
        <v>5029.0690631919997</v>
      </c>
      <c r="F41" s="603">
        <v>9567.8189717059995</v>
      </c>
      <c r="G41" s="603">
        <v>13867.231379577999</v>
      </c>
      <c r="H41" s="604">
        <v>13604.545316526001</v>
      </c>
      <c r="I41" s="604">
        <v>23435.050351284</v>
      </c>
      <c r="J41" s="604">
        <v>37039.595667809997</v>
      </c>
    </row>
    <row r="42" spans="1:10" ht="14.1" customHeight="1">
      <c r="A42" s="577" t="s">
        <v>155</v>
      </c>
      <c r="B42" s="578">
        <v>-21.063628662999999</v>
      </c>
      <c r="C42" s="578">
        <v>-32.709539702999997</v>
      </c>
      <c r="D42" s="578">
        <v>5.9684261300000001</v>
      </c>
      <c r="E42" s="578">
        <v>-46.601288482000001</v>
      </c>
      <c r="F42" s="578">
        <v>-22.071943193999999</v>
      </c>
      <c r="G42" s="578">
        <v>-60.684676037999999</v>
      </c>
      <c r="H42" s="579">
        <v>-94.406030717999997</v>
      </c>
      <c r="I42" s="579">
        <v>-82.756619232000006</v>
      </c>
      <c r="J42" s="579">
        <v>-177.16264995</v>
      </c>
    </row>
    <row r="43" spans="1:10" s="458" customFormat="1" ht="14.1" customHeight="1">
      <c r="A43" s="605" t="s">
        <v>283</v>
      </c>
      <c r="B43" s="600">
        <v>754.36556940000003</v>
      </c>
      <c r="C43" s="600">
        <v>1821.1793436</v>
      </c>
      <c r="D43" s="600">
        <v>1544.0866329099999</v>
      </c>
      <c r="E43" s="600">
        <v>2483.0359365429999</v>
      </c>
      <c r="F43" s="600">
        <v>7166.8206273400001</v>
      </c>
      <c r="G43" s="600">
        <v>11604.695846817</v>
      </c>
      <c r="H43" s="601">
        <v>6602.667482453</v>
      </c>
      <c r="I43" s="601">
        <v>18771.516474157001</v>
      </c>
      <c r="J43" s="601">
        <v>25374.183956609999</v>
      </c>
    </row>
    <row r="44" spans="1:10" ht="14.1" customHeight="1">
      <c r="A44" s="586" t="s">
        <v>156</v>
      </c>
      <c r="B44" s="573"/>
      <c r="C44" s="573"/>
      <c r="D44" s="573"/>
      <c r="E44" s="573"/>
      <c r="F44" s="573"/>
      <c r="G44" s="573"/>
      <c r="H44" s="587"/>
      <c r="I44" s="587"/>
      <c r="J44" s="587"/>
    </row>
    <row r="45" spans="1:10" ht="14.1" customHeight="1">
      <c r="A45" s="606" t="s">
        <v>157</v>
      </c>
      <c r="B45" s="607">
        <v>0.13293893200000001</v>
      </c>
      <c r="C45" s="607">
        <v>0.151438029</v>
      </c>
      <c r="D45" s="607">
        <v>0.151557106</v>
      </c>
      <c r="E45" s="607">
        <v>0.155239135</v>
      </c>
      <c r="F45" s="607">
        <v>0.17785279600000001</v>
      </c>
      <c r="G45" s="607">
        <v>0.209809354</v>
      </c>
      <c r="H45" s="608">
        <v>0.15085446</v>
      </c>
      <c r="I45" s="608">
        <v>0.196555645</v>
      </c>
      <c r="J45" s="608">
        <v>0.179410134</v>
      </c>
    </row>
    <row r="46" spans="1:10" ht="14.1" customHeight="1">
      <c r="A46" s="588" t="s">
        <v>158</v>
      </c>
      <c r="B46" s="589">
        <v>6.5768908000000001E-2</v>
      </c>
      <c r="C46" s="589">
        <v>9.3745185999999994E-2</v>
      </c>
      <c r="D46" s="589">
        <v>9.6929685000000002E-2</v>
      </c>
      <c r="E46" s="589">
        <v>0.10235301300000001</v>
      </c>
      <c r="F46" s="589">
        <v>9.2463473000000004E-2</v>
      </c>
      <c r="G46" s="589">
        <v>0.107057547</v>
      </c>
      <c r="H46" s="590">
        <v>9.4640260000000004E-2</v>
      </c>
      <c r="I46" s="590">
        <v>0.10100478</v>
      </c>
      <c r="J46" s="590">
        <v>9.8617030999999994E-2</v>
      </c>
    </row>
    <row r="47" spans="1:10" ht="14.1" customHeight="1">
      <c r="A47" s="606" t="s">
        <v>159</v>
      </c>
      <c r="B47" s="607">
        <v>0.59022399000000003</v>
      </c>
      <c r="C47" s="607">
        <v>0.56034782900000002</v>
      </c>
      <c r="D47" s="607">
        <v>0.56717334600000002</v>
      </c>
      <c r="E47" s="607">
        <v>0.57036566399999999</v>
      </c>
      <c r="F47" s="607">
        <v>0.89412565399999999</v>
      </c>
      <c r="G47" s="607">
        <v>1.0259718360000001</v>
      </c>
      <c r="H47" s="608">
        <v>0.56899814299999996</v>
      </c>
      <c r="I47" s="608">
        <v>0.97128976099999997</v>
      </c>
      <c r="J47" s="608">
        <v>0.82036379500000001</v>
      </c>
    </row>
    <row r="48" spans="1:10" ht="14.1" customHeight="1">
      <c r="A48" s="557" t="s">
        <v>160</v>
      </c>
      <c r="B48" s="591">
        <v>4.4398129209999997</v>
      </c>
      <c r="C48" s="591">
        <v>3.7001790859999999</v>
      </c>
      <c r="D48" s="591">
        <v>3.7423078329999999</v>
      </c>
      <c r="E48" s="591">
        <v>3.6741100260000001</v>
      </c>
      <c r="F48" s="591">
        <v>5.0273353839999997</v>
      </c>
      <c r="G48" s="591">
        <v>4.8900195210000001</v>
      </c>
      <c r="H48" s="592">
        <v>3.7718350690000002</v>
      </c>
      <c r="I48" s="592">
        <v>4.9415510840000003</v>
      </c>
      <c r="J48" s="592">
        <v>4.5725610809999999</v>
      </c>
    </row>
    <row r="49" spans="1:11" ht="14.1" customHeight="1">
      <c r="A49" s="609" t="s">
        <v>307</v>
      </c>
      <c r="B49" s="610">
        <v>0.38147993400000002</v>
      </c>
      <c r="C49" s="610">
        <v>0.384427715</v>
      </c>
      <c r="D49" s="610">
        <v>0.41440168799999999</v>
      </c>
      <c r="E49" s="610">
        <v>0.40177201299999998</v>
      </c>
      <c r="F49" s="610">
        <v>0.38909059299999998</v>
      </c>
      <c r="G49" s="610">
        <v>0.33165150700000001</v>
      </c>
      <c r="H49" s="611">
        <v>0.39759592999999999</v>
      </c>
      <c r="I49" s="611">
        <v>0.35602842099999998</v>
      </c>
      <c r="J49" s="611">
        <v>0.37216579900000002</v>
      </c>
    </row>
    <row r="50" spans="1:11" ht="14.1" customHeight="1">
      <c r="A50" s="557" t="s">
        <v>308</v>
      </c>
      <c r="B50" s="366">
        <v>0.93423109199999999</v>
      </c>
      <c r="C50" s="366">
        <v>0.90625481399999996</v>
      </c>
      <c r="D50" s="366">
        <v>0.90307031500000001</v>
      </c>
      <c r="E50" s="366">
        <v>0.89764698700000001</v>
      </c>
      <c r="F50" s="366">
        <v>0.90753652699999998</v>
      </c>
      <c r="G50" s="366">
        <v>0.89294245299999997</v>
      </c>
      <c r="H50" s="367">
        <v>0.90535973999999997</v>
      </c>
      <c r="I50" s="367">
        <v>0.89899521999999998</v>
      </c>
      <c r="J50" s="367">
        <v>0.90138296900000003</v>
      </c>
    </row>
    <row r="51" spans="1:11" ht="14.1" customHeight="1">
      <c r="A51" s="612" t="s">
        <v>640</v>
      </c>
      <c r="B51" s="613">
        <v>0.25289101400000003</v>
      </c>
      <c r="C51" s="613">
        <v>0.22774717799999999</v>
      </c>
      <c r="D51" s="613">
        <v>0.21363146999999999</v>
      </c>
      <c r="E51" s="613">
        <v>0.200956149</v>
      </c>
      <c r="F51" s="613">
        <v>0.20837871899999999</v>
      </c>
      <c r="G51" s="613">
        <v>0.25193513499999998</v>
      </c>
      <c r="H51" s="614">
        <v>0.217153873</v>
      </c>
      <c r="I51" s="614">
        <v>0.23387048399999999</v>
      </c>
      <c r="J51" s="614">
        <v>0.227598987</v>
      </c>
    </row>
    <row r="52" spans="1:11" ht="12.75" customHeight="1">
      <c r="A52" s="461" t="s">
        <v>511</v>
      </c>
    </row>
    <row r="53" spans="1:11" ht="12.75" customHeight="1">
      <c r="A53" s="461" t="s">
        <v>641</v>
      </c>
    </row>
    <row r="54" spans="1:11" ht="13.2">
      <c r="A54" s="462" t="s">
        <v>634</v>
      </c>
      <c r="B54" s="460"/>
      <c r="D54" s="463"/>
    </row>
    <row r="56" spans="1:11" ht="17.25" customHeight="1">
      <c r="A56" s="453" t="s">
        <v>633</v>
      </c>
    </row>
    <row r="57" spans="1:11" ht="12.75" customHeight="1" thickBot="1">
      <c r="J57" s="454" t="s">
        <v>82</v>
      </c>
    </row>
    <row r="58" spans="1:11" ht="13.5" customHeight="1">
      <c r="A58" s="455" t="s">
        <v>632</v>
      </c>
      <c r="B58" s="503" t="s">
        <v>35</v>
      </c>
      <c r="C58" s="503" t="s">
        <v>612</v>
      </c>
      <c r="D58" s="503" t="s">
        <v>614</v>
      </c>
      <c r="E58" s="503" t="s">
        <v>98</v>
      </c>
      <c r="F58" s="503" t="s">
        <v>299</v>
      </c>
      <c r="G58" s="504">
        <v>300000</v>
      </c>
      <c r="H58" s="505" t="s">
        <v>315</v>
      </c>
      <c r="I58" s="505" t="s">
        <v>315</v>
      </c>
      <c r="J58" s="505" t="s">
        <v>62</v>
      </c>
    </row>
    <row r="59" spans="1:11" ht="13.5" customHeight="1">
      <c r="A59" s="456" t="s">
        <v>161</v>
      </c>
      <c r="B59" s="506" t="s">
        <v>611</v>
      </c>
      <c r="C59" s="506" t="s">
        <v>36</v>
      </c>
      <c r="D59" s="506" t="s">
        <v>36</v>
      </c>
      <c r="E59" s="506" t="s">
        <v>36</v>
      </c>
      <c r="F59" s="506" t="s">
        <v>36</v>
      </c>
      <c r="G59" s="506" t="s">
        <v>37</v>
      </c>
      <c r="H59" s="507" t="s">
        <v>313</v>
      </c>
      <c r="I59" s="507" t="s">
        <v>314</v>
      </c>
      <c r="J59" s="507" t="s">
        <v>112</v>
      </c>
    </row>
    <row r="60" spans="1:11" ht="13.5" customHeight="1" thickBot="1">
      <c r="A60" s="457" t="s">
        <v>66</v>
      </c>
      <c r="B60" s="508" t="s">
        <v>37</v>
      </c>
      <c r="C60" s="508" t="s">
        <v>613</v>
      </c>
      <c r="D60" s="508" t="s">
        <v>100</v>
      </c>
      <c r="E60" s="508" t="s">
        <v>101</v>
      </c>
      <c r="F60" s="508" t="s">
        <v>300</v>
      </c>
      <c r="G60" s="508" t="s">
        <v>102</v>
      </c>
      <c r="H60" s="509" t="s">
        <v>101</v>
      </c>
      <c r="I60" s="509" t="s">
        <v>102</v>
      </c>
      <c r="J60" s="509" t="s">
        <v>297</v>
      </c>
    </row>
    <row r="61" spans="1:11" ht="12.75" customHeight="1">
      <c r="A61" s="464" t="s">
        <v>162</v>
      </c>
      <c r="B61" s="442"/>
      <c r="C61" s="442"/>
      <c r="D61" s="442"/>
      <c r="E61" s="442"/>
      <c r="F61" s="442"/>
      <c r="G61" s="442"/>
      <c r="H61" s="442"/>
      <c r="I61" s="442"/>
      <c r="J61" s="442"/>
    </row>
    <row r="62" spans="1:11" ht="13.5" customHeight="1">
      <c r="A62" s="465" t="s">
        <v>122</v>
      </c>
      <c r="B62" s="443">
        <f t="shared" ref="B62:J62" si="0">B7/B$7</f>
        <v>1</v>
      </c>
      <c r="C62" s="443">
        <f t="shared" si="0"/>
        <v>1</v>
      </c>
      <c r="D62" s="443">
        <f t="shared" si="0"/>
        <v>1</v>
      </c>
      <c r="E62" s="443">
        <f t="shared" si="0"/>
        <v>1</v>
      </c>
      <c r="F62" s="443">
        <f t="shared" si="0"/>
        <v>1</v>
      </c>
      <c r="G62" s="443">
        <f t="shared" si="0"/>
        <v>1</v>
      </c>
      <c r="H62" s="466">
        <f t="shared" si="0"/>
        <v>1</v>
      </c>
      <c r="I62" s="466">
        <f t="shared" si="0"/>
        <v>1</v>
      </c>
      <c r="J62" s="466">
        <f t="shared" si="0"/>
        <v>1</v>
      </c>
    </row>
    <row r="63" spans="1:11" ht="13.5" customHeight="1">
      <c r="A63" s="467" t="s">
        <v>123</v>
      </c>
      <c r="B63" s="444">
        <f t="shared" ref="B63:J63" si="1">B8/B$7</f>
        <v>0.25353601732784209</v>
      </c>
      <c r="C63" s="444">
        <f t="shared" si="1"/>
        <v>0.28443797197198134</v>
      </c>
      <c r="D63" s="444">
        <f t="shared" si="1"/>
        <v>0.28354010751717651</v>
      </c>
      <c r="E63" s="444">
        <f t="shared" si="1"/>
        <v>0.29122422758551325</v>
      </c>
      <c r="F63" s="444">
        <f t="shared" si="1"/>
        <v>0.27697510571846234</v>
      </c>
      <c r="G63" s="444">
        <f t="shared" si="1"/>
        <v>0.2464221720212357</v>
      </c>
      <c r="H63" s="459">
        <f t="shared" si="1"/>
        <v>0.28328486868394515</v>
      </c>
      <c r="I63" s="459">
        <f t="shared" si="1"/>
        <v>0.25938871276625292</v>
      </c>
      <c r="J63" s="459">
        <f t="shared" si="1"/>
        <v>0.26866570100221698</v>
      </c>
      <c r="K63" s="468"/>
    </row>
    <row r="64" spans="1:11" ht="13.5" customHeight="1">
      <c r="A64" s="469" t="s">
        <v>124</v>
      </c>
      <c r="B64" s="445">
        <f t="shared" ref="B64:J64" si="2">B9/B$7</f>
        <v>0.38147993388903201</v>
      </c>
      <c r="C64" s="445">
        <f t="shared" si="2"/>
        <v>0.38442771530712583</v>
      </c>
      <c r="D64" s="445">
        <f t="shared" si="2"/>
        <v>0.41440168816389289</v>
      </c>
      <c r="E64" s="445">
        <f t="shared" si="2"/>
        <v>0.40177201300153892</v>
      </c>
      <c r="F64" s="445">
        <f t="shared" si="2"/>
        <v>0.38909059253188538</v>
      </c>
      <c r="G64" s="445">
        <f t="shared" si="2"/>
        <v>0.33165150732909909</v>
      </c>
      <c r="H64" s="470">
        <f t="shared" si="2"/>
        <v>0.39759593007210436</v>
      </c>
      <c r="I64" s="470">
        <f t="shared" si="2"/>
        <v>0.35602842137667057</v>
      </c>
      <c r="J64" s="470">
        <f t="shared" si="2"/>
        <v>0.37216579889019641</v>
      </c>
    </row>
    <row r="65" spans="1:10" ht="13.5" customHeight="1">
      <c r="A65" s="467" t="s">
        <v>125</v>
      </c>
      <c r="B65" s="444">
        <f t="shared" ref="B65:J65" si="3">B10/B$7</f>
        <v>1.9458487117875324E-2</v>
      </c>
      <c r="C65" s="444">
        <f t="shared" si="3"/>
        <v>1.7880159905446769E-2</v>
      </c>
      <c r="D65" s="444">
        <f t="shared" si="3"/>
        <v>1.7748085384723073E-2</v>
      </c>
      <c r="E65" s="444">
        <f t="shared" si="3"/>
        <v>1.7994971047011341E-2</v>
      </c>
      <c r="F65" s="444">
        <f t="shared" si="3"/>
        <v>2.6327007375420857E-2</v>
      </c>
      <c r="G65" s="444">
        <f t="shared" si="3"/>
        <v>2.977820419051036E-2</v>
      </c>
      <c r="H65" s="459">
        <f t="shared" si="3"/>
        <v>1.8069559335260495E-2</v>
      </c>
      <c r="I65" s="459">
        <f t="shared" si="3"/>
        <v>2.8313530304676808E-2</v>
      </c>
      <c r="J65" s="459">
        <f t="shared" si="3"/>
        <v>2.4336606212778347E-2</v>
      </c>
    </row>
    <row r="66" spans="1:10" ht="13.5" customHeight="1">
      <c r="A66" s="469" t="s">
        <v>126</v>
      </c>
      <c r="B66" s="445">
        <f t="shared" ref="B66:J66" si="4">B11/B$7</f>
        <v>0.27533642512264089</v>
      </c>
      <c r="C66" s="445">
        <f t="shared" si="4"/>
        <v>0.25395000559578201</v>
      </c>
      <c r="D66" s="445">
        <f t="shared" si="4"/>
        <v>0.22303419587866338</v>
      </c>
      <c r="E66" s="445">
        <f t="shared" si="4"/>
        <v>0.23377612938194292</v>
      </c>
      <c r="F66" s="445">
        <f t="shared" si="4"/>
        <v>0.24992131963570338</v>
      </c>
      <c r="G66" s="445">
        <f t="shared" si="4"/>
        <v>0.35899543896027059</v>
      </c>
      <c r="H66" s="470">
        <f t="shared" si="4"/>
        <v>0.24157866757923771</v>
      </c>
      <c r="I66" s="470">
        <f t="shared" si="4"/>
        <v>0.31270482652794457</v>
      </c>
      <c r="J66" s="470">
        <f t="shared" si="4"/>
        <v>0.28509216187555447</v>
      </c>
    </row>
    <row r="67" spans="1:10" ht="13.5" customHeight="1">
      <c r="A67" s="471" t="s">
        <v>127</v>
      </c>
      <c r="B67" s="446">
        <f t="shared" ref="B67:J67" si="5">B12/B$7</f>
        <v>7.0189136541707414E-2</v>
      </c>
      <c r="C67" s="446">
        <f t="shared" si="5"/>
        <v>5.9304147220026651E-2</v>
      </c>
      <c r="D67" s="446">
        <f t="shared" si="5"/>
        <v>6.1275923055544142E-2</v>
      </c>
      <c r="E67" s="446">
        <f t="shared" si="5"/>
        <v>5.5232658983993634E-2</v>
      </c>
      <c r="F67" s="446">
        <f t="shared" si="5"/>
        <v>5.7685974738527997E-2</v>
      </c>
      <c r="G67" s="446">
        <f t="shared" si="5"/>
        <v>3.3152677498884307E-2</v>
      </c>
      <c r="H67" s="472">
        <f t="shared" si="5"/>
        <v>5.9470974329452288E-2</v>
      </c>
      <c r="I67" s="472">
        <f t="shared" si="5"/>
        <v>4.3564509024455106E-2</v>
      </c>
      <c r="J67" s="472">
        <f t="shared" si="5"/>
        <v>4.973973201925385E-2</v>
      </c>
    </row>
    <row r="68" spans="1:10" ht="13.5" customHeight="1">
      <c r="A68" s="473" t="s">
        <v>128</v>
      </c>
      <c r="B68" s="447">
        <f t="shared" ref="B68:J68" si="6">B13/B$13</f>
        <v>1</v>
      </c>
      <c r="C68" s="447">
        <f t="shared" si="6"/>
        <v>1</v>
      </c>
      <c r="D68" s="447">
        <f t="shared" si="6"/>
        <v>1</v>
      </c>
      <c r="E68" s="447">
        <f t="shared" si="6"/>
        <v>1</v>
      </c>
      <c r="F68" s="447">
        <f t="shared" si="6"/>
        <v>1</v>
      </c>
      <c r="G68" s="447">
        <f t="shared" si="6"/>
        <v>1</v>
      </c>
      <c r="H68" s="474">
        <f t="shared" si="6"/>
        <v>1</v>
      </c>
      <c r="I68" s="474">
        <f t="shared" si="6"/>
        <v>1</v>
      </c>
      <c r="J68" s="474">
        <f t="shared" si="6"/>
        <v>1</v>
      </c>
    </row>
    <row r="69" spans="1:10" ht="13.5" customHeight="1">
      <c r="A69" s="467" t="s">
        <v>64</v>
      </c>
      <c r="B69" s="444">
        <f t="shared" ref="B69:J69" si="7">B14/B$13</f>
        <v>0.65317241998438524</v>
      </c>
      <c r="C69" s="444">
        <f t="shared" si="7"/>
        <v>0.62989451912499128</v>
      </c>
      <c r="D69" s="444">
        <f t="shared" si="7"/>
        <v>0.59708800365532866</v>
      </c>
      <c r="E69" s="444">
        <f t="shared" si="7"/>
        <v>0.57185579677740228</v>
      </c>
      <c r="F69" s="444">
        <f t="shared" si="7"/>
        <v>0.58287071764323595</v>
      </c>
      <c r="G69" s="444">
        <f t="shared" si="7"/>
        <v>0.51352958746666277</v>
      </c>
      <c r="H69" s="459">
        <f t="shared" si="7"/>
        <v>0.60298763012817602</v>
      </c>
      <c r="I69" s="459">
        <f t="shared" si="7"/>
        <v>0.54228822763022755</v>
      </c>
      <c r="J69" s="459">
        <f t="shared" si="7"/>
        <v>0.56506055377656539</v>
      </c>
    </row>
    <row r="70" spans="1:10" ht="13.5" customHeight="1">
      <c r="A70" s="469" t="s">
        <v>129</v>
      </c>
      <c r="B70" s="445">
        <f t="shared" ref="B70:J70" si="8">B15/B$13</f>
        <v>0.48458071649618434</v>
      </c>
      <c r="C70" s="445">
        <f t="shared" si="8"/>
        <v>0.45429005353267699</v>
      </c>
      <c r="D70" s="445">
        <f t="shared" si="8"/>
        <v>0.43291687638245524</v>
      </c>
      <c r="E70" s="445">
        <f t="shared" si="8"/>
        <v>0.38883618941222237</v>
      </c>
      <c r="F70" s="445">
        <f t="shared" si="8"/>
        <v>0.41655084521492891</v>
      </c>
      <c r="G70" s="445">
        <f t="shared" si="8"/>
        <v>0.32110104957074753</v>
      </c>
      <c r="H70" s="470">
        <f t="shared" si="8"/>
        <v>0.42805605690793219</v>
      </c>
      <c r="I70" s="470">
        <f t="shared" si="8"/>
        <v>0.36068803524038989</v>
      </c>
      <c r="J70" s="470">
        <f t="shared" si="8"/>
        <v>0.38596219772162155</v>
      </c>
    </row>
    <row r="71" spans="1:10" ht="13.5" customHeight="1">
      <c r="A71" s="615" t="s">
        <v>130</v>
      </c>
      <c r="B71" s="616">
        <f t="shared" ref="B71:J71" si="9">B16/B$13</f>
        <v>0.16859170348820091</v>
      </c>
      <c r="C71" s="616">
        <f t="shared" si="9"/>
        <v>0.17560446559231432</v>
      </c>
      <c r="D71" s="616">
        <f t="shared" si="9"/>
        <v>0.16417112727287336</v>
      </c>
      <c r="E71" s="616">
        <f t="shared" si="9"/>
        <v>0.18301960736517994</v>
      </c>
      <c r="F71" s="616">
        <f t="shared" si="9"/>
        <v>0.16631987242830698</v>
      </c>
      <c r="G71" s="616">
        <f t="shared" si="9"/>
        <v>0.19242853789591524</v>
      </c>
      <c r="H71" s="617">
        <f t="shared" si="9"/>
        <v>0.1749315732202438</v>
      </c>
      <c r="I71" s="617">
        <f t="shared" si="9"/>
        <v>0.18160019238983766</v>
      </c>
      <c r="J71" s="617">
        <f t="shared" si="9"/>
        <v>0.1790983560549439</v>
      </c>
    </row>
    <row r="72" spans="1:10" ht="13.5" customHeight="1">
      <c r="A72" s="618" t="s">
        <v>131</v>
      </c>
      <c r="B72" s="619">
        <f t="shared" ref="B72:J72" si="10">B17/B$13</f>
        <v>0.13778267485909296</v>
      </c>
      <c r="C72" s="619">
        <f t="shared" si="10"/>
        <v>0.16256390029418144</v>
      </c>
      <c r="D72" s="619">
        <f t="shared" si="10"/>
        <v>0.19279284636350977</v>
      </c>
      <c r="E72" s="619">
        <f t="shared" si="10"/>
        <v>0.23961927109488265</v>
      </c>
      <c r="F72" s="619">
        <f t="shared" si="10"/>
        <v>0.26606675692680493</v>
      </c>
      <c r="G72" s="619">
        <f t="shared" si="10"/>
        <v>0.34275982741897071</v>
      </c>
      <c r="H72" s="620">
        <f t="shared" si="10"/>
        <v>0.19583484439699281</v>
      </c>
      <c r="I72" s="620">
        <f t="shared" si="10"/>
        <v>0.31095203294393542</v>
      </c>
      <c r="J72" s="620">
        <f t="shared" si="10"/>
        <v>0.26776402688853745</v>
      </c>
    </row>
    <row r="73" spans="1:10" ht="13.5" customHeight="1">
      <c r="A73" s="615" t="s">
        <v>132</v>
      </c>
      <c r="B73" s="616">
        <f t="shared" ref="B73:J73" si="11">B18/B$13</f>
        <v>0.10145781119416038</v>
      </c>
      <c r="C73" s="616">
        <f t="shared" si="11"/>
        <v>0.12299121271590137</v>
      </c>
      <c r="D73" s="616">
        <f t="shared" si="11"/>
        <v>0.14970851003711805</v>
      </c>
      <c r="E73" s="616">
        <f t="shared" si="11"/>
        <v>0.18526517801671508</v>
      </c>
      <c r="F73" s="616">
        <f t="shared" si="11"/>
        <v>0.20387986618456821</v>
      </c>
      <c r="G73" s="616">
        <f t="shared" si="11"/>
        <v>0.29271462837028012</v>
      </c>
      <c r="H73" s="617">
        <f t="shared" si="11"/>
        <v>0.15025056225494196</v>
      </c>
      <c r="I73" s="617">
        <f t="shared" si="11"/>
        <v>0.25587117120122077</v>
      </c>
      <c r="J73" s="617">
        <f t="shared" si="11"/>
        <v>0.21624595487753856</v>
      </c>
    </row>
    <row r="74" spans="1:10" ht="13.5" customHeight="1">
      <c r="A74" s="618" t="s">
        <v>133</v>
      </c>
      <c r="B74" s="619" t="s">
        <v>85</v>
      </c>
      <c r="C74" s="619">
        <f t="shared" ref="C74:J74" si="12">C19/C$13</f>
        <v>2.3997516114416324E-3</v>
      </c>
      <c r="D74" s="619">
        <f t="shared" si="12"/>
        <v>2.0217036751082576E-3</v>
      </c>
      <c r="E74" s="619">
        <f t="shared" si="12"/>
        <v>2.0023604233543389E-3</v>
      </c>
      <c r="F74" s="619">
        <f t="shared" si="12"/>
        <v>2.8743107979854045E-3</v>
      </c>
      <c r="G74" s="619">
        <f t="shared" si="12"/>
        <v>3.639716124254786E-3</v>
      </c>
      <c r="H74" s="620">
        <f t="shared" si="12"/>
        <v>2.2432740626730195E-3</v>
      </c>
      <c r="I74" s="620">
        <f t="shared" si="12"/>
        <v>3.3222708172428472E-3</v>
      </c>
      <c r="J74" s="620">
        <f t="shared" si="12"/>
        <v>2.9174683810617905E-3</v>
      </c>
    </row>
    <row r="75" spans="1:10" ht="13.5" customHeight="1">
      <c r="A75" s="720" t="s">
        <v>639</v>
      </c>
      <c r="B75" s="616">
        <f>B20/B$13</f>
        <v>3.3186950270616279E-2</v>
      </c>
      <c r="C75" s="616">
        <f t="shared" ref="C75:J75" si="13">C20/C$13</f>
        <v>3.7172935966838461E-2</v>
      </c>
      <c r="D75" s="616">
        <f t="shared" si="13"/>
        <v>4.1062632651283425E-2</v>
      </c>
      <c r="E75" s="616">
        <f t="shared" si="13"/>
        <v>5.2351732654813216E-2</v>
      </c>
      <c r="F75" s="616">
        <f t="shared" si="13"/>
        <v>5.9312579944251285E-2</v>
      </c>
      <c r="G75" s="616">
        <f t="shared" si="13"/>
        <v>4.6405482924435811E-2</v>
      </c>
      <c r="H75" s="617">
        <f t="shared" si="13"/>
        <v>4.3341008079377817E-2</v>
      </c>
      <c r="I75" s="617">
        <f t="shared" si="13"/>
        <v>5.175859092547181E-2</v>
      </c>
      <c r="J75" s="617">
        <f t="shared" si="13"/>
        <v>4.8600603629937074E-2</v>
      </c>
    </row>
    <row r="76" spans="1:10" ht="13.5" customHeight="1">
      <c r="A76" s="618" t="s">
        <v>134</v>
      </c>
      <c r="B76" s="619">
        <f>B21/B$13</f>
        <v>7.0952184733893323E-2</v>
      </c>
      <c r="C76" s="619">
        <f t="shared" ref="C76:J76" si="14">C21/C$13</f>
        <v>8.0390448305571446E-2</v>
      </c>
      <c r="D76" s="619">
        <f t="shared" si="14"/>
        <v>8.1326138182204993E-2</v>
      </c>
      <c r="E76" s="619">
        <f t="shared" si="14"/>
        <v>6.9987157035820008E-2</v>
      </c>
      <c r="F76" s="619">
        <f t="shared" si="14"/>
        <v>3.2702559069119744E-2</v>
      </c>
      <c r="G76" s="619">
        <f t="shared" si="14"/>
        <v>1.8971816438527602E-2</v>
      </c>
      <c r="H76" s="620">
        <f t="shared" si="14"/>
        <v>7.5667473928449705E-2</v>
      </c>
      <c r="I76" s="620">
        <f t="shared" si="14"/>
        <v>2.4666524406023752E-2</v>
      </c>
      <c r="J76" s="620">
        <f t="shared" si="14"/>
        <v>4.3800324880202191E-2</v>
      </c>
    </row>
    <row r="77" spans="1:10" ht="13.5" customHeight="1">
      <c r="A77" s="615" t="s">
        <v>135</v>
      </c>
      <c r="B77" s="616">
        <f>B22/B$13</f>
        <v>0.10446252390384902</v>
      </c>
      <c r="C77" s="616">
        <f t="shared" ref="C77:J77" si="15">C22/C$13</f>
        <v>9.8008473099643376E-2</v>
      </c>
      <c r="D77" s="616">
        <f t="shared" si="15"/>
        <v>0.10740335415514614</v>
      </c>
      <c r="E77" s="616">
        <f t="shared" si="15"/>
        <v>9.6147162217553983E-2</v>
      </c>
      <c r="F77" s="616">
        <f t="shared" si="15"/>
        <v>9.4280650477159653E-2</v>
      </c>
      <c r="G77" s="616">
        <f t="shared" si="15"/>
        <v>8.929984115009075E-2</v>
      </c>
      <c r="H77" s="617">
        <f t="shared" si="15"/>
        <v>0.10022518103086592</v>
      </c>
      <c r="I77" s="617">
        <f t="shared" si="15"/>
        <v>9.1365589181536824E-2</v>
      </c>
      <c r="J77" s="617">
        <f t="shared" si="15"/>
        <v>9.4689403038241221E-2</v>
      </c>
    </row>
    <row r="78" spans="1:10" ht="13.5" customHeight="1">
      <c r="A78" s="621" t="s">
        <v>136</v>
      </c>
      <c r="B78" s="622">
        <f>B23/B$13</f>
        <v>3.3630196518779486E-2</v>
      </c>
      <c r="C78" s="622">
        <f t="shared" ref="C78:J78" si="16">C23/C$13</f>
        <v>2.9142659175612404E-2</v>
      </c>
      <c r="D78" s="622">
        <f t="shared" si="16"/>
        <v>2.1389657643810577E-2</v>
      </c>
      <c r="E78" s="622">
        <f t="shared" si="16"/>
        <v>2.2390612874341121E-2</v>
      </c>
      <c r="F78" s="622">
        <f t="shared" si="16"/>
        <v>2.407931588367979E-2</v>
      </c>
      <c r="G78" s="622">
        <f t="shared" si="16"/>
        <v>3.5438927525748072E-2</v>
      </c>
      <c r="H78" s="623">
        <f t="shared" si="16"/>
        <v>2.5284870515515614E-2</v>
      </c>
      <c r="I78" s="623">
        <f t="shared" si="16"/>
        <v>3.0727625838276377E-2</v>
      </c>
      <c r="J78" s="623">
        <f t="shared" si="16"/>
        <v>2.8685691416453808E-2</v>
      </c>
    </row>
    <row r="79" spans="1:10" ht="13.5" customHeight="1">
      <c r="A79" s="475" t="s">
        <v>163</v>
      </c>
      <c r="B79" s="448"/>
      <c r="C79" s="448"/>
      <c r="D79" s="448"/>
      <c r="E79" s="448"/>
      <c r="F79" s="448"/>
      <c r="G79" s="448"/>
      <c r="H79" s="476"/>
      <c r="I79" s="476"/>
      <c r="J79" s="476"/>
    </row>
    <row r="80" spans="1:10" ht="13.5" customHeight="1">
      <c r="A80" s="477" t="s">
        <v>139</v>
      </c>
      <c r="B80" s="449">
        <f t="shared" ref="B80:J80" si="17">B26/B$26</f>
        <v>1</v>
      </c>
      <c r="C80" s="449">
        <f t="shared" si="17"/>
        <v>1</v>
      </c>
      <c r="D80" s="449">
        <f t="shared" si="17"/>
        <v>1</v>
      </c>
      <c r="E80" s="449">
        <f t="shared" si="17"/>
        <v>1</v>
      </c>
      <c r="F80" s="449">
        <f t="shared" si="17"/>
        <v>1</v>
      </c>
      <c r="G80" s="449">
        <f t="shared" si="17"/>
        <v>1</v>
      </c>
      <c r="H80" s="478">
        <f t="shared" si="17"/>
        <v>1</v>
      </c>
      <c r="I80" s="478">
        <f t="shared" si="17"/>
        <v>1</v>
      </c>
      <c r="J80" s="478">
        <f t="shared" si="17"/>
        <v>1</v>
      </c>
    </row>
    <row r="81" spans="1:10" ht="13.5" customHeight="1">
      <c r="A81" s="479" t="s">
        <v>140</v>
      </c>
      <c r="B81" s="450">
        <f t="shared" ref="B81:J81" si="18">B27/B$26</f>
        <v>0.81554573099627015</v>
      </c>
      <c r="C81" s="450">
        <f t="shared" si="18"/>
        <v>0.76859776426729065</v>
      </c>
      <c r="D81" s="450">
        <f t="shared" si="18"/>
        <v>0.76635412632429933</v>
      </c>
      <c r="E81" s="450">
        <f t="shared" si="18"/>
        <v>0.72494155719580278</v>
      </c>
      <c r="F81" s="450">
        <f t="shared" si="18"/>
        <v>0.69633026763250849</v>
      </c>
      <c r="G81" s="450">
        <f t="shared" si="18"/>
        <v>0.72400582635424193</v>
      </c>
      <c r="H81" s="480">
        <f t="shared" si="18"/>
        <v>0.75763803374536798</v>
      </c>
      <c r="I81" s="480">
        <f t="shared" si="18"/>
        <v>0.71357446866932261</v>
      </c>
      <c r="J81" s="480">
        <f t="shared" si="18"/>
        <v>0.72864426758081746</v>
      </c>
    </row>
    <row r="82" spans="1:10" ht="13.5" customHeight="1">
      <c r="A82" s="467" t="s">
        <v>141</v>
      </c>
      <c r="B82" s="444">
        <f t="shared" ref="B82:J82" si="19">B28/B$26</f>
        <v>9.0453786863358143E-2</v>
      </c>
      <c r="C82" s="444">
        <f t="shared" si="19"/>
        <v>0.14101917891336682</v>
      </c>
      <c r="D82" s="444">
        <f t="shared" si="19"/>
        <v>0.16238274070184175</v>
      </c>
      <c r="E82" s="444">
        <f t="shared" si="19"/>
        <v>0.19614676094180225</v>
      </c>
      <c r="F82" s="444">
        <f t="shared" si="19"/>
        <v>0.22673396677578081</v>
      </c>
      <c r="G82" s="444">
        <f t="shared" si="19"/>
        <v>0.18304084328784237</v>
      </c>
      <c r="H82" s="459">
        <f t="shared" si="19"/>
        <v>0.16013653869683472</v>
      </c>
      <c r="I82" s="459">
        <f t="shared" si="19"/>
        <v>0.19950947555852938</v>
      </c>
      <c r="J82" s="459">
        <f t="shared" si="19"/>
        <v>0.18604387784675264</v>
      </c>
    </row>
    <row r="83" spans="1:10" ht="13.5" customHeight="1">
      <c r="A83" s="481" t="s">
        <v>142</v>
      </c>
      <c r="B83" s="451">
        <f t="shared" ref="B83:J83" si="20">B29/B$26</f>
        <v>9.4000482140371738E-2</v>
      </c>
      <c r="C83" s="451">
        <f t="shared" si="20"/>
        <v>9.0383056819342528E-2</v>
      </c>
      <c r="D83" s="451">
        <f t="shared" si="20"/>
        <v>7.1263132973858778E-2</v>
      </c>
      <c r="E83" s="451">
        <f t="shared" si="20"/>
        <v>7.8911681862394903E-2</v>
      </c>
      <c r="F83" s="451">
        <f t="shared" si="20"/>
        <v>7.6935765591710656E-2</v>
      </c>
      <c r="G83" s="451">
        <f t="shared" si="20"/>
        <v>9.2953330357915837E-2</v>
      </c>
      <c r="H83" s="482">
        <f t="shared" si="20"/>
        <v>8.2225427557797284E-2</v>
      </c>
      <c r="I83" s="482">
        <f t="shared" si="20"/>
        <v>8.6916055772148018E-2</v>
      </c>
      <c r="J83" s="482">
        <f t="shared" si="20"/>
        <v>8.5311854572429888E-2</v>
      </c>
    </row>
    <row r="84" spans="1:10" ht="13.5" customHeight="1">
      <c r="A84" s="477" t="s">
        <v>143</v>
      </c>
      <c r="B84" s="449">
        <f t="shared" ref="B84:J84" si="21">B30/B$30</f>
        <v>1</v>
      </c>
      <c r="C84" s="449">
        <f t="shared" si="21"/>
        <v>1</v>
      </c>
      <c r="D84" s="449">
        <f t="shared" si="21"/>
        <v>1</v>
      </c>
      <c r="E84" s="449">
        <f t="shared" si="21"/>
        <v>1</v>
      </c>
      <c r="F84" s="449">
        <f t="shared" si="21"/>
        <v>1</v>
      </c>
      <c r="G84" s="449">
        <f t="shared" si="21"/>
        <v>1</v>
      </c>
      <c r="H84" s="478">
        <f t="shared" si="21"/>
        <v>1</v>
      </c>
      <c r="I84" s="478">
        <f t="shared" si="21"/>
        <v>1</v>
      </c>
      <c r="J84" s="478">
        <f t="shared" si="21"/>
        <v>1</v>
      </c>
    </row>
    <row r="85" spans="1:10" ht="13.5" customHeight="1">
      <c r="A85" s="479" t="s">
        <v>144</v>
      </c>
      <c r="B85" s="450">
        <f t="shared" ref="B85:J85" si="22">B31/B$30</f>
        <v>0.22524518295725535</v>
      </c>
      <c r="C85" s="450">
        <f t="shared" si="22"/>
        <v>0.24578593477442442</v>
      </c>
      <c r="D85" s="450">
        <f t="shared" si="22"/>
        <v>0.25888082483319247</v>
      </c>
      <c r="E85" s="450">
        <f t="shared" si="22"/>
        <v>0.25568562330268213</v>
      </c>
      <c r="F85" s="450">
        <f t="shared" si="22"/>
        <v>0.25059762094868204</v>
      </c>
      <c r="G85" s="450">
        <f t="shared" si="22"/>
        <v>0.19967076061500819</v>
      </c>
      <c r="H85" s="480">
        <f t="shared" si="22"/>
        <v>0.24932384957301998</v>
      </c>
      <c r="I85" s="480">
        <f t="shared" si="22"/>
        <v>0.21755916012415144</v>
      </c>
      <c r="J85" s="480">
        <f t="shared" si="22"/>
        <v>0.22877930426387366</v>
      </c>
    </row>
    <row r="86" spans="1:10" ht="13.5" customHeight="1">
      <c r="A86" s="467" t="s">
        <v>145</v>
      </c>
      <c r="B86" s="444">
        <f t="shared" ref="B86:J86" si="23">B32/B$30</f>
        <v>0.55355781596597353</v>
      </c>
      <c r="C86" s="444">
        <f t="shared" si="23"/>
        <v>0.5140690451301908</v>
      </c>
      <c r="D86" s="444">
        <f t="shared" si="23"/>
        <v>0.47065412587339184</v>
      </c>
      <c r="E86" s="444">
        <f t="shared" si="23"/>
        <v>0.50721396116609074</v>
      </c>
      <c r="F86" s="444">
        <f t="shared" si="23"/>
        <v>0.46898831608337582</v>
      </c>
      <c r="G86" s="444">
        <f t="shared" si="23"/>
        <v>0.57971875840051879</v>
      </c>
      <c r="H86" s="459">
        <f t="shared" si="23"/>
        <v>0.50709151572838207</v>
      </c>
      <c r="I86" s="459">
        <f t="shared" si="23"/>
        <v>0.54082395167151542</v>
      </c>
      <c r="J86" s="459">
        <f t="shared" si="23"/>
        <v>0.52890874645362262</v>
      </c>
    </row>
    <row r="87" spans="1:10" ht="13.5" customHeight="1">
      <c r="A87" s="483" t="s">
        <v>146</v>
      </c>
      <c r="B87" s="452">
        <f t="shared" ref="B87:J87" si="24">B33/B$30</f>
        <v>0.2211970010767712</v>
      </c>
      <c r="C87" s="452">
        <f t="shared" si="24"/>
        <v>0.24014502009538491</v>
      </c>
      <c r="D87" s="452">
        <f t="shared" si="24"/>
        <v>0.27046504929341564</v>
      </c>
      <c r="E87" s="452">
        <f t="shared" si="24"/>
        <v>0.2371004155312271</v>
      </c>
      <c r="F87" s="452">
        <f t="shared" si="24"/>
        <v>0.28041406296794208</v>
      </c>
      <c r="G87" s="452">
        <f t="shared" si="24"/>
        <v>0.220610480984473</v>
      </c>
      <c r="H87" s="484">
        <f t="shared" si="24"/>
        <v>0.24358463469859795</v>
      </c>
      <c r="I87" s="484">
        <f t="shared" si="24"/>
        <v>0.24161688820433311</v>
      </c>
      <c r="J87" s="484">
        <f t="shared" si="24"/>
        <v>0.24231194928250371</v>
      </c>
    </row>
    <row r="88" spans="1:10" ht="12.75" customHeight="1">
      <c r="A88" s="461" t="s">
        <v>511</v>
      </c>
    </row>
    <row r="89" spans="1:10" ht="12.75" customHeight="1">
      <c r="A89" s="462" t="s">
        <v>642</v>
      </c>
      <c r="B89" s="460"/>
      <c r="D89" s="463"/>
    </row>
    <row r="90" spans="1:10" ht="13.2">
      <c r="A90" s="462" t="s">
        <v>634</v>
      </c>
      <c r="B90" s="460"/>
      <c r="D90" s="463"/>
    </row>
    <row r="93" spans="1:10" ht="12.75" customHeight="1">
      <c r="A93" s="485" t="s">
        <v>167</v>
      </c>
      <c r="B93" s="486"/>
      <c r="C93" s="486"/>
    </row>
    <row r="94" spans="1:10" ht="24.75" customHeight="1">
      <c r="A94" s="798" t="s">
        <v>168</v>
      </c>
      <c r="B94" s="798"/>
      <c r="C94" s="798"/>
      <c r="D94" s="798"/>
      <c r="E94" s="798"/>
      <c r="F94" s="798"/>
      <c r="G94" s="798"/>
      <c r="H94" s="798"/>
      <c r="I94" s="798"/>
      <c r="J94" s="798"/>
    </row>
    <row r="95" spans="1:10" ht="12.75" customHeight="1">
      <c r="A95" s="487"/>
      <c r="B95" s="488"/>
      <c r="C95" s="488"/>
    </row>
    <row r="96" spans="1:10" ht="24.75" customHeight="1">
      <c r="A96" s="799" t="s">
        <v>171</v>
      </c>
      <c r="B96" s="799"/>
      <c r="C96" s="799"/>
      <c r="D96" s="799"/>
      <c r="E96" s="799"/>
      <c r="F96" s="799"/>
      <c r="G96" s="799"/>
      <c r="H96" s="799"/>
      <c r="I96" s="799"/>
      <c r="J96" s="799"/>
    </row>
    <row r="97" spans="1:6" ht="12.75" customHeight="1">
      <c r="A97" s="487"/>
      <c r="B97" s="488"/>
      <c r="C97" s="488"/>
    </row>
    <row r="98" spans="1:6" customFormat="1" ht="26.25" customHeight="1">
      <c r="A98" s="797" t="s">
        <v>172</v>
      </c>
      <c r="B98" s="797"/>
      <c r="C98" s="797"/>
      <c r="D98" s="797"/>
      <c r="E98" s="797"/>
      <c r="F98" s="797"/>
    </row>
    <row r="99" spans="1:6" customFormat="1" ht="12.75" customHeight="1">
      <c r="A99" s="716"/>
      <c r="B99" s="717"/>
      <c r="C99" s="717"/>
      <c r="D99" s="717"/>
      <c r="E99" s="717"/>
      <c r="F99" s="717"/>
    </row>
    <row r="100" spans="1:6" customFormat="1" ht="12.75" customHeight="1">
      <c r="A100" s="797" t="s">
        <v>173</v>
      </c>
      <c r="B100" s="797"/>
      <c r="C100" s="797"/>
      <c r="D100" s="797"/>
      <c r="E100" s="797"/>
      <c r="F100" s="797"/>
    </row>
    <row r="101" spans="1:6" customFormat="1" ht="12.75" customHeight="1">
      <c r="A101" s="718"/>
      <c r="B101" s="718"/>
      <c r="C101" s="718"/>
      <c r="D101" s="718"/>
      <c r="E101" s="718"/>
      <c r="F101" s="718"/>
    </row>
    <row r="102" spans="1:6" customFormat="1" ht="24.75" customHeight="1">
      <c r="A102" s="797" t="s">
        <v>635</v>
      </c>
      <c r="B102" s="797"/>
      <c r="C102" s="797"/>
      <c r="D102" s="797"/>
      <c r="E102" s="797"/>
      <c r="F102" s="797"/>
    </row>
    <row r="103" spans="1:6" customFormat="1" ht="12.75" customHeight="1">
      <c r="A103" s="717"/>
      <c r="B103" s="717"/>
      <c r="C103" s="717"/>
      <c r="D103" s="717"/>
      <c r="E103" s="717"/>
      <c r="F103" s="717"/>
    </row>
    <row r="104" spans="1:6" customFormat="1" ht="21" customHeight="1">
      <c r="A104" s="797" t="s">
        <v>174</v>
      </c>
      <c r="B104" s="797"/>
      <c r="C104" s="797"/>
      <c r="D104" s="797"/>
      <c r="E104" s="797"/>
      <c r="F104" s="797"/>
    </row>
    <row r="105" spans="1:6" customFormat="1" ht="12.75" customHeight="1">
      <c r="A105" s="717"/>
      <c r="B105" s="717"/>
      <c r="C105" s="717"/>
      <c r="D105" s="717"/>
      <c r="E105" s="717"/>
      <c r="F105" s="717"/>
    </row>
    <row r="106" spans="1:6" customFormat="1" ht="48.75" customHeight="1">
      <c r="A106" s="797" t="s">
        <v>636</v>
      </c>
      <c r="B106" s="797"/>
      <c r="C106" s="797"/>
      <c r="D106" s="797"/>
      <c r="E106" s="797"/>
      <c r="F106" s="797"/>
    </row>
    <row r="107" spans="1:6" customFormat="1" ht="12.75" customHeight="1">
      <c r="A107" s="716"/>
      <c r="B107" s="717"/>
      <c r="C107" s="717"/>
      <c r="D107" s="717"/>
      <c r="E107" s="717"/>
      <c r="F107" s="717"/>
    </row>
    <row r="108" spans="1:6" customFormat="1" ht="27" customHeight="1">
      <c r="A108" s="797" t="s">
        <v>175</v>
      </c>
      <c r="B108" s="797"/>
      <c r="C108" s="797"/>
      <c r="D108" s="797"/>
      <c r="E108" s="797"/>
      <c r="F108" s="797"/>
    </row>
    <row r="109" spans="1:6" customFormat="1" ht="12.75" customHeight="1">
      <c r="A109" s="719"/>
      <c r="B109" s="717"/>
      <c r="C109" s="717"/>
      <c r="D109" s="717"/>
      <c r="E109" s="717"/>
      <c r="F109" s="717"/>
    </row>
    <row r="110" spans="1:6" customFormat="1" ht="19.5" customHeight="1">
      <c r="A110" s="797" t="s">
        <v>176</v>
      </c>
      <c r="B110" s="797"/>
      <c r="C110" s="797"/>
      <c r="D110" s="797"/>
      <c r="E110" s="797"/>
      <c r="F110" s="797"/>
    </row>
    <row r="111" spans="1:6" customFormat="1" ht="12.75" customHeight="1">
      <c r="A111" s="719"/>
      <c r="B111" s="717"/>
      <c r="C111" s="717"/>
      <c r="D111" s="717"/>
      <c r="E111" s="717"/>
      <c r="F111" s="717"/>
    </row>
    <row r="112" spans="1:6" customFormat="1" ht="22.5" customHeight="1">
      <c r="A112" s="797" t="s">
        <v>177</v>
      </c>
      <c r="B112" s="797"/>
      <c r="C112" s="797"/>
      <c r="D112" s="797"/>
      <c r="E112" s="797"/>
      <c r="F112" s="797"/>
    </row>
    <row r="113" spans="1:6" customFormat="1" ht="12" customHeight="1">
      <c r="A113" s="718"/>
      <c r="B113" s="718"/>
      <c r="C113" s="718"/>
      <c r="D113" s="718"/>
      <c r="E113" s="718"/>
      <c r="F113" s="718"/>
    </row>
    <row r="114" spans="1:6" customFormat="1" ht="34.5" customHeight="1">
      <c r="A114" s="797" t="s">
        <v>637</v>
      </c>
      <c r="B114" s="797"/>
      <c r="C114" s="797"/>
      <c r="D114" s="797"/>
      <c r="E114" s="797"/>
      <c r="F114" s="797"/>
    </row>
    <row r="115" spans="1:6" customFormat="1" ht="12.75" customHeight="1">
      <c r="A115" s="719"/>
      <c r="B115" s="717"/>
      <c r="C115" s="717"/>
      <c r="D115" s="717"/>
      <c r="E115" s="717"/>
      <c r="F115" s="717"/>
    </row>
    <row r="116" spans="1:6" customFormat="1" ht="33.75" customHeight="1">
      <c r="A116" s="797" t="s">
        <v>638</v>
      </c>
      <c r="B116" s="797"/>
      <c r="C116" s="797"/>
      <c r="D116" s="797"/>
      <c r="E116" s="797"/>
      <c r="F116" s="797"/>
    </row>
    <row r="117" spans="1:6" customFormat="1" ht="12.75" customHeight="1">
      <c r="A117" s="719"/>
      <c r="B117" s="717"/>
      <c r="C117" s="717"/>
      <c r="D117" s="717"/>
      <c r="E117" s="717"/>
      <c r="F117" s="717"/>
    </row>
    <row r="118" spans="1:6" customFormat="1" ht="21" customHeight="1">
      <c r="A118" s="797" t="s">
        <v>178</v>
      </c>
      <c r="B118" s="797"/>
      <c r="C118" s="797"/>
      <c r="D118" s="797"/>
      <c r="E118" s="797"/>
      <c r="F118" s="797"/>
    </row>
    <row r="119" spans="1:6" ht="12.75" customHeight="1">
      <c r="A119" s="625"/>
      <c r="B119" s="486"/>
      <c r="C119" s="486"/>
    </row>
    <row r="120" spans="1:6" ht="21.75" customHeight="1">
      <c r="A120" s="490" t="s">
        <v>169</v>
      </c>
      <c r="B120" s="486"/>
      <c r="C120" s="486"/>
    </row>
    <row r="121" spans="1:6" ht="12.75" customHeight="1">
      <c r="A121" s="489" t="s">
        <v>170</v>
      </c>
      <c r="B121" s="486"/>
      <c r="C121" s="486"/>
    </row>
  </sheetData>
  <mergeCells count="13">
    <mergeCell ref="A94:J94"/>
    <mergeCell ref="A96:J96"/>
    <mergeCell ref="A98:F98"/>
    <mergeCell ref="A100:F100"/>
    <mergeCell ref="A102:F102"/>
    <mergeCell ref="A114:F114"/>
    <mergeCell ref="A116:F116"/>
    <mergeCell ref="A118:F118"/>
    <mergeCell ref="A104:F104"/>
    <mergeCell ref="A106:F106"/>
    <mergeCell ref="A108:F108"/>
    <mergeCell ref="A110:F110"/>
    <mergeCell ref="A112:F112"/>
  </mergeCells>
  <phoneticPr fontId="3" type="noConversion"/>
  <pageMargins left="0.59055118110236227" right="0.59055118110236227" top="1.0236220472440944" bottom="0.98425196850393704" header="0.51181102362204722" footer="0.51181102362204722"/>
  <pageSetup paperSize="9" scale="60" firstPageNumber="7" fitToHeight="0" orientation="landscape" useFirstPageNumber="1" r:id="rId1"/>
  <headerFooter alignWithMargins="0">
    <oddHeader>&amp;R&amp;12Les finances des groupements à fiscalité propre en 2018</oddHeader>
    <oddFooter>&amp;L&amp;12Direction Générale des Collectivités Locales / DESL&amp;C&amp;12&amp;P&amp;R&amp;12Mise en ligne :juillet 2020</oddFooter>
    <evenHeader>&amp;RGroupements à fiscalité propre en 2016</evenHeader>
    <evenFooter>&amp;LDirection Générale des Collectivités locales / DESL&amp;C8&amp;RMise en ligne : juillet 2018</evenFooter>
  </headerFooter>
  <rowBreaks count="1" manualBreakCount="1">
    <brk id="55" max="14" man="1"/>
  </rowBreaks>
  <tableParts count="1">
    <tablePart r:id="rId2"/>
  </tableParts>
</worksheet>
</file>

<file path=xl/worksheets/sheet7.xml><?xml version="1.0" encoding="utf-8"?>
<worksheet xmlns="http://schemas.openxmlformats.org/spreadsheetml/2006/main" xmlns:r="http://schemas.openxmlformats.org/officeDocument/2006/relationships">
  <sheetPr>
    <tabColor rgb="FF00B050"/>
    <pageSetUpPr fitToPage="1"/>
  </sheetPr>
  <dimension ref="A1:O85"/>
  <sheetViews>
    <sheetView zoomScaleNormal="100" workbookViewId="0"/>
  </sheetViews>
  <sheetFormatPr baseColWidth="10" defaultRowHeight="13.2"/>
  <cols>
    <col min="1" max="1" width="75" customWidth="1"/>
    <col min="2" max="7" width="14.6640625" customWidth="1"/>
    <col min="8" max="9" width="16.33203125" customWidth="1"/>
    <col min="10" max="10" width="12.6640625" customWidth="1"/>
  </cols>
  <sheetData>
    <row r="1" spans="1:10" ht="19.5" customHeight="1">
      <c r="A1" s="9" t="s">
        <v>644</v>
      </c>
    </row>
    <row r="2" spans="1:10" ht="12.75" customHeight="1" thickBot="1">
      <c r="A2" s="202"/>
      <c r="J2" s="19" t="s">
        <v>164</v>
      </c>
    </row>
    <row r="3" spans="1:10" ht="12.75" customHeight="1">
      <c r="A3" s="17" t="s">
        <v>632</v>
      </c>
      <c r="B3" s="503" t="s">
        <v>35</v>
      </c>
      <c r="C3" s="503" t="s">
        <v>612</v>
      </c>
      <c r="D3" s="503" t="s">
        <v>614</v>
      </c>
      <c r="E3" s="503" t="s">
        <v>98</v>
      </c>
      <c r="F3" s="503" t="s">
        <v>299</v>
      </c>
      <c r="G3" s="504">
        <v>300000</v>
      </c>
      <c r="H3" s="505" t="s">
        <v>315</v>
      </c>
      <c r="I3" s="505" t="s">
        <v>315</v>
      </c>
      <c r="J3" s="505" t="s">
        <v>62</v>
      </c>
    </row>
    <row r="4" spans="1:10" ht="12.75" customHeight="1">
      <c r="A4" s="16" t="s">
        <v>161</v>
      </c>
      <c r="B4" s="506" t="s">
        <v>611</v>
      </c>
      <c r="C4" s="506" t="s">
        <v>36</v>
      </c>
      <c r="D4" s="506" t="s">
        <v>36</v>
      </c>
      <c r="E4" s="506" t="s">
        <v>36</v>
      </c>
      <c r="F4" s="506" t="s">
        <v>36</v>
      </c>
      <c r="G4" s="506" t="s">
        <v>37</v>
      </c>
      <c r="H4" s="507" t="s">
        <v>313</v>
      </c>
      <c r="I4" s="507" t="s">
        <v>314</v>
      </c>
      <c r="J4" s="507" t="s">
        <v>112</v>
      </c>
    </row>
    <row r="5" spans="1:10" ht="12.75" customHeight="1" thickBot="1">
      <c r="A5" s="195" t="s">
        <v>66</v>
      </c>
      <c r="B5" s="508" t="s">
        <v>37</v>
      </c>
      <c r="C5" s="508" t="s">
        <v>613</v>
      </c>
      <c r="D5" s="508" t="s">
        <v>100</v>
      </c>
      <c r="E5" s="508" t="s">
        <v>101</v>
      </c>
      <c r="F5" s="508" t="s">
        <v>300</v>
      </c>
      <c r="G5" s="508" t="s">
        <v>102</v>
      </c>
      <c r="H5" s="509" t="s">
        <v>101</v>
      </c>
      <c r="I5" s="509" t="s">
        <v>102</v>
      </c>
      <c r="J5" s="509" t="s">
        <v>297</v>
      </c>
    </row>
    <row r="6" spans="1:10" ht="12.75" customHeight="1">
      <c r="A6" s="201"/>
    </row>
    <row r="7" spans="1:10" ht="13.5" customHeight="1">
      <c r="A7" s="333" t="s">
        <v>122</v>
      </c>
      <c r="B7" s="491">
        <v>346.02513601700002</v>
      </c>
      <c r="C7" s="491">
        <v>289.603647432</v>
      </c>
      <c r="D7" s="491">
        <v>296.18104079</v>
      </c>
      <c r="E7" s="491">
        <v>343.73600146000001</v>
      </c>
      <c r="F7" s="491">
        <v>400.08383515000003</v>
      </c>
      <c r="G7" s="491">
        <v>443.09755603799999</v>
      </c>
      <c r="H7" s="492">
        <v>315.58265004600003</v>
      </c>
      <c r="I7" s="492">
        <v>423.76231663900001</v>
      </c>
      <c r="J7" s="492">
        <v>373.99165702099998</v>
      </c>
    </row>
    <row r="8" spans="1:10" ht="13.5" customHeight="1">
      <c r="A8" s="334" t="s">
        <v>123</v>
      </c>
      <c r="B8" s="493">
        <v>87.729834881000002</v>
      </c>
      <c r="C8" s="493">
        <v>82.374274150999995</v>
      </c>
      <c r="D8" s="493">
        <v>83.979204150000001</v>
      </c>
      <c r="E8" s="493">
        <v>100.104251518</v>
      </c>
      <c r="F8" s="493">
        <v>110.813262537</v>
      </c>
      <c r="G8" s="493">
        <v>109.18906217599999</v>
      </c>
      <c r="H8" s="330">
        <v>89.399789577000007</v>
      </c>
      <c r="I8" s="330">
        <v>109.919161832</v>
      </c>
      <c r="J8" s="330">
        <v>100.478730703</v>
      </c>
    </row>
    <row r="9" spans="1:10" ht="13.5" customHeight="1">
      <c r="A9" s="336" t="s">
        <v>124</v>
      </c>
      <c r="B9" s="494">
        <v>132.00164601200001</v>
      </c>
      <c r="C9" s="494">
        <v>111.33166852700001</v>
      </c>
      <c r="D9" s="494">
        <v>122.737923306</v>
      </c>
      <c r="E9" s="494">
        <v>138.103505248</v>
      </c>
      <c r="F9" s="494">
        <v>155.66885648100001</v>
      </c>
      <c r="G9" s="494">
        <v>146.953972354</v>
      </c>
      <c r="H9" s="495">
        <v>125.47437726</v>
      </c>
      <c r="I9" s="495">
        <v>150.871428632</v>
      </c>
      <c r="J9" s="495">
        <v>139.186903814</v>
      </c>
    </row>
    <row r="10" spans="1:10" ht="13.5" customHeight="1">
      <c r="A10" s="334" t="s">
        <v>125</v>
      </c>
      <c r="B10" s="493">
        <v>6.733125652</v>
      </c>
      <c r="C10" s="493">
        <v>5.1781595249999999</v>
      </c>
      <c r="D10" s="493">
        <v>5.2566464010000002</v>
      </c>
      <c r="E10" s="493">
        <v>6.1855193939999999</v>
      </c>
      <c r="F10" s="493">
        <v>10.533010079</v>
      </c>
      <c r="G10" s="493">
        <v>13.194649500000001</v>
      </c>
      <c r="H10" s="330">
        <v>5.7024394200000001</v>
      </c>
      <c r="I10" s="330">
        <v>11.998207194000001</v>
      </c>
      <c r="J10" s="330">
        <v>9.1016876839999998</v>
      </c>
    </row>
    <row r="11" spans="1:10" ht="13.5" customHeight="1">
      <c r="A11" s="336" t="s">
        <v>126</v>
      </c>
      <c r="B11" s="494">
        <v>95.273323954000006</v>
      </c>
      <c r="C11" s="494">
        <v>73.544847885999999</v>
      </c>
      <c r="D11" s="494">
        <v>66.058500266999999</v>
      </c>
      <c r="E11" s="494">
        <v>80.357271949999998</v>
      </c>
      <c r="F11" s="494">
        <v>99.989480045999997</v>
      </c>
      <c r="G11" s="494">
        <v>159.07000163199999</v>
      </c>
      <c r="H11" s="495">
        <v>76.238036109000006</v>
      </c>
      <c r="I11" s="495">
        <v>132.512521714</v>
      </c>
      <c r="J11" s="495">
        <v>106.622090024</v>
      </c>
    </row>
    <row r="12" spans="1:10" ht="13.5" customHeight="1">
      <c r="A12" s="334" t="s">
        <v>127</v>
      </c>
      <c r="B12" s="493">
        <v>24.287205519</v>
      </c>
      <c r="C12" s="493">
        <v>17.174697342999998</v>
      </c>
      <c r="D12" s="493">
        <v>18.148766666</v>
      </c>
      <c r="E12" s="493">
        <v>18.985453349</v>
      </c>
      <c r="F12" s="493">
        <v>23.079226007999999</v>
      </c>
      <c r="G12" s="493">
        <v>14.689870376</v>
      </c>
      <c r="H12" s="330">
        <v>18.76800768</v>
      </c>
      <c r="I12" s="330">
        <v>18.460997267</v>
      </c>
      <c r="J12" s="330">
        <v>18.602244798000001</v>
      </c>
    </row>
    <row r="13" spans="1:10" ht="13.5" customHeight="1">
      <c r="A13" s="340" t="s">
        <v>128</v>
      </c>
      <c r="B13" s="496">
        <v>399.07816065499998</v>
      </c>
      <c r="C13" s="496">
        <v>341.28756344099997</v>
      </c>
      <c r="D13" s="496">
        <v>349.08777357299999</v>
      </c>
      <c r="E13" s="496">
        <v>406.90332120199997</v>
      </c>
      <c r="F13" s="496">
        <v>486.63284767300001</v>
      </c>
      <c r="G13" s="496">
        <v>560.74766039400004</v>
      </c>
      <c r="H13" s="497">
        <v>371.64730329000002</v>
      </c>
      <c r="I13" s="497">
        <v>527.43206673199995</v>
      </c>
      <c r="J13" s="497">
        <v>455.75953640300003</v>
      </c>
    </row>
    <row r="14" spans="1:10" ht="13.5" customHeight="1">
      <c r="A14" s="334" t="s">
        <v>64</v>
      </c>
      <c r="B14" s="493">
        <v>260.66684795800001</v>
      </c>
      <c r="C14" s="493">
        <v>214.97516565699999</v>
      </c>
      <c r="D14" s="493">
        <v>208.43612182300001</v>
      </c>
      <c r="E14" s="493">
        <v>232.69002295799999</v>
      </c>
      <c r="F14" s="493">
        <v>283.64403715200001</v>
      </c>
      <c r="G14" s="493">
        <v>287.96051471499999</v>
      </c>
      <c r="H14" s="330">
        <v>224.09872665399999</v>
      </c>
      <c r="I14" s="330">
        <v>286.02020066400001</v>
      </c>
      <c r="J14" s="330">
        <v>257.531736029</v>
      </c>
    </row>
    <row r="15" spans="1:10" ht="13.5" customHeight="1">
      <c r="A15" s="336" t="s">
        <v>129</v>
      </c>
      <c r="B15" s="494">
        <v>193.38558102799999</v>
      </c>
      <c r="C15" s="494">
        <v>155.04354546600001</v>
      </c>
      <c r="D15" s="494">
        <v>151.12598851800001</v>
      </c>
      <c r="E15" s="494">
        <v>158.21873687499999</v>
      </c>
      <c r="F15" s="494">
        <v>202.707324008</v>
      </c>
      <c r="G15" s="494">
        <v>180.056662297</v>
      </c>
      <c r="H15" s="495">
        <v>159.085879207</v>
      </c>
      <c r="I15" s="495">
        <v>190.238435872</v>
      </c>
      <c r="J15" s="495">
        <v>175.90595230299999</v>
      </c>
    </row>
    <row r="16" spans="1:10" ht="13.5" customHeight="1">
      <c r="A16" s="572" t="s">
        <v>130</v>
      </c>
      <c r="B16" s="573">
        <v>67.281266930000001</v>
      </c>
      <c r="C16" s="573">
        <v>59.931620191</v>
      </c>
      <c r="D16" s="573">
        <v>57.310133305000001</v>
      </c>
      <c r="E16" s="573">
        <v>74.471286082000006</v>
      </c>
      <c r="F16" s="573">
        <v>80.936713143999995</v>
      </c>
      <c r="G16" s="573">
        <v>107.903852418</v>
      </c>
      <c r="H16" s="387">
        <v>65.012847448000002</v>
      </c>
      <c r="I16" s="387">
        <v>95.781764791000001</v>
      </c>
      <c r="J16" s="387">
        <v>81.625783725999995</v>
      </c>
    </row>
    <row r="17" spans="1:10" ht="13.5" customHeight="1">
      <c r="A17" s="574" t="s">
        <v>131</v>
      </c>
      <c r="B17" s="575">
        <v>54.986056453000003</v>
      </c>
      <c r="C17" s="575">
        <v>55.481037434999998</v>
      </c>
      <c r="D17" s="575">
        <v>67.301625498000007</v>
      </c>
      <c r="E17" s="575">
        <v>97.501877233000002</v>
      </c>
      <c r="F17" s="575">
        <v>129.476823594</v>
      </c>
      <c r="G17" s="575">
        <v>192.201771302</v>
      </c>
      <c r="H17" s="576">
        <v>72.781491810000006</v>
      </c>
      <c r="I17" s="576">
        <v>164.00607339000001</v>
      </c>
      <c r="J17" s="576">
        <v>122.03600876</v>
      </c>
    </row>
    <row r="18" spans="1:10" ht="13.5" customHeight="1">
      <c r="A18" s="572" t="s">
        <v>132</v>
      </c>
      <c r="B18" s="573">
        <v>40.489596675000001</v>
      </c>
      <c r="C18" s="573">
        <v>41.975371312</v>
      </c>
      <c r="D18" s="573">
        <v>52.261410454</v>
      </c>
      <c r="E18" s="573">
        <v>75.385016238000006</v>
      </c>
      <c r="F18" s="573">
        <v>99.214639864999995</v>
      </c>
      <c r="G18" s="573">
        <v>164.13904302200001</v>
      </c>
      <c r="H18" s="387">
        <v>55.84021628</v>
      </c>
      <c r="I18" s="387">
        <v>134.954660644</v>
      </c>
      <c r="J18" s="387">
        <v>98.556156143999999</v>
      </c>
    </row>
    <row r="19" spans="1:10" ht="13.5" customHeight="1">
      <c r="A19" s="593" t="s">
        <v>133</v>
      </c>
      <c r="B19" s="594">
        <v>1.2522727060000001</v>
      </c>
      <c r="C19" s="594">
        <v>0.81900538000000001</v>
      </c>
      <c r="D19" s="594">
        <v>0.70575203500000006</v>
      </c>
      <c r="E19" s="594">
        <v>0.81476710699999999</v>
      </c>
      <c r="F19" s="594">
        <v>1.398734049</v>
      </c>
      <c r="G19" s="594">
        <v>2.040962301</v>
      </c>
      <c r="H19" s="595">
        <v>0.83370675599999999</v>
      </c>
      <c r="I19" s="595">
        <v>1.752272163</v>
      </c>
      <c r="J19" s="595">
        <v>1.3296640369999999</v>
      </c>
    </row>
    <row r="20" spans="1:10" ht="13.5" customHeight="1">
      <c r="A20" s="720" t="s">
        <v>639</v>
      </c>
      <c r="B20" s="573">
        <v>13.244187072000001</v>
      </c>
      <c r="C20" s="573">
        <v>12.686660742000001</v>
      </c>
      <c r="D20" s="573">
        <v>14.334463009</v>
      </c>
      <c r="E20" s="573">
        <v>21.302093888000002</v>
      </c>
      <c r="F20" s="573">
        <v>28.863449680999999</v>
      </c>
      <c r="G20" s="573">
        <v>26.021765979000001</v>
      </c>
      <c r="H20" s="387">
        <v>16.107568775000001</v>
      </c>
      <c r="I20" s="387">
        <v>27.299140583</v>
      </c>
      <c r="J20" s="387">
        <v>22.150188579000002</v>
      </c>
    </row>
    <row r="21" spans="1:10" ht="13.5" customHeight="1">
      <c r="A21" s="593" t="s">
        <v>134</v>
      </c>
      <c r="B21" s="594">
        <v>28.315467378000001</v>
      </c>
      <c r="C21" s="594">
        <v>27.436260226000002</v>
      </c>
      <c r="D21" s="594">
        <v>28.389960511000002</v>
      </c>
      <c r="E21" s="594">
        <v>28.478006639</v>
      </c>
      <c r="F21" s="594">
        <v>15.914139446</v>
      </c>
      <c r="G21" s="594">
        <v>10.638401680999999</v>
      </c>
      <c r="H21" s="595">
        <v>28.121612632000001</v>
      </c>
      <c r="I21" s="595">
        <v>13.009915947</v>
      </c>
      <c r="J21" s="595">
        <v>19.962415761999999</v>
      </c>
    </row>
    <row r="22" spans="1:10" ht="13.5" customHeight="1">
      <c r="A22" s="572" t="s">
        <v>135</v>
      </c>
      <c r="B22" s="573">
        <v>41.688711896999997</v>
      </c>
      <c r="C22" s="573">
        <v>33.449072981</v>
      </c>
      <c r="D22" s="573">
        <v>37.493197776000002</v>
      </c>
      <c r="E22" s="573">
        <v>39.122599631</v>
      </c>
      <c r="F22" s="573">
        <v>45.880061421999997</v>
      </c>
      <c r="G22" s="573">
        <v>50.074676998000001</v>
      </c>
      <c r="H22" s="387">
        <v>37.248418252</v>
      </c>
      <c r="I22" s="387">
        <v>48.189141530000001</v>
      </c>
      <c r="J22" s="387">
        <v>43.155598431000001</v>
      </c>
    </row>
    <row r="23" spans="1:10" ht="13.5" customHeight="1">
      <c r="A23" s="596" t="s">
        <v>136</v>
      </c>
      <c r="B23" s="597">
        <v>13.421076969</v>
      </c>
      <c r="C23" s="597">
        <v>9.9460271420000002</v>
      </c>
      <c r="D23" s="597">
        <v>7.4668679640000004</v>
      </c>
      <c r="E23" s="597">
        <v>9.1108147420000005</v>
      </c>
      <c r="F23" s="597">
        <v>11.717786059</v>
      </c>
      <c r="G23" s="597">
        <v>19.872295696999998</v>
      </c>
      <c r="H23" s="598">
        <v>9.3970539409999994</v>
      </c>
      <c r="I23" s="598">
        <v>16.206735202000001</v>
      </c>
      <c r="J23" s="598">
        <v>13.073777421000001</v>
      </c>
    </row>
    <row r="24" spans="1:10" ht="13.5" customHeight="1">
      <c r="A24" s="580" t="s">
        <v>137</v>
      </c>
      <c r="B24" s="581">
        <v>53.053024637999997</v>
      </c>
      <c r="C24" s="581">
        <v>51.683916009000001</v>
      </c>
      <c r="D24" s="581">
        <v>52.906732783000002</v>
      </c>
      <c r="E24" s="581">
        <v>63.167319743</v>
      </c>
      <c r="F24" s="581">
        <v>86.549012523000002</v>
      </c>
      <c r="G24" s="581">
        <v>117.650104356</v>
      </c>
      <c r="H24" s="371">
        <v>56.064653243999999</v>
      </c>
      <c r="I24" s="371">
        <v>103.66975009399999</v>
      </c>
      <c r="J24" s="371">
        <v>81.767879382000004</v>
      </c>
    </row>
    <row r="25" spans="1:10" ht="13.5" customHeight="1">
      <c r="A25" s="599" t="s">
        <v>138</v>
      </c>
      <c r="B25" s="600">
        <v>26.246934881000001</v>
      </c>
      <c r="C25" s="600">
        <v>31.994065977000002</v>
      </c>
      <c r="D25" s="600">
        <v>33.836967790999999</v>
      </c>
      <c r="E25" s="600">
        <v>41.647780732999998</v>
      </c>
      <c r="F25" s="600">
        <v>44.995763318000002</v>
      </c>
      <c r="G25" s="600">
        <v>60.032268934000001</v>
      </c>
      <c r="H25" s="601">
        <v>35.172797592000002</v>
      </c>
      <c r="I25" s="601">
        <v>53.273159751999998</v>
      </c>
      <c r="J25" s="601">
        <v>44.945652445</v>
      </c>
    </row>
    <row r="26" spans="1:10" ht="13.5" customHeight="1">
      <c r="A26" s="580" t="s">
        <v>139</v>
      </c>
      <c r="B26" s="581">
        <v>117.266062916</v>
      </c>
      <c r="C26" s="581">
        <v>96.290675010000001</v>
      </c>
      <c r="D26" s="581">
        <v>93.958694785999995</v>
      </c>
      <c r="E26" s="581">
        <v>109.155743969</v>
      </c>
      <c r="F26" s="581">
        <v>140.582899854</v>
      </c>
      <c r="G26" s="581">
        <v>189.77126107199999</v>
      </c>
      <c r="H26" s="371">
        <v>102.268020488</v>
      </c>
      <c r="I26" s="371">
        <v>167.66043875400001</v>
      </c>
      <c r="J26" s="371">
        <v>137.575082665</v>
      </c>
    </row>
    <row r="27" spans="1:10" ht="13.5" customHeight="1">
      <c r="A27" s="593" t="s">
        <v>140</v>
      </c>
      <c r="B27" s="594">
        <v>95.635837002000002</v>
      </c>
      <c r="C27" s="594">
        <v>74.008797532000003</v>
      </c>
      <c r="D27" s="594">
        <v>72.005633453000002</v>
      </c>
      <c r="E27" s="594">
        <v>79.131535009999993</v>
      </c>
      <c r="F27" s="594">
        <v>97.892128279999994</v>
      </c>
      <c r="G27" s="594">
        <v>137.395498691</v>
      </c>
      <c r="H27" s="595">
        <v>77.482141958</v>
      </c>
      <c r="I27" s="595">
        <v>119.63820850099999</v>
      </c>
      <c r="J27" s="595">
        <v>100.24329534500001</v>
      </c>
    </row>
    <row r="28" spans="1:10" ht="13.5" customHeight="1">
      <c r="A28" s="572" t="s">
        <v>141</v>
      </c>
      <c r="B28" s="573">
        <v>10.607159461</v>
      </c>
      <c r="C28" s="573">
        <v>13.578831927</v>
      </c>
      <c r="D28" s="573">
        <v>15.257270372000001</v>
      </c>
      <c r="E28" s="573">
        <v>21.410545618</v>
      </c>
      <c r="F28" s="573">
        <v>31.874918545</v>
      </c>
      <c r="G28" s="573">
        <v>34.735891658</v>
      </c>
      <c r="H28" s="387">
        <v>16.376846820000001</v>
      </c>
      <c r="I28" s="387">
        <v>33.449846207999997</v>
      </c>
      <c r="J28" s="387">
        <v>25.595001874000001</v>
      </c>
    </row>
    <row r="29" spans="1:10" ht="13.5" customHeight="1">
      <c r="A29" s="593" t="s">
        <v>142</v>
      </c>
      <c r="B29" s="594">
        <v>11.023066453</v>
      </c>
      <c r="C29" s="594">
        <v>8.7030455510000007</v>
      </c>
      <c r="D29" s="594">
        <v>6.6957909610000002</v>
      </c>
      <c r="E29" s="594">
        <v>8.6136633420000006</v>
      </c>
      <c r="F29" s="594">
        <v>10.815853028999999</v>
      </c>
      <c r="G29" s="594">
        <v>17.639870723000001</v>
      </c>
      <c r="H29" s="595">
        <v>8.4090317100000007</v>
      </c>
      <c r="I29" s="595">
        <v>14.572384046</v>
      </c>
      <c r="J29" s="595">
        <v>11.736785445000001</v>
      </c>
    </row>
    <row r="30" spans="1:10" ht="13.5" customHeight="1">
      <c r="A30" s="580" t="s">
        <v>143</v>
      </c>
      <c r="B30" s="581">
        <v>54.085504127</v>
      </c>
      <c r="C30" s="581">
        <v>40.172566138000001</v>
      </c>
      <c r="D30" s="581">
        <v>37.900748852</v>
      </c>
      <c r="E30" s="581">
        <v>39.660941131999998</v>
      </c>
      <c r="F30" s="581">
        <v>49.812587184999998</v>
      </c>
      <c r="G30" s="581">
        <v>75.124764908000003</v>
      </c>
      <c r="H30" s="371">
        <v>40.856897513</v>
      </c>
      <c r="I30" s="371">
        <v>63.746604501</v>
      </c>
      <c r="J30" s="371">
        <v>53.215643821</v>
      </c>
    </row>
    <row r="31" spans="1:10" ht="13.5" customHeight="1">
      <c r="A31" s="593" t="s">
        <v>144</v>
      </c>
      <c r="B31" s="594">
        <v>12.182499271999999</v>
      </c>
      <c r="C31" s="594">
        <v>9.8738517209999994</v>
      </c>
      <c r="D31" s="594">
        <v>9.8117771250000008</v>
      </c>
      <c r="E31" s="594">
        <v>10.140732454</v>
      </c>
      <c r="F31" s="594">
        <v>12.482915842000001</v>
      </c>
      <c r="G31" s="594">
        <v>15.000218950000001</v>
      </c>
      <c r="H31" s="595">
        <v>10.186598969</v>
      </c>
      <c r="I31" s="595">
        <v>13.868657735999999</v>
      </c>
      <c r="J31" s="595">
        <v>12.174637969000001</v>
      </c>
    </row>
    <row r="32" spans="1:10" ht="13.5" customHeight="1">
      <c r="A32" s="572" t="s">
        <v>145</v>
      </c>
      <c r="B32" s="573">
        <v>29.939453539999999</v>
      </c>
      <c r="C32" s="573">
        <v>20.651472715000001</v>
      </c>
      <c r="D32" s="573">
        <v>17.838143820999999</v>
      </c>
      <c r="E32" s="573">
        <v>20.116583055</v>
      </c>
      <c r="F32" s="573">
        <v>23.361521384</v>
      </c>
      <c r="G32" s="573">
        <v>43.551235437999999</v>
      </c>
      <c r="H32" s="387">
        <v>20.718186088</v>
      </c>
      <c r="I32" s="387">
        <v>34.475690552000003</v>
      </c>
      <c r="J32" s="387">
        <v>28.146219465000001</v>
      </c>
    </row>
    <row r="33" spans="1:10" ht="13.5" customHeight="1">
      <c r="A33" s="596" t="s">
        <v>146</v>
      </c>
      <c r="B33" s="597">
        <v>11.963551315</v>
      </c>
      <c r="C33" s="597">
        <v>9.6472417020000005</v>
      </c>
      <c r="D33" s="597">
        <v>10.250827907</v>
      </c>
      <c r="E33" s="597">
        <v>9.4036256229999999</v>
      </c>
      <c r="F33" s="597">
        <v>13.968149959</v>
      </c>
      <c r="G33" s="597">
        <v>16.57331052</v>
      </c>
      <c r="H33" s="598">
        <v>9.9521124560000001</v>
      </c>
      <c r="I33" s="598">
        <v>15.402256212999999</v>
      </c>
      <c r="J33" s="598">
        <v>12.894786387</v>
      </c>
    </row>
    <row r="34" spans="1:10" ht="13.5" customHeight="1">
      <c r="A34" s="585" t="s">
        <v>147</v>
      </c>
      <c r="B34" s="581">
        <v>463.29119893400002</v>
      </c>
      <c r="C34" s="581">
        <v>385.89432244199998</v>
      </c>
      <c r="D34" s="581">
        <v>390.13973557600002</v>
      </c>
      <c r="E34" s="581">
        <v>452.89174542900003</v>
      </c>
      <c r="F34" s="581">
        <v>540.66673500399997</v>
      </c>
      <c r="G34" s="581">
        <v>632.86881711000001</v>
      </c>
      <c r="H34" s="371">
        <v>417.85067053400002</v>
      </c>
      <c r="I34" s="371">
        <v>591.42275539299999</v>
      </c>
      <c r="J34" s="371">
        <v>511.56673968600001</v>
      </c>
    </row>
    <row r="35" spans="1:10" ht="13.5" customHeight="1">
      <c r="A35" s="602" t="s">
        <v>148</v>
      </c>
      <c r="B35" s="603">
        <v>453.163664783</v>
      </c>
      <c r="C35" s="603">
        <v>381.46012957900001</v>
      </c>
      <c r="D35" s="603">
        <v>386.98852242499999</v>
      </c>
      <c r="E35" s="603">
        <v>446.56426233399998</v>
      </c>
      <c r="F35" s="603">
        <v>536.445434858</v>
      </c>
      <c r="G35" s="603">
        <v>635.87242530200001</v>
      </c>
      <c r="H35" s="604">
        <v>412.50420080200001</v>
      </c>
      <c r="I35" s="604">
        <v>591.17867123300005</v>
      </c>
      <c r="J35" s="604">
        <v>508.97518022399998</v>
      </c>
    </row>
    <row r="36" spans="1:10" ht="13.5" customHeight="1">
      <c r="A36" s="582" t="s">
        <v>149</v>
      </c>
      <c r="B36" s="583">
        <v>-10.127534151000001</v>
      </c>
      <c r="C36" s="583">
        <v>-4.4341928629999998</v>
      </c>
      <c r="D36" s="583">
        <v>-3.1512131509999999</v>
      </c>
      <c r="E36" s="583">
        <v>-6.3274830949999998</v>
      </c>
      <c r="F36" s="583">
        <v>-4.2213001459999999</v>
      </c>
      <c r="G36" s="583">
        <v>3.0036081920000002</v>
      </c>
      <c r="H36" s="584">
        <v>-5.3464697320000001</v>
      </c>
      <c r="I36" s="584">
        <v>-0.24408415999999999</v>
      </c>
      <c r="J36" s="584">
        <v>-2.5915594620000002</v>
      </c>
    </row>
    <row r="37" spans="1:10" ht="13.5" customHeight="1">
      <c r="A37" s="593" t="s">
        <v>150</v>
      </c>
      <c r="B37" s="594">
        <v>26.806089756999999</v>
      </c>
      <c r="C37" s="594">
        <v>19.689850031999999</v>
      </c>
      <c r="D37" s="594">
        <v>19.069764991</v>
      </c>
      <c r="E37" s="594">
        <v>21.519539008999999</v>
      </c>
      <c r="F37" s="594">
        <v>41.553249205</v>
      </c>
      <c r="G37" s="594">
        <v>57.617835423000002</v>
      </c>
      <c r="H37" s="595">
        <v>20.891855651</v>
      </c>
      <c r="I37" s="595">
        <v>50.396590342000003</v>
      </c>
      <c r="J37" s="595">
        <v>36.822226937000003</v>
      </c>
    </row>
    <row r="38" spans="1:10" ht="13.5" customHeight="1">
      <c r="A38" s="572" t="s">
        <v>151</v>
      </c>
      <c r="B38" s="573">
        <v>30.356649512000001</v>
      </c>
      <c r="C38" s="573">
        <v>20.6892554</v>
      </c>
      <c r="D38" s="573">
        <v>22.986290298</v>
      </c>
      <c r="E38" s="573">
        <v>23.491306387000002</v>
      </c>
      <c r="F38" s="573">
        <v>44.434520925999998</v>
      </c>
      <c r="G38" s="573">
        <v>51.605739913000001</v>
      </c>
      <c r="H38" s="387">
        <v>23.214740632000002</v>
      </c>
      <c r="I38" s="387">
        <v>48.382181637999999</v>
      </c>
      <c r="J38" s="387">
        <v>36.803294594999997</v>
      </c>
    </row>
    <row r="39" spans="1:10" ht="13.5" customHeight="1">
      <c r="A39" s="596" t="s">
        <v>152</v>
      </c>
      <c r="B39" s="597">
        <v>3.5505597550000001</v>
      </c>
      <c r="C39" s="597">
        <v>0.99940536800000002</v>
      </c>
      <c r="D39" s="597">
        <v>3.916525306</v>
      </c>
      <c r="E39" s="597">
        <v>1.971767378</v>
      </c>
      <c r="F39" s="597">
        <v>2.8812717210000001</v>
      </c>
      <c r="G39" s="597">
        <v>-6.01209551</v>
      </c>
      <c r="H39" s="598">
        <v>2.32288498</v>
      </c>
      <c r="I39" s="598">
        <v>-2.014408704</v>
      </c>
      <c r="J39" s="598">
        <v>-1.8932340999999998E-2</v>
      </c>
    </row>
    <row r="40" spans="1:10" ht="13.5" customHeight="1">
      <c r="A40" s="585" t="s">
        <v>153</v>
      </c>
      <c r="B40" s="581">
        <v>490.09728869000003</v>
      </c>
      <c r="C40" s="581">
        <v>405.58417247400001</v>
      </c>
      <c r="D40" s="581">
        <v>409.20950056700002</v>
      </c>
      <c r="E40" s="581">
        <v>474.411284438</v>
      </c>
      <c r="F40" s="581">
        <v>582.21998420900002</v>
      </c>
      <c r="G40" s="581">
        <v>690.48665253299998</v>
      </c>
      <c r="H40" s="371">
        <v>438.74252618499997</v>
      </c>
      <c r="I40" s="371">
        <v>641.81934573399997</v>
      </c>
      <c r="J40" s="371">
        <v>548.388966622</v>
      </c>
    </row>
    <row r="41" spans="1:10" ht="13.5" customHeight="1">
      <c r="A41" s="602" t="s">
        <v>154</v>
      </c>
      <c r="B41" s="603">
        <v>483.52031429499999</v>
      </c>
      <c r="C41" s="603">
        <v>402.14938497899999</v>
      </c>
      <c r="D41" s="603">
        <v>409.97481272200002</v>
      </c>
      <c r="E41" s="603">
        <v>470.05556872099999</v>
      </c>
      <c r="F41" s="603">
        <v>580.879955784</v>
      </c>
      <c r="G41" s="603">
        <v>687.47816521499999</v>
      </c>
      <c r="H41" s="604">
        <v>435.71894143399999</v>
      </c>
      <c r="I41" s="604">
        <v>639.56085287099995</v>
      </c>
      <c r="J41" s="604">
        <v>545.77847481900005</v>
      </c>
    </row>
    <row r="42" spans="1:10" ht="13.5" customHeight="1">
      <c r="A42" s="577" t="s">
        <v>155</v>
      </c>
      <c r="B42" s="578">
        <v>-6.5769743959999998</v>
      </c>
      <c r="C42" s="578">
        <v>-3.4347874950000001</v>
      </c>
      <c r="D42" s="578">
        <v>0.76531215500000005</v>
      </c>
      <c r="E42" s="578">
        <v>-4.3557157169999998</v>
      </c>
      <c r="F42" s="578">
        <v>-1.3400284250000001</v>
      </c>
      <c r="G42" s="578">
        <v>-3.0084873179999998</v>
      </c>
      <c r="H42" s="579">
        <v>-3.023584751</v>
      </c>
      <c r="I42" s="579">
        <v>-2.2584928639999999</v>
      </c>
      <c r="J42" s="579">
        <v>-2.6104918029999999</v>
      </c>
    </row>
    <row r="43" spans="1:10" s="7" customFormat="1" ht="13.5" customHeight="1">
      <c r="A43" s="605" t="s">
        <v>224</v>
      </c>
      <c r="B43" s="600">
        <v>235.54550426</v>
      </c>
      <c r="C43" s="600">
        <v>191.23974509300001</v>
      </c>
      <c r="D43" s="600">
        <v>197.99328052000001</v>
      </c>
      <c r="E43" s="600">
        <v>232.083682813</v>
      </c>
      <c r="F43" s="600">
        <v>435.11091309599999</v>
      </c>
      <c r="G43" s="600">
        <v>575.31130694199999</v>
      </c>
      <c r="H43" s="601">
        <v>211.46662524600001</v>
      </c>
      <c r="I43" s="601">
        <v>512.28936596799997</v>
      </c>
      <c r="J43" s="601">
        <v>373.88862296999997</v>
      </c>
    </row>
    <row r="44" spans="1:10" ht="13.5" customHeight="1">
      <c r="A44" s="580" t="s">
        <v>156</v>
      </c>
      <c r="B44" s="573"/>
      <c r="C44" s="573"/>
      <c r="D44" s="573"/>
      <c r="E44" s="573"/>
      <c r="F44" s="573"/>
      <c r="G44" s="573"/>
      <c r="H44" s="587"/>
      <c r="I44" s="587"/>
      <c r="J44" s="587"/>
    </row>
    <row r="45" spans="1:10" ht="13.5" customHeight="1">
      <c r="A45" s="336" t="s">
        <v>309</v>
      </c>
      <c r="B45" s="494">
        <v>346.02513601700002</v>
      </c>
      <c r="C45" s="494">
        <v>289.603647432</v>
      </c>
      <c r="D45" s="494">
        <v>296.18104079</v>
      </c>
      <c r="E45" s="494">
        <v>343.73600146000001</v>
      </c>
      <c r="F45" s="494">
        <v>400.08383515000003</v>
      </c>
      <c r="G45" s="494">
        <v>443.09755603799999</v>
      </c>
      <c r="H45" s="495">
        <v>315.58265004600003</v>
      </c>
      <c r="I45" s="495">
        <v>423.76231663900001</v>
      </c>
      <c r="J45" s="495">
        <v>373.99165702099998</v>
      </c>
    </row>
    <row r="46" spans="1:10" ht="13.5" customHeight="1">
      <c r="A46" s="334" t="s">
        <v>403</v>
      </c>
      <c r="B46" s="493">
        <v>285.72173846700002</v>
      </c>
      <c r="C46" s="493">
        <v>274.73120773300002</v>
      </c>
      <c r="D46" s="493">
        <v>287.60424541999998</v>
      </c>
      <c r="E46" s="493">
        <v>305.50058796299999</v>
      </c>
      <c r="F46" s="493">
        <v>350.25537645000003</v>
      </c>
      <c r="G46" s="493">
        <v>394.48429083100001</v>
      </c>
      <c r="H46" s="330">
        <v>289.61722606199999</v>
      </c>
      <c r="I46" s="330">
        <v>374.60280580099999</v>
      </c>
      <c r="J46" s="330">
        <v>335.503144147</v>
      </c>
    </row>
    <row r="47" spans="1:10" ht="13.5" customHeight="1">
      <c r="A47" s="336" t="s">
        <v>310</v>
      </c>
      <c r="B47" s="494">
        <v>193.38558102799999</v>
      </c>
      <c r="C47" s="494">
        <v>155.04354546600001</v>
      </c>
      <c r="D47" s="494">
        <v>151.12598851800001</v>
      </c>
      <c r="E47" s="494">
        <v>158.21873687499999</v>
      </c>
      <c r="F47" s="494">
        <v>202.707324008</v>
      </c>
      <c r="G47" s="494">
        <v>180.056662297</v>
      </c>
      <c r="H47" s="495">
        <v>159.085879207</v>
      </c>
      <c r="I47" s="495">
        <v>190.238435872</v>
      </c>
      <c r="J47" s="495">
        <v>175.90595230299999</v>
      </c>
    </row>
    <row r="48" spans="1:10" ht="13.5" customHeight="1">
      <c r="A48" s="334" t="s">
        <v>311</v>
      </c>
      <c r="B48" s="493">
        <v>399.07816065499998</v>
      </c>
      <c r="C48" s="493">
        <v>341.28756344099997</v>
      </c>
      <c r="D48" s="493">
        <v>349.08777357299999</v>
      </c>
      <c r="E48" s="493">
        <v>406.90332120199997</v>
      </c>
      <c r="F48" s="493">
        <v>486.63284767300001</v>
      </c>
      <c r="G48" s="493">
        <v>560.74766039400004</v>
      </c>
      <c r="H48" s="330">
        <v>371.64730329000002</v>
      </c>
      <c r="I48" s="330">
        <v>527.43206673199995</v>
      </c>
      <c r="J48" s="330">
        <v>455.75953640300003</v>
      </c>
    </row>
    <row r="49" spans="1:15" ht="13.5" customHeight="1">
      <c r="A49" s="336" t="s">
        <v>645</v>
      </c>
      <c r="B49" s="494">
        <v>100.92328059499999</v>
      </c>
      <c r="C49" s="494">
        <v>77.727279510000002</v>
      </c>
      <c r="D49" s="494">
        <v>74.576134275000001</v>
      </c>
      <c r="E49" s="494">
        <v>81.769724263000001</v>
      </c>
      <c r="F49" s="494">
        <v>101.403929659</v>
      </c>
      <c r="G49" s="494">
        <v>141.272037342</v>
      </c>
      <c r="H49" s="495">
        <v>80.704651350000006</v>
      </c>
      <c r="I49" s="495">
        <v>123.350792899</v>
      </c>
      <c r="J49" s="495">
        <v>103.73040894</v>
      </c>
    </row>
    <row r="50" spans="1:15" ht="13.5" customHeight="1">
      <c r="A50" s="569" t="s">
        <v>312</v>
      </c>
      <c r="B50" s="570">
        <v>235.54550426</v>
      </c>
      <c r="C50" s="570">
        <v>191.23974509300001</v>
      </c>
      <c r="D50" s="570">
        <v>197.99328052000001</v>
      </c>
      <c r="E50" s="570">
        <v>232.083682813</v>
      </c>
      <c r="F50" s="570">
        <v>435.11091309599999</v>
      </c>
      <c r="G50" s="570">
        <v>575.31130694199999</v>
      </c>
      <c r="H50" s="571">
        <v>211.46662524600001</v>
      </c>
      <c r="I50" s="571">
        <v>512.28936596799997</v>
      </c>
      <c r="J50" s="571">
        <v>373.88862296999997</v>
      </c>
    </row>
    <row r="51" spans="1:15" ht="13.5" customHeight="1">
      <c r="A51" s="596" t="s">
        <v>404</v>
      </c>
      <c r="B51" s="597">
        <v>40.489596675000001</v>
      </c>
      <c r="C51" s="597">
        <v>41.975371312</v>
      </c>
      <c r="D51" s="597">
        <v>52.261410454</v>
      </c>
      <c r="E51" s="597">
        <v>75.385016238000006</v>
      </c>
      <c r="F51" s="597">
        <v>99.214639864999995</v>
      </c>
      <c r="G51" s="597">
        <v>164.13904302200001</v>
      </c>
      <c r="H51" s="598">
        <v>55.84021628</v>
      </c>
      <c r="I51" s="598">
        <v>134.954660644</v>
      </c>
      <c r="J51" s="598">
        <v>98.556156143999999</v>
      </c>
    </row>
    <row r="52" spans="1:15" ht="12.75" customHeight="1">
      <c r="A52" s="22" t="s">
        <v>229</v>
      </c>
    </row>
    <row r="53" spans="1:15" s="440" customFormat="1" ht="12.75" customHeight="1">
      <c r="A53" s="461" t="s">
        <v>555</v>
      </c>
      <c r="O53"/>
    </row>
    <row r="54" spans="1:15" s="440" customFormat="1" ht="12.75" customHeight="1">
      <c r="A54" s="461" t="s">
        <v>646</v>
      </c>
      <c r="O54"/>
    </row>
    <row r="55" spans="1:15">
      <c r="A55" s="242" t="s">
        <v>643</v>
      </c>
      <c r="B55" s="3"/>
      <c r="C55" s="3"/>
      <c r="D55" s="212"/>
      <c r="E55" s="3"/>
      <c r="F55" s="3"/>
      <c r="G55" s="3"/>
      <c r="H55" s="3"/>
      <c r="I55" s="3"/>
      <c r="J55" s="3"/>
      <c r="K55" s="440"/>
      <c r="L55" s="440"/>
      <c r="M55" s="440"/>
      <c r="N55" s="440"/>
    </row>
    <row r="57" spans="1:15" s="440" customFormat="1" ht="12.75" customHeight="1">
      <c r="A57" s="485" t="s">
        <v>167</v>
      </c>
      <c r="B57" s="486"/>
      <c r="C57" s="486"/>
      <c r="O57"/>
    </row>
    <row r="58" spans="1:15" s="440" customFormat="1" ht="24.75" customHeight="1">
      <c r="A58" s="798" t="s">
        <v>168</v>
      </c>
      <c r="B58" s="798"/>
      <c r="C58" s="798"/>
      <c r="D58" s="798"/>
      <c r="E58" s="798"/>
      <c r="F58" s="798"/>
      <c r="G58" s="798"/>
      <c r="H58" s="798"/>
      <c r="I58" s="798"/>
      <c r="J58" s="798"/>
    </row>
    <row r="59" spans="1:15" s="440" customFormat="1" ht="12.75" customHeight="1">
      <c r="A59" s="487"/>
      <c r="B59" s="488"/>
      <c r="C59" s="488"/>
    </row>
    <row r="60" spans="1:15" s="440" customFormat="1" ht="24.75" customHeight="1">
      <c r="A60" s="799" t="s">
        <v>171</v>
      </c>
      <c r="B60" s="799"/>
      <c r="C60" s="799"/>
      <c r="D60" s="799"/>
      <c r="E60" s="799"/>
      <c r="F60" s="799"/>
      <c r="G60" s="799"/>
      <c r="H60" s="799"/>
      <c r="I60" s="799"/>
      <c r="J60" s="799"/>
    </row>
    <row r="61" spans="1:15" s="440" customFormat="1" ht="12.75" customHeight="1">
      <c r="A61" s="487"/>
      <c r="B61" s="488"/>
      <c r="C61" s="488"/>
    </row>
    <row r="62" spans="1:15" ht="26.25" customHeight="1">
      <c r="A62" s="797" t="s">
        <v>172</v>
      </c>
      <c r="B62" s="797"/>
      <c r="C62" s="797"/>
      <c r="D62" s="797"/>
      <c r="E62" s="797"/>
      <c r="F62" s="797"/>
    </row>
    <row r="63" spans="1:15" ht="12.75" customHeight="1">
      <c r="A63" s="716"/>
      <c r="B63" s="717"/>
      <c r="C63" s="717"/>
      <c r="D63" s="717"/>
      <c r="E63" s="717"/>
      <c r="F63" s="717"/>
    </row>
    <row r="64" spans="1:15" ht="12.75" customHeight="1">
      <c r="A64" s="797" t="s">
        <v>173</v>
      </c>
      <c r="B64" s="797"/>
      <c r="C64" s="797"/>
      <c r="D64" s="797"/>
      <c r="E64" s="797"/>
      <c r="F64" s="797"/>
    </row>
    <row r="65" spans="1:6" ht="12.75" customHeight="1">
      <c r="A65" s="718"/>
      <c r="B65" s="718"/>
      <c r="C65" s="718"/>
      <c r="D65" s="718"/>
      <c r="E65" s="718"/>
      <c r="F65" s="718"/>
    </row>
    <row r="66" spans="1:6" ht="24.75" customHeight="1">
      <c r="A66" s="797" t="s">
        <v>635</v>
      </c>
      <c r="B66" s="797"/>
      <c r="C66" s="797"/>
      <c r="D66" s="797"/>
      <c r="E66" s="797"/>
      <c r="F66" s="797"/>
    </row>
    <row r="67" spans="1:6" ht="12.75" customHeight="1">
      <c r="A67" s="717"/>
      <c r="B67" s="717"/>
      <c r="C67" s="717"/>
      <c r="D67" s="717"/>
      <c r="E67" s="717"/>
      <c r="F67" s="717"/>
    </row>
    <row r="68" spans="1:6" ht="21" customHeight="1">
      <c r="A68" s="797" t="s">
        <v>174</v>
      </c>
      <c r="B68" s="797"/>
      <c r="C68" s="797"/>
      <c r="D68" s="797"/>
      <c r="E68" s="797"/>
      <c r="F68" s="797"/>
    </row>
    <row r="69" spans="1:6" ht="12.75" customHeight="1">
      <c r="A69" s="717"/>
      <c r="B69" s="717"/>
      <c r="C69" s="717"/>
      <c r="D69" s="717"/>
      <c r="E69" s="717"/>
      <c r="F69" s="717"/>
    </row>
    <row r="70" spans="1:6" ht="48.75" customHeight="1">
      <c r="A70" s="797" t="s">
        <v>636</v>
      </c>
      <c r="B70" s="797"/>
      <c r="C70" s="797"/>
      <c r="D70" s="797"/>
      <c r="E70" s="797"/>
      <c r="F70" s="797"/>
    </row>
    <row r="71" spans="1:6" ht="12.75" customHeight="1">
      <c r="A71" s="716"/>
      <c r="B71" s="717"/>
      <c r="C71" s="717"/>
      <c r="D71" s="717"/>
      <c r="E71" s="717"/>
      <c r="F71" s="717"/>
    </row>
    <row r="72" spans="1:6" ht="27" customHeight="1">
      <c r="A72" s="797" t="s">
        <v>175</v>
      </c>
      <c r="B72" s="797"/>
      <c r="C72" s="797"/>
      <c r="D72" s="797"/>
      <c r="E72" s="797"/>
      <c r="F72" s="797"/>
    </row>
    <row r="73" spans="1:6" ht="12.75" customHeight="1">
      <c r="A73" s="719"/>
      <c r="B73" s="717"/>
      <c r="C73" s="717"/>
      <c r="D73" s="717"/>
      <c r="E73" s="717"/>
      <c r="F73" s="717"/>
    </row>
    <row r="74" spans="1:6" ht="19.5" customHeight="1">
      <c r="A74" s="797" t="s">
        <v>176</v>
      </c>
      <c r="B74" s="797"/>
      <c r="C74" s="797"/>
      <c r="D74" s="797"/>
      <c r="E74" s="797"/>
      <c r="F74" s="797"/>
    </row>
    <row r="75" spans="1:6" ht="12.75" customHeight="1">
      <c r="A75" s="719"/>
      <c r="B75" s="717"/>
      <c r="C75" s="717"/>
      <c r="D75" s="717"/>
      <c r="E75" s="717"/>
      <c r="F75" s="717"/>
    </row>
    <row r="76" spans="1:6" ht="22.5" customHeight="1">
      <c r="A76" s="797" t="s">
        <v>177</v>
      </c>
      <c r="B76" s="797"/>
      <c r="C76" s="797"/>
      <c r="D76" s="797"/>
      <c r="E76" s="797"/>
      <c r="F76" s="797"/>
    </row>
    <row r="77" spans="1:6" ht="12" customHeight="1">
      <c r="A77" s="718"/>
      <c r="B77" s="718"/>
      <c r="C77" s="718"/>
      <c r="D77" s="718"/>
      <c r="E77" s="718"/>
      <c r="F77" s="718"/>
    </row>
    <row r="78" spans="1:6" ht="34.5" customHeight="1">
      <c r="A78" s="797" t="s">
        <v>637</v>
      </c>
      <c r="B78" s="797"/>
      <c r="C78" s="797"/>
      <c r="D78" s="797"/>
      <c r="E78" s="797"/>
      <c r="F78" s="797"/>
    </row>
    <row r="79" spans="1:6" ht="12.75" customHeight="1">
      <c r="A79" s="719"/>
      <c r="B79" s="717"/>
      <c r="C79" s="717"/>
      <c r="D79" s="717"/>
      <c r="E79" s="717"/>
      <c r="F79" s="717"/>
    </row>
    <row r="80" spans="1:6" ht="33.75" customHeight="1">
      <c r="A80" s="797" t="s">
        <v>638</v>
      </c>
      <c r="B80" s="797"/>
      <c r="C80" s="797"/>
      <c r="D80" s="797"/>
      <c r="E80" s="797"/>
      <c r="F80" s="797"/>
    </row>
    <row r="81" spans="1:3" s="440" customFormat="1" ht="12.75" customHeight="1">
      <c r="A81" s="489"/>
      <c r="B81" s="486"/>
      <c r="C81" s="486"/>
    </row>
    <row r="82" spans="1:3" s="440" customFormat="1" ht="16.5" customHeight="1">
      <c r="A82" s="800" t="s">
        <v>178</v>
      </c>
      <c r="B82" s="800"/>
      <c r="C82" s="800"/>
    </row>
    <row r="83" spans="1:3" s="440" customFormat="1" ht="12.75" customHeight="1">
      <c r="A83" s="625"/>
      <c r="B83" s="486"/>
      <c r="C83" s="486"/>
    </row>
    <row r="84" spans="1:3" s="440" customFormat="1" ht="21.75" customHeight="1">
      <c r="A84" s="490" t="s">
        <v>169</v>
      </c>
      <c r="B84" s="486"/>
      <c r="C84" s="486"/>
    </row>
    <row r="85" spans="1:3" s="440" customFormat="1" ht="12.75" customHeight="1">
      <c r="A85" s="489" t="s">
        <v>170</v>
      </c>
      <c r="B85" s="486"/>
      <c r="C85" s="486"/>
    </row>
  </sheetData>
  <mergeCells count="13">
    <mergeCell ref="A68:F68"/>
    <mergeCell ref="A58:J58"/>
    <mergeCell ref="A60:J60"/>
    <mergeCell ref="A62:F62"/>
    <mergeCell ref="A64:F64"/>
    <mergeCell ref="A66:F66"/>
    <mergeCell ref="A82:C82"/>
    <mergeCell ref="A70:F70"/>
    <mergeCell ref="A72:F72"/>
    <mergeCell ref="A74:F74"/>
    <mergeCell ref="A76:F76"/>
    <mergeCell ref="A78:F78"/>
    <mergeCell ref="A80:F80"/>
  </mergeCells>
  <phoneticPr fontId="3" type="noConversion"/>
  <pageMargins left="0.59055118110236227" right="0.59055118110236227" top="0.78740157480314965" bottom="0.59055118110236227" header="0.39370078740157483" footer="0.39370078740157483"/>
  <pageSetup paperSize="9" scale="65" firstPageNumber="9" orientation="landscape" useFirstPageNumber="1" r:id="rId1"/>
  <headerFooter alignWithMargins="0">
    <oddHeader>&amp;R&amp;12Les finances des groupements à fiscalité propre en 2018</oddHeader>
    <oddFooter>&amp;L&amp;12Direction Générale des Collectivités Locales / DESL&amp;C&amp;12 9&amp;R&amp;12Mise en ligne : juillet 2020</oddFooter>
  </headerFooter>
  <rowBreaks count="1" manualBreakCount="1">
    <brk id="56" max="14"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J95"/>
  <sheetViews>
    <sheetView showGridLines="0" zoomScaleNormal="100" zoomScaleSheetLayoutView="55" zoomScalePageLayoutView="55" workbookViewId="0"/>
  </sheetViews>
  <sheetFormatPr baseColWidth="10" defaultRowHeight="13.2"/>
  <cols>
    <col min="1" max="1" width="84.109375" customWidth="1"/>
    <col min="2" max="7" width="14.6640625" customWidth="1"/>
    <col min="8" max="9" width="16" customWidth="1"/>
    <col min="10" max="10" width="12.6640625" customWidth="1"/>
  </cols>
  <sheetData>
    <row r="1" spans="1:10">
      <c r="A1" s="210"/>
      <c r="B1" s="3"/>
      <c r="C1" s="3"/>
      <c r="D1" s="212"/>
      <c r="E1" s="3"/>
      <c r="F1" s="3"/>
      <c r="G1" s="212"/>
      <c r="H1" s="3"/>
      <c r="I1" s="3"/>
      <c r="J1" s="3"/>
    </row>
    <row r="2" spans="1:10" ht="19.2">
      <c r="A2" s="9" t="s">
        <v>648</v>
      </c>
      <c r="B2" s="3"/>
      <c r="C2" s="3"/>
      <c r="D2" s="212"/>
      <c r="E2" s="3"/>
      <c r="F2" s="3"/>
      <c r="G2" s="212"/>
      <c r="H2" s="3"/>
      <c r="I2" s="3"/>
      <c r="J2" s="3"/>
    </row>
    <row r="3" spans="1:10" ht="13.8" thickBot="1">
      <c r="A3" s="205"/>
      <c r="J3" s="32" t="s">
        <v>25</v>
      </c>
    </row>
    <row r="4" spans="1:10" ht="12.75" customHeight="1">
      <c r="A4" s="204" t="s">
        <v>255</v>
      </c>
      <c r="B4" s="503" t="s">
        <v>35</v>
      </c>
      <c r="C4" s="503" t="s">
        <v>612</v>
      </c>
      <c r="D4" s="503" t="s">
        <v>614</v>
      </c>
      <c r="E4" s="503" t="s">
        <v>98</v>
      </c>
      <c r="F4" s="503" t="s">
        <v>299</v>
      </c>
      <c r="G4" s="504">
        <v>300000</v>
      </c>
      <c r="H4" s="505" t="s">
        <v>315</v>
      </c>
      <c r="I4" s="505" t="s">
        <v>315</v>
      </c>
      <c r="J4" s="505" t="s">
        <v>62</v>
      </c>
    </row>
    <row r="5" spans="1:10" ht="12.75" customHeight="1">
      <c r="A5" s="203"/>
      <c r="B5" s="506" t="s">
        <v>611</v>
      </c>
      <c r="C5" s="506" t="s">
        <v>36</v>
      </c>
      <c r="D5" s="506" t="s">
        <v>36</v>
      </c>
      <c r="E5" s="506" t="s">
        <v>36</v>
      </c>
      <c r="F5" s="506" t="s">
        <v>36</v>
      </c>
      <c r="G5" s="506" t="s">
        <v>37</v>
      </c>
      <c r="H5" s="507" t="s">
        <v>313</v>
      </c>
      <c r="I5" s="507" t="s">
        <v>314</v>
      </c>
      <c r="J5" s="507" t="s">
        <v>112</v>
      </c>
    </row>
    <row r="6" spans="1:10" ht="12.75" customHeight="1" thickBot="1">
      <c r="A6" s="206" t="s">
        <v>66</v>
      </c>
      <c r="B6" s="508" t="s">
        <v>37</v>
      </c>
      <c r="C6" s="508" t="s">
        <v>613</v>
      </c>
      <c r="D6" s="508" t="s">
        <v>100</v>
      </c>
      <c r="E6" s="508" t="s">
        <v>101</v>
      </c>
      <c r="F6" s="508" t="s">
        <v>300</v>
      </c>
      <c r="G6" s="508" t="s">
        <v>102</v>
      </c>
      <c r="H6" s="509" t="s">
        <v>101</v>
      </c>
      <c r="I6" s="509" t="s">
        <v>102</v>
      </c>
      <c r="J6" s="509" t="s">
        <v>297</v>
      </c>
    </row>
    <row r="7" spans="1:10" ht="12.75" customHeight="1"/>
    <row r="8" spans="1:10" ht="14.25" customHeight="1">
      <c r="A8" s="325" t="s">
        <v>122</v>
      </c>
      <c r="B8" s="630">
        <v>5.4972314549999997</v>
      </c>
      <c r="C8" s="630">
        <v>6.3128858210000001</v>
      </c>
      <c r="D8" s="630">
        <v>6.3322949399999997</v>
      </c>
      <c r="E8" s="630">
        <v>3.3302134639999998</v>
      </c>
      <c r="F8" s="630">
        <v>1.1938397810000001</v>
      </c>
      <c r="G8" s="630">
        <v>1.2657075849999999</v>
      </c>
      <c r="H8" s="631">
        <v>5.1050094660000003</v>
      </c>
      <c r="I8" s="631">
        <v>1.2351947169999999</v>
      </c>
      <c r="J8" s="631">
        <v>2.6975291289999999</v>
      </c>
    </row>
    <row r="9" spans="1:10" ht="14.25" customHeight="1">
      <c r="A9" s="323" t="s">
        <v>123</v>
      </c>
      <c r="B9" s="632">
        <v>4.2146852900000003</v>
      </c>
      <c r="C9" s="632">
        <v>5.535548103</v>
      </c>
      <c r="D9" s="632">
        <v>3.9416465029999999</v>
      </c>
      <c r="E9" s="632">
        <v>3.0594937149999999</v>
      </c>
      <c r="F9" s="632">
        <v>2.7741687829999999</v>
      </c>
      <c r="G9" s="632">
        <v>0.11208384</v>
      </c>
      <c r="H9" s="633">
        <v>4.075519441</v>
      </c>
      <c r="I9" s="633">
        <v>1.3011698540000001</v>
      </c>
      <c r="J9" s="633">
        <v>2.4145167129999998</v>
      </c>
    </row>
    <row r="10" spans="1:10" ht="14.25" customHeight="1">
      <c r="A10" s="323" t="s">
        <v>124</v>
      </c>
      <c r="B10" s="632">
        <v>4.6084952320000001</v>
      </c>
      <c r="C10" s="632">
        <v>6.6138470419999997</v>
      </c>
      <c r="D10" s="632">
        <v>6.6679230450000002</v>
      </c>
      <c r="E10" s="632">
        <v>4.3449141290000002</v>
      </c>
      <c r="F10" s="632">
        <v>3.9812303139999998</v>
      </c>
      <c r="G10" s="632">
        <v>3.7371885109999998</v>
      </c>
      <c r="H10" s="633">
        <v>5.5501367349999997</v>
      </c>
      <c r="I10" s="633">
        <v>3.8502342060000001</v>
      </c>
      <c r="J10" s="633">
        <v>4.5461767550000003</v>
      </c>
    </row>
    <row r="11" spans="1:10" ht="14.25" customHeight="1">
      <c r="A11" s="323" t="s">
        <v>125</v>
      </c>
      <c r="B11" s="632">
        <v>-5.4418290139999996</v>
      </c>
      <c r="C11" s="632">
        <v>-4.2118553219999999</v>
      </c>
      <c r="D11" s="632">
        <v>-4.8396992880000003</v>
      </c>
      <c r="E11" s="632">
        <v>-4.8664211980000003</v>
      </c>
      <c r="F11" s="632">
        <v>-7.2389147090000003</v>
      </c>
      <c r="G11" s="632">
        <v>-12.167055576999999</v>
      </c>
      <c r="H11" s="633">
        <v>-4.7495269210000002</v>
      </c>
      <c r="I11" s="633">
        <v>-10.286200978</v>
      </c>
      <c r="J11" s="633">
        <v>-8.7637312299999994</v>
      </c>
    </row>
    <row r="12" spans="1:10" ht="14.25" customHeight="1">
      <c r="A12" s="323" t="s">
        <v>126</v>
      </c>
      <c r="B12" s="632">
        <v>13.185617517000001</v>
      </c>
      <c r="C12" s="632">
        <v>9.7235229990000001</v>
      </c>
      <c r="D12" s="632">
        <v>10.534909195999999</v>
      </c>
      <c r="E12" s="632">
        <v>4.8493883899999997</v>
      </c>
      <c r="F12" s="632">
        <v>1.222665771</v>
      </c>
      <c r="G12" s="632">
        <v>5.5722154039999996</v>
      </c>
      <c r="H12" s="633">
        <v>8.5270408930000006</v>
      </c>
      <c r="I12" s="633">
        <v>4.0556122270000001</v>
      </c>
      <c r="J12" s="633">
        <v>5.4783115020000004</v>
      </c>
    </row>
    <row r="13" spans="1:10" ht="14.25" customHeight="1">
      <c r="A13" s="323" t="s">
        <v>127</v>
      </c>
      <c r="B13" s="632">
        <v>-7.7629938449999996</v>
      </c>
      <c r="C13" s="632">
        <v>-1.8303389560000001</v>
      </c>
      <c r="D13" s="632">
        <v>4.3253855779999997</v>
      </c>
      <c r="E13" s="632">
        <v>-5.1699840899999998</v>
      </c>
      <c r="F13" s="632">
        <v>-16.670722538</v>
      </c>
      <c r="G13" s="632">
        <v>-30.498636488999999</v>
      </c>
      <c r="H13" s="633">
        <v>-2.4512382910000001</v>
      </c>
      <c r="I13" s="633">
        <v>-23.350787431000001</v>
      </c>
      <c r="J13" s="633">
        <v>-14.908844061</v>
      </c>
    </row>
    <row r="14" spans="1:10" ht="14.25" customHeight="1">
      <c r="A14" s="325" t="s">
        <v>128</v>
      </c>
      <c r="B14" s="630">
        <v>4.9110006909999999</v>
      </c>
      <c r="C14" s="630">
        <v>5.636320607</v>
      </c>
      <c r="D14" s="630">
        <v>4.90605505</v>
      </c>
      <c r="E14" s="630">
        <v>3.2367853929999999</v>
      </c>
      <c r="F14" s="630">
        <v>1.270316987</v>
      </c>
      <c r="G14" s="630">
        <v>3.1272895740000002</v>
      </c>
      <c r="H14" s="631">
        <v>4.4831302949999996</v>
      </c>
      <c r="I14" s="631">
        <v>2.3489232599999998</v>
      </c>
      <c r="J14" s="631">
        <v>3.1361390309999999</v>
      </c>
    </row>
    <row r="15" spans="1:10" ht="14.25" customHeight="1">
      <c r="A15" s="323" t="s">
        <v>536</v>
      </c>
      <c r="B15" s="632">
        <v>6.8222553560000003</v>
      </c>
      <c r="C15" s="632">
        <v>7.3759738739999996</v>
      </c>
      <c r="D15" s="632">
        <v>6.428780433</v>
      </c>
      <c r="E15" s="632">
        <v>3.62760295</v>
      </c>
      <c r="F15" s="632">
        <v>4.8193255580000001</v>
      </c>
      <c r="G15" s="632">
        <v>5.1539477680000001</v>
      </c>
      <c r="H15" s="633">
        <v>5.7444344489999999</v>
      </c>
      <c r="I15" s="633">
        <v>5.0045167089999998</v>
      </c>
      <c r="J15" s="633">
        <v>5.2984091019999999</v>
      </c>
    </row>
    <row r="16" spans="1:10" ht="14.25" customHeight="1">
      <c r="A16" s="426" t="s">
        <v>537</v>
      </c>
      <c r="B16" s="632">
        <v>6.2438130200000002</v>
      </c>
      <c r="C16" s="632">
        <v>7.0377867099999998</v>
      </c>
      <c r="D16" s="632">
        <v>7.7511482220000003</v>
      </c>
      <c r="E16" s="632">
        <v>5.7765058900000001</v>
      </c>
      <c r="F16" s="632">
        <v>5.4434551119999997</v>
      </c>
      <c r="G16" s="632">
        <v>5.533573649</v>
      </c>
      <c r="H16" s="633">
        <v>6.6767867550000002</v>
      </c>
      <c r="I16" s="633">
        <v>5.4903898230000001</v>
      </c>
      <c r="J16" s="633">
        <v>5.9794414319999998</v>
      </c>
    </row>
    <row r="17" spans="1:10" ht="14.25" customHeight="1">
      <c r="A17" s="323" t="s">
        <v>130</v>
      </c>
      <c r="B17" s="632">
        <v>8.5204915910000008</v>
      </c>
      <c r="C17" s="632">
        <v>8.2608636149999999</v>
      </c>
      <c r="D17" s="632">
        <v>3.0924805480000002</v>
      </c>
      <c r="E17" s="632">
        <v>-0.70270264299999996</v>
      </c>
      <c r="F17" s="632">
        <v>3.28813434</v>
      </c>
      <c r="G17" s="632">
        <v>4.5265197559999999</v>
      </c>
      <c r="H17" s="633">
        <v>3.5199953279999998</v>
      </c>
      <c r="I17" s="633">
        <v>4.0526447650000001</v>
      </c>
      <c r="J17" s="633">
        <v>3.8579994439999998</v>
      </c>
    </row>
    <row r="18" spans="1:10" ht="14.25" customHeight="1">
      <c r="A18" s="323" t="s">
        <v>538</v>
      </c>
      <c r="B18" s="632">
        <v>6.4610870000000001E-2</v>
      </c>
      <c r="C18" s="632">
        <v>0.15741040000000001</v>
      </c>
      <c r="D18" s="632">
        <v>-1.5105258690000001</v>
      </c>
      <c r="E18" s="632">
        <v>-6.2066198000000003E-2</v>
      </c>
      <c r="F18" s="632">
        <v>-1.5453676160000001</v>
      </c>
      <c r="G18" s="632">
        <v>-1.3987063790000001</v>
      </c>
      <c r="H18" s="633">
        <v>-0.34200322999999999</v>
      </c>
      <c r="I18" s="633">
        <v>-1.450802685</v>
      </c>
      <c r="J18" s="633">
        <v>-1.150579249</v>
      </c>
    </row>
    <row r="19" spans="1:10" ht="14.25" customHeight="1">
      <c r="A19" s="426" t="s">
        <v>539</v>
      </c>
      <c r="B19" s="632">
        <v>-1.476592758</v>
      </c>
      <c r="C19" s="632">
        <v>-0.28932962499999998</v>
      </c>
      <c r="D19" s="632">
        <v>-2.6713145850000002</v>
      </c>
      <c r="E19" s="632">
        <v>-0.26393883099999998</v>
      </c>
      <c r="F19" s="632">
        <v>-1.9184591120000001</v>
      </c>
      <c r="G19" s="632">
        <v>-1.550526115</v>
      </c>
      <c r="H19" s="633">
        <v>-0.93765392800000003</v>
      </c>
      <c r="I19" s="633">
        <v>-1.672421487</v>
      </c>
      <c r="J19" s="633">
        <v>-1.4828788040000001</v>
      </c>
    </row>
    <row r="20" spans="1:10" ht="14.25" customHeight="1">
      <c r="A20" s="323" t="s">
        <v>133</v>
      </c>
      <c r="B20" s="632">
        <v>31.368384296999999</v>
      </c>
      <c r="C20" s="632">
        <v>19.011306270999999</v>
      </c>
      <c r="D20" s="632">
        <v>15.989632042</v>
      </c>
      <c r="E20" s="632">
        <v>-4.4963811810000003</v>
      </c>
      <c r="F20" s="632">
        <v>8.1716400230000001</v>
      </c>
      <c r="G20" s="632">
        <v>9.504767781</v>
      </c>
      <c r="H20" s="633">
        <v>10.937818432</v>
      </c>
      <c r="I20" s="633">
        <v>9.0226521349999995</v>
      </c>
      <c r="J20" s="633">
        <v>9.5667925139999994</v>
      </c>
    </row>
    <row r="21" spans="1:10" ht="14.25" customHeight="1">
      <c r="A21" s="720" t="s">
        <v>639</v>
      </c>
      <c r="B21" s="632">
        <v>2.6611437769999999</v>
      </c>
      <c r="C21" s="632">
        <v>0.61993359699999995</v>
      </c>
      <c r="D21" s="632">
        <v>2.1732151000000002</v>
      </c>
      <c r="E21" s="632">
        <v>0.84428713700000002</v>
      </c>
      <c r="F21" s="632">
        <v>-0.67906617199999997</v>
      </c>
      <c r="G21" s="632">
        <v>-1.2092628759999999</v>
      </c>
      <c r="H21" s="633">
        <v>1.237258304</v>
      </c>
      <c r="I21" s="633">
        <v>-0.95798311700000005</v>
      </c>
      <c r="J21" s="633">
        <v>-0.23842554899999999</v>
      </c>
    </row>
    <row r="22" spans="1:10" ht="14.25" customHeight="1">
      <c r="A22" s="323" t="s">
        <v>134</v>
      </c>
      <c r="B22" s="632">
        <v>0.21948835999999999</v>
      </c>
      <c r="C22" s="632">
        <v>3.1024746830000001</v>
      </c>
      <c r="D22" s="632">
        <v>7.7868364080000001</v>
      </c>
      <c r="E22" s="632">
        <v>10.138011642</v>
      </c>
      <c r="F22" s="632">
        <v>1.5906448390000001</v>
      </c>
      <c r="G22" s="632">
        <v>5.0865682110000003</v>
      </c>
      <c r="H22" s="633">
        <v>6.2722058399999998</v>
      </c>
      <c r="I22" s="633">
        <v>3.1350805519999998</v>
      </c>
      <c r="J22" s="633">
        <v>5.1398032340000004</v>
      </c>
    </row>
    <row r="23" spans="1:10" ht="14.25" customHeight="1">
      <c r="A23" s="323" t="s">
        <v>135</v>
      </c>
      <c r="B23" s="632">
        <v>2.866480653</v>
      </c>
      <c r="C23" s="632">
        <v>4.3227278650000001</v>
      </c>
      <c r="D23" s="632">
        <v>8.6213631670000002</v>
      </c>
      <c r="E23" s="632">
        <v>5.25163212</v>
      </c>
      <c r="F23" s="632">
        <v>4.1143706890000002</v>
      </c>
      <c r="G23" s="632">
        <v>8.7316568940000003</v>
      </c>
      <c r="H23" s="633">
        <v>5.5376950440000003</v>
      </c>
      <c r="I23" s="633">
        <v>6.706382573</v>
      </c>
      <c r="J23" s="633">
        <v>6.240413717</v>
      </c>
    </row>
    <row r="24" spans="1:10" ht="14.25" customHeight="1">
      <c r="A24" s="326" t="s">
        <v>136</v>
      </c>
      <c r="B24" s="634">
        <v>6.1238643740000001</v>
      </c>
      <c r="C24" s="634">
        <v>12.992363016000001</v>
      </c>
      <c r="D24" s="634">
        <v>-3.360178817</v>
      </c>
      <c r="E24" s="634">
        <v>1.3317012500000001</v>
      </c>
      <c r="F24" s="634">
        <v>-37.286843347999998</v>
      </c>
      <c r="G24" s="634">
        <v>5.7516637990000001</v>
      </c>
      <c r="H24" s="635">
        <v>4.5147717509999996</v>
      </c>
      <c r="I24" s="635">
        <v>-13.534068384999999</v>
      </c>
      <c r="J24" s="635">
        <v>-8.3169886999999996</v>
      </c>
    </row>
    <row r="25" spans="1:10" ht="14.25" customHeight="1">
      <c r="A25" s="325" t="s">
        <v>137</v>
      </c>
      <c r="B25" s="630">
        <v>1.2416904790000001</v>
      </c>
      <c r="C25" s="630">
        <v>1.9991075279999999</v>
      </c>
      <c r="D25" s="630">
        <v>-2.421009609</v>
      </c>
      <c r="E25" s="630">
        <v>2.730451038</v>
      </c>
      <c r="F25" s="630">
        <v>1.6253501180000001</v>
      </c>
      <c r="G25" s="630">
        <v>10.798439079</v>
      </c>
      <c r="H25" s="631">
        <v>1.112632625</v>
      </c>
      <c r="I25" s="631">
        <v>7.1682253400000002</v>
      </c>
      <c r="J25" s="631">
        <v>5.1905985929999998</v>
      </c>
    </row>
    <row r="26" spans="1:10" ht="14.25" customHeight="1">
      <c r="A26" s="327" t="s">
        <v>138</v>
      </c>
      <c r="B26" s="636">
        <v>1.1153073579999999</v>
      </c>
      <c r="C26" s="636">
        <v>-1.5217903829999999</v>
      </c>
      <c r="D26" s="636">
        <v>-4.7434153329999997</v>
      </c>
      <c r="E26" s="636">
        <v>4.6579381560000002</v>
      </c>
      <c r="F26" s="636">
        <v>-5.3436282119999996</v>
      </c>
      <c r="G26" s="636">
        <v>3.4048120640000001</v>
      </c>
      <c r="H26" s="637">
        <v>0.232975346</v>
      </c>
      <c r="I26" s="637">
        <v>-0.10068023</v>
      </c>
      <c r="J26" s="637">
        <v>1.8597895E-2</v>
      </c>
    </row>
    <row r="27" spans="1:10" ht="14.25" customHeight="1">
      <c r="A27" s="325" t="s">
        <v>139</v>
      </c>
      <c r="B27" s="630">
        <v>12.999877717</v>
      </c>
      <c r="C27" s="630">
        <v>6.5926484600000004</v>
      </c>
      <c r="D27" s="630">
        <v>6.7707175900000003</v>
      </c>
      <c r="E27" s="630">
        <v>12.171798809</v>
      </c>
      <c r="F27" s="630">
        <v>6.0388772739999999</v>
      </c>
      <c r="G27" s="630">
        <v>7.8836935710000002</v>
      </c>
      <c r="H27" s="631">
        <v>9.3402328580000002</v>
      </c>
      <c r="I27" s="631">
        <v>7.1808645249999996</v>
      </c>
      <c r="J27" s="631">
        <v>7.9074757370000004</v>
      </c>
    </row>
    <row r="28" spans="1:10" ht="14.25" customHeight="1">
      <c r="A28" s="323" t="s">
        <v>140</v>
      </c>
      <c r="B28" s="632">
        <v>13.869979887</v>
      </c>
      <c r="C28" s="632">
        <v>4.545620317</v>
      </c>
      <c r="D28" s="632">
        <v>4.3032952499999997</v>
      </c>
      <c r="E28" s="632">
        <v>12.949166537</v>
      </c>
      <c r="F28" s="632">
        <v>17.741547571000002</v>
      </c>
      <c r="G28" s="632">
        <v>10.034746479000001</v>
      </c>
      <c r="H28" s="633">
        <v>8.4145555749999996</v>
      </c>
      <c r="I28" s="633">
        <v>12.749173615</v>
      </c>
      <c r="J28" s="633">
        <v>11.173213393999999</v>
      </c>
    </row>
    <row r="29" spans="1:10" ht="14.25" customHeight="1">
      <c r="A29" s="323" t="s">
        <v>141</v>
      </c>
      <c r="B29" s="640">
        <v>-14.56118259</v>
      </c>
      <c r="C29" s="632">
        <v>22.512108770000001</v>
      </c>
      <c r="D29" s="632">
        <v>11.845748851</v>
      </c>
      <c r="E29" s="632">
        <v>14.862422734000001</v>
      </c>
      <c r="F29" s="632">
        <v>2.3768801869999998</v>
      </c>
      <c r="G29" s="632">
        <v>2.261862872</v>
      </c>
      <c r="H29" s="633">
        <v>13.340164079999999</v>
      </c>
      <c r="I29" s="633">
        <v>2.3110987380000001</v>
      </c>
      <c r="J29" s="633">
        <v>5.317508997</v>
      </c>
    </row>
    <row r="30" spans="1:10" ht="14.25" customHeight="1">
      <c r="A30" s="323" t="s">
        <v>142</v>
      </c>
      <c r="B30" s="632">
        <v>49.493759157</v>
      </c>
      <c r="C30" s="632">
        <v>2.8653811600000001</v>
      </c>
      <c r="D30" s="632">
        <v>25.760879368000001</v>
      </c>
      <c r="E30" s="632">
        <v>2.5325678000000001E-2</v>
      </c>
      <c r="F30" s="632">
        <v>-40.898073363000002</v>
      </c>
      <c r="G30" s="632">
        <v>3.3359207039999998</v>
      </c>
      <c r="H30" s="633">
        <v>10.440166959000001</v>
      </c>
      <c r="I30" s="633">
        <v>-17.311748561999998</v>
      </c>
      <c r="J30" s="633">
        <v>-9.8670023619999991</v>
      </c>
    </row>
    <row r="31" spans="1:10" ht="14.25" customHeight="1">
      <c r="A31" s="325" t="s">
        <v>143</v>
      </c>
      <c r="B31" s="630">
        <v>13.486771981</v>
      </c>
      <c r="C31" s="630">
        <v>10.207030154</v>
      </c>
      <c r="D31" s="630">
        <v>17.853998065999999</v>
      </c>
      <c r="E31" s="630">
        <v>5.5343017479999999</v>
      </c>
      <c r="F31" s="630">
        <v>7.3964217459999997</v>
      </c>
      <c r="G31" s="630">
        <v>8.072164849</v>
      </c>
      <c r="H31" s="631">
        <v>10.713276665</v>
      </c>
      <c r="I31" s="631">
        <v>7.8338388300000004</v>
      </c>
      <c r="J31" s="631">
        <v>8.8290813989999997</v>
      </c>
    </row>
    <row r="32" spans="1:10" ht="14.25" customHeight="1">
      <c r="A32" s="323" t="s">
        <v>144</v>
      </c>
      <c r="B32" s="632">
        <v>3.118663389</v>
      </c>
      <c r="C32" s="632">
        <v>6.6067446619999997</v>
      </c>
      <c r="D32" s="632">
        <v>13.6140098</v>
      </c>
      <c r="E32" s="632">
        <v>5.1708074640000001</v>
      </c>
      <c r="F32" s="632">
        <v>22.198143967</v>
      </c>
      <c r="G32" s="632">
        <v>9.7632250329999994</v>
      </c>
      <c r="H32" s="633">
        <v>7.2698258239999998</v>
      </c>
      <c r="I32" s="633">
        <v>14.476455496</v>
      </c>
      <c r="J32" s="633">
        <v>11.603677646</v>
      </c>
    </row>
    <row r="33" spans="1:10" ht="14.25" customHeight="1">
      <c r="A33" s="323" t="s">
        <v>145</v>
      </c>
      <c r="B33" s="632">
        <v>11.378355253000001</v>
      </c>
      <c r="C33" s="632">
        <v>12.926923274</v>
      </c>
      <c r="D33" s="632">
        <v>8.9786805429999994</v>
      </c>
      <c r="E33" s="632">
        <v>15.446523974</v>
      </c>
      <c r="F33" s="632">
        <v>6.4696227410000002</v>
      </c>
      <c r="G33" s="632">
        <v>30.564418754999998</v>
      </c>
      <c r="H33" s="633">
        <v>12.617776825</v>
      </c>
      <c r="I33" s="633">
        <v>22.144604415</v>
      </c>
      <c r="J33" s="633">
        <v>18.756578136000002</v>
      </c>
    </row>
    <row r="34" spans="1:10" ht="14.25" customHeight="1">
      <c r="A34" s="326" t="s">
        <v>146</v>
      </c>
      <c r="B34" s="634">
        <v>33.476075481999999</v>
      </c>
      <c r="C34" s="634">
        <v>8.3654888669999998</v>
      </c>
      <c r="D34" s="634">
        <v>43.277337420999999</v>
      </c>
      <c r="E34" s="634">
        <v>-10.640342211</v>
      </c>
      <c r="F34" s="634">
        <v>-1.803647717</v>
      </c>
      <c r="G34" s="634">
        <v>-26.312715699000002</v>
      </c>
      <c r="H34" s="635">
        <v>10.448766242</v>
      </c>
      <c r="I34" s="635">
        <v>-17.965854616000001</v>
      </c>
      <c r="J34" s="635">
        <v>-9.7652594060000002</v>
      </c>
    </row>
    <row r="35" spans="1:10" ht="14.25" customHeight="1">
      <c r="A35" s="328" t="s">
        <v>147</v>
      </c>
      <c r="B35" s="630">
        <v>7.3004836559999999</v>
      </c>
      <c r="C35" s="630">
        <v>6.382556288</v>
      </c>
      <c r="D35" s="630">
        <v>6.4375523039999996</v>
      </c>
      <c r="E35" s="630">
        <v>5.3375915950000001</v>
      </c>
      <c r="F35" s="630">
        <v>2.4105284849999999</v>
      </c>
      <c r="G35" s="630">
        <v>3.1633403850000001</v>
      </c>
      <c r="H35" s="631">
        <v>6.1121901200000002</v>
      </c>
      <c r="I35" s="631">
        <v>2.8526473600000002</v>
      </c>
      <c r="J35" s="631">
        <v>4.0493649520000004</v>
      </c>
    </row>
    <row r="36" spans="1:10" ht="14.25" customHeight="1">
      <c r="A36" s="328" t="s">
        <v>148</v>
      </c>
      <c r="B36" s="630">
        <v>5.8657940909999997</v>
      </c>
      <c r="C36" s="630">
        <v>6.0997344949999999</v>
      </c>
      <c r="D36" s="630">
        <v>6.0471058680000001</v>
      </c>
      <c r="E36" s="630">
        <v>3.4360101730000001</v>
      </c>
      <c r="F36" s="630">
        <v>1.8095752119999999</v>
      </c>
      <c r="G36" s="630">
        <v>3.6877981690000001</v>
      </c>
      <c r="H36" s="631">
        <v>5.0683892300000002</v>
      </c>
      <c r="I36" s="631">
        <v>2.9133726279999999</v>
      </c>
      <c r="J36" s="631">
        <v>3.7032794400000002</v>
      </c>
    </row>
    <row r="37" spans="1:10" ht="14.25" customHeight="1">
      <c r="A37" s="327"/>
      <c r="B37" s="636"/>
      <c r="C37" s="636"/>
      <c r="D37" s="636"/>
      <c r="E37" s="636"/>
      <c r="F37" s="636"/>
      <c r="G37" s="636"/>
      <c r="H37" s="637"/>
      <c r="I37" s="637"/>
      <c r="J37" s="637"/>
    </row>
    <row r="38" spans="1:10" ht="14.25" customHeight="1">
      <c r="A38" s="323" t="s">
        <v>150</v>
      </c>
      <c r="B38" s="632">
        <v>1.3657438319999999</v>
      </c>
      <c r="C38" s="632">
        <v>8.2902523380000002</v>
      </c>
      <c r="D38" s="632">
        <v>1.991154863</v>
      </c>
      <c r="E38" s="632">
        <v>-0.79865633300000005</v>
      </c>
      <c r="F38" s="632">
        <v>10.429138161999999</v>
      </c>
      <c r="G38" s="632">
        <v>19.717125358000001</v>
      </c>
      <c r="H38" s="633">
        <v>2.626414225</v>
      </c>
      <c r="I38" s="633">
        <v>16.097956262</v>
      </c>
      <c r="J38" s="633">
        <v>12.26827785</v>
      </c>
    </row>
    <row r="39" spans="1:10" ht="14.25" customHeight="1">
      <c r="A39" s="323" t="s">
        <v>151</v>
      </c>
      <c r="B39" s="632">
        <v>2.6508569849999999</v>
      </c>
      <c r="C39" s="632">
        <v>-8.8610303019999996</v>
      </c>
      <c r="D39" s="632">
        <v>21.259828299999999</v>
      </c>
      <c r="E39" s="632">
        <v>4.865439608</v>
      </c>
      <c r="F39" s="632">
        <v>11.715430917000001</v>
      </c>
      <c r="G39" s="632">
        <v>-4.2332050509999997</v>
      </c>
      <c r="H39" s="633">
        <v>3.7798328899999998</v>
      </c>
      <c r="I39" s="633">
        <v>1.7644878820000001</v>
      </c>
      <c r="J39" s="633">
        <v>2.3386652510000001</v>
      </c>
    </row>
    <row r="40" spans="1:10" ht="14.25" customHeight="1">
      <c r="A40" s="326"/>
      <c r="B40" s="634"/>
      <c r="C40" s="634"/>
      <c r="D40" s="634"/>
      <c r="E40" s="634"/>
      <c r="F40" s="634"/>
      <c r="G40" s="634"/>
      <c r="H40" s="635"/>
      <c r="I40" s="635"/>
      <c r="J40" s="635"/>
    </row>
    <row r="41" spans="1:10" ht="14.25" customHeight="1">
      <c r="A41" s="328" t="s">
        <v>153</v>
      </c>
      <c r="B41" s="630">
        <v>6.9579724369999996</v>
      </c>
      <c r="C41" s="630">
        <v>6.4736153620000003</v>
      </c>
      <c r="D41" s="630">
        <v>6.2217486229999999</v>
      </c>
      <c r="E41" s="630">
        <v>5.0432688810000004</v>
      </c>
      <c r="F41" s="630">
        <v>2.9440284939999999</v>
      </c>
      <c r="G41" s="630">
        <v>4.367567051</v>
      </c>
      <c r="H41" s="631">
        <v>5.9408812710000003</v>
      </c>
      <c r="I41" s="631">
        <v>3.7823614569999999</v>
      </c>
      <c r="J41" s="631">
        <v>4.5636542819999999</v>
      </c>
    </row>
    <row r="42" spans="1:10" ht="14.25" customHeight="1">
      <c r="A42" s="328" t="s">
        <v>154</v>
      </c>
      <c r="B42" s="630">
        <v>5.6580390559999998</v>
      </c>
      <c r="C42" s="630">
        <v>5.2112105209999999</v>
      </c>
      <c r="D42" s="630">
        <v>6.7983241369999998</v>
      </c>
      <c r="E42" s="630">
        <v>3.5064706220000001</v>
      </c>
      <c r="F42" s="630">
        <v>2.504851414</v>
      </c>
      <c r="G42" s="630">
        <v>3.0479986659999998</v>
      </c>
      <c r="H42" s="631">
        <v>4.9989188200000001</v>
      </c>
      <c r="I42" s="631">
        <v>2.8255543649999999</v>
      </c>
      <c r="J42" s="631">
        <v>3.6100663910000002</v>
      </c>
    </row>
    <row r="43" spans="1:10" ht="14.25" customHeight="1">
      <c r="A43" s="326"/>
      <c r="B43" s="634"/>
      <c r="C43" s="634"/>
      <c r="D43" s="634"/>
      <c r="E43" s="634"/>
      <c r="F43" s="634"/>
      <c r="G43" s="634"/>
      <c r="H43" s="635"/>
      <c r="I43" s="635"/>
      <c r="J43" s="635"/>
    </row>
    <row r="44" spans="1:10" s="7" customFormat="1" ht="14.25" customHeight="1">
      <c r="A44" s="329" t="s">
        <v>224</v>
      </c>
      <c r="B44" s="636">
        <v>3.0482093450000001</v>
      </c>
      <c r="C44" s="636">
        <v>1.9791178039999999</v>
      </c>
      <c r="D44" s="636">
        <v>3.857266664</v>
      </c>
      <c r="E44" s="636">
        <v>3.3870382050000001</v>
      </c>
      <c r="F44" s="636">
        <v>0.91982917799999997</v>
      </c>
      <c r="G44" s="636">
        <v>0.35093189299999999</v>
      </c>
      <c r="H44" s="637">
        <v>3.0628512319999999</v>
      </c>
      <c r="I44" s="637">
        <v>0.56737394399999996</v>
      </c>
      <c r="J44" s="637">
        <v>1.201898919</v>
      </c>
    </row>
    <row r="45" spans="1:10" ht="14.25" customHeight="1">
      <c r="A45" s="325" t="s">
        <v>156</v>
      </c>
      <c r="B45" s="632"/>
      <c r="C45" s="632"/>
      <c r="D45" s="632"/>
      <c r="E45" s="632"/>
      <c r="F45" s="632"/>
      <c r="G45" s="632"/>
      <c r="H45" s="633"/>
      <c r="I45" s="633"/>
      <c r="J45" s="633"/>
    </row>
    <row r="46" spans="1:10" ht="15.75" customHeight="1">
      <c r="A46" s="323" t="s">
        <v>540</v>
      </c>
      <c r="B46" s="632">
        <v>-0.48181157400000002</v>
      </c>
      <c r="C46" s="632">
        <v>-0.54001686299999996</v>
      </c>
      <c r="D46" s="632">
        <v>-1.138020298</v>
      </c>
      <c r="E46" s="632">
        <v>-7.6401353000000005E-2</v>
      </c>
      <c r="F46" s="632">
        <v>6.2133743999999998E-2</v>
      </c>
      <c r="G46" s="632">
        <v>1.4526187690000001</v>
      </c>
      <c r="H46" s="633">
        <v>-0.50248411699999995</v>
      </c>
      <c r="I46" s="633">
        <v>0.88390101300000001</v>
      </c>
      <c r="J46" s="633">
        <v>0.35045380599999998</v>
      </c>
    </row>
    <row r="47" spans="1:10" ht="15.75" customHeight="1">
      <c r="A47" s="323" t="s">
        <v>541</v>
      </c>
      <c r="B47" s="632">
        <v>-0.24688507900000001</v>
      </c>
      <c r="C47" s="632">
        <v>-0.68140804499999996</v>
      </c>
      <c r="D47" s="632">
        <v>-0.98189550299999995</v>
      </c>
      <c r="E47" s="632">
        <v>0.13869078500000001</v>
      </c>
      <c r="F47" s="632">
        <v>-0.64607203300000005</v>
      </c>
      <c r="G47" s="632">
        <v>2.8732586000000001E-2</v>
      </c>
      <c r="H47" s="633">
        <v>-0.40075038800000001</v>
      </c>
      <c r="I47" s="633">
        <v>-0.24767101699999999</v>
      </c>
      <c r="J47" s="633">
        <v>-0.30726388100000002</v>
      </c>
    </row>
    <row r="48" spans="1:10" ht="14.25" customHeight="1">
      <c r="A48" s="323" t="s">
        <v>542</v>
      </c>
      <c r="B48" s="632">
        <v>-1.06694153</v>
      </c>
      <c r="C48" s="632">
        <v>-2.0095345930000001</v>
      </c>
      <c r="D48" s="632">
        <v>-0.572752237</v>
      </c>
      <c r="E48" s="632">
        <v>8.2845953999999999E-2</v>
      </c>
      <c r="F48" s="632">
        <v>-0.31052385300000002</v>
      </c>
      <c r="G48" s="632">
        <v>-2.8385035749999998</v>
      </c>
      <c r="H48" s="633">
        <v>-0.78394746100000001</v>
      </c>
      <c r="I48" s="633">
        <v>-1.720638157</v>
      </c>
      <c r="J48" s="633">
        <v>-1.5689933540000001</v>
      </c>
    </row>
    <row r="49" spans="1:10" ht="14.25" customHeight="1">
      <c r="A49" s="323" t="s">
        <v>543</v>
      </c>
      <c r="B49" s="632">
        <v>7.7833528999999999E-2</v>
      </c>
      <c r="C49" s="632">
        <v>-7.2530100000000003E-4</v>
      </c>
      <c r="D49" s="632">
        <v>0.226226274</v>
      </c>
      <c r="E49" s="632">
        <v>2.3354911999999999E-2</v>
      </c>
      <c r="F49" s="632">
        <v>-3.5145624E-2</v>
      </c>
      <c r="G49" s="632">
        <v>-0.50909855199999998</v>
      </c>
      <c r="H49" s="633">
        <v>7.1410626000000005E-2</v>
      </c>
      <c r="I49" s="633">
        <v>-0.324344199</v>
      </c>
      <c r="J49" s="633">
        <v>-0.18031503700000001</v>
      </c>
    </row>
    <row r="50" spans="1:10" ht="14.25" customHeight="1">
      <c r="A50" s="323" t="s">
        <v>269</v>
      </c>
      <c r="B50" s="632">
        <v>6.0982389540000002</v>
      </c>
      <c r="C50" s="632">
        <v>6.4950894659999996</v>
      </c>
      <c r="D50" s="632">
        <v>6.0913063669999996</v>
      </c>
      <c r="E50" s="632">
        <v>2.7695518790000002</v>
      </c>
      <c r="F50" s="632">
        <v>0.77856060999999999</v>
      </c>
      <c r="G50" s="632">
        <v>0.63840680000000005</v>
      </c>
      <c r="H50" s="633">
        <v>4.9698041030000004</v>
      </c>
      <c r="I50" s="633">
        <v>0.69973575499999996</v>
      </c>
      <c r="J50" s="633">
        <v>2.3331373000000002</v>
      </c>
    </row>
    <row r="51" spans="1:10" ht="14.25" customHeight="1">
      <c r="A51" s="323" t="s">
        <v>273</v>
      </c>
      <c r="B51" s="632">
        <v>5.9335725769999996</v>
      </c>
      <c r="C51" s="632">
        <v>4.204847773</v>
      </c>
      <c r="D51" s="632">
        <v>2.680726183</v>
      </c>
      <c r="E51" s="632">
        <v>1.4679982949999999</v>
      </c>
      <c r="F51" s="632">
        <v>1.551028853</v>
      </c>
      <c r="G51" s="632">
        <v>0.98329230599999995</v>
      </c>
      <c r="H51" s="633">
        <v>3.0172236180000001</v>
      </c>
      <c r="I51" s="633">
        <v>1.22342449</v>
      </c>
      <c r="J51" s="633">
        <v>1.945659037</v>
      </c>
    </row>
    <row r="52" spans="1:10" ht="14.25" customHeight="1">
      <c r="A52" s="323" t="s">
        <v>270</v>
      </c>
      <c r="B52" s="632">
        <v>6.4542019330000002</v>
      </c>
      <c r="C52" s="632">
        <v>7.0351116129999998</v>
      </c>
      <c r="D52" s="632">
        <v>7.3251552909999997</v>
      </c>
      <c r="E52" s="632">
        <v>5.0434211720000004</v>
      </c>
      <c r="F52" s="632">
        <v>4.8553659869999999</v>
      </c>
      <c r="G52" s="632">
        <v>4.8674005060000001</v>
      </c>
      <c r="H52" s="633">
        <v>6.3411237959999998</v>
      </c>
      <c r="I52" s="633">
        <v>4.8593488750000002</v>
      </c>
      <c r="J52" s="633">
        <v>5.4833262139999999</v>
      </c>
    </row>
    <row r="53" spans="1:10" ht="14.25" customHeight="1">
      <c r="A53" s="323" t="s">
        <v>271</v>
      </c>
      <c r="B53" s="632">
        <v>5.118750307</v>
      </c>
      <c r="C53" s="632">
        <v>5.633680536</v>
      </c>
      <c r="D53" s="632">
        <v>4.4913101629999996</v>
      </c>
      <c r="E53" s="632">
        <v>2.5213022239999998</v>
      </c>
      <c r="F53" s="632">
        <v>0.70550267899999997</v>
      </c>
      <c r="G53" s="632">
        <v>2.4763059269999999</v>
      </c>
      <c r="H53" s="633">
        <v>4.1543697670000004</v>
      </c>
      <c r="I53" s="633">
        <v>1.7366744890000001</v>
      </c>
      <c r="J53" s="633">
        <v>2.6533339950000001</v>
      </c>
    </row>
    <row r="54" spans="1:10" ht="14.25" customHeight="1">
      <c r="A54" s="323" t="s">
        <v>649</v>
      </c>
      <c r="B54" s="632">
        <v>12.789691510999999</v>
      </c>
      <c r="C54" s="632">
        <v>2.962214661</v>
      </c>
      <c r="D54" s="632">
        <v>2.7357010759999998</v>
      </c>
      <c r="E54" s="632">
        <v>12.260057013999999</v>
      </c>
      <c r="F54" s="632">
        <v>16.08959368</v>
      </c>
      <c r="G54" s="632">
        <v>8.7069419759999995</v>
      </c>
      <c r="H54" s="633">
        <v>7.1490325429999997</v>
      </c>
      <c r="I54" s="633">
        <v>11.330908361000001</v>
      </c>
      <c r="J54" s="633">
        <v>9.8306920239999993</v>
      </c>
    </row>
    <row r="55" spans="1:10" ht="14.25" customHeight="1">
      <c r="A55" s="323" t="s">
        <v>272</v>
      </c>
      <c r="B55" s="632">
        <v>3.252270175</v>
      </c>
      <c r="C55" s="632">
        <v>1.976569134</v>
      </c>
      <c r="D55" s="632">
        <v>3.4466681499999998</v>
      </c>
      <c r="E55" s="632">
        <v>2.6705137080000001</v>
      </c>
      <c r="F55" s="632">
        <v>0.356969643</v>
      </c>
      <c r="G55" s="632">
        <v>-0.28252619499999998</v>
      </c>
      <c r="H55" s="633">
        <v>2.738559671</v>
      </c>
      <c r="I55" s="633">
        <v>-3.4217642999999999E-2</v>
      </c>
      <c r="J55" s="633">
        <v>0.72814852500000005</v>
      </c>
    </row>
    <row r="56" spans="1:10" ht="14.25" customHeight="1">
      <c r="A56" s="323" t="s">
        <v>274</v>
      </c>
      <c r="B56" s="632">
        <v>-1.2814921509999999</v>
      </c>
      <c r="C56" s="632">
        <v>-0.29182160200000001</v>
      </c>
      <c r="D56" s="632">
        <v>-3.0561024290000001</v>
      </c>
      <c r="E56" s="632">
        <v>-0.95516020999999995</v>
      </c>
      <c r="F56" s="632">
        <v>-2.4654886789999999</v>
      </c>
      <c r="G56" s="632">
        <v>-2.171981385</v>
      </c>
      <c r="H56" s="633">
        <v>-1.249357732</v>
      </c>
      <c r="I56" s="633">
        <v>-2.260614672</v>
      </c>
      <c r="J56" s="633">
        <v>-1.9440611080000001</v>
      </c>
    </row>
    <row r="57" spans="1:10" ht="14.25" customHeight="1">
      <c r="A57" s="341" t="s">
        <v>553</v>
      </c>
      <c r="B57" s="638">
        <v>-0.32409895100000002</v>
      </c>
      <c r="C57" s="638">
        <v>0.108520458</v>
      </c>
      <c r="D57" s="638">
        <v>0.13039051400000001</v>
      </c>
      <c r="E57" s="638">
        <v>0.39119386900000003</v>
      </c>
      <c r="F57" s="638">
        <v>1.0430223139999999</v>
      </c>
      <c r="G57" s="638">
        <v>0.79014130400000004</v>
      </c>
      <c r="H57" s="639">
        <v>0.167742277</v>
      </c>
      <c r="I57" s="639">
        <v>0.89651062199999998</v>
      </c>
      <c r="J57" s="639">
        <v>0.65808659599999997</v>
      </c>
    </row>
    <row r="58" spans="1:10" ht="14.25" customHeight="1">
      <c r="A58" s="341" t="s">
        <v>554</v>
      </c>
      <c r="B58" s="638">
        <v>0.56553586899999997</v>
      </c>
      <c r="C58" s="638">
        <v>0.82776917800000005</v>
      </c>
      <c r="D58" s="638">
        <v>1.123438494</v>
      </c>
      <c r="E58" s="638">
        <v>-1.0977014E-2</v>
      </c>
      <c r="F58" s="638">
        <v>0.76780612500000001</v>
      </c>
      <c r="G58" s="638">
        <v>-1.9191808000000001E-2</v>
      </c>
      <c r="H58" s="639">
        <v>0.55799341199999997</v>
      </c>
      <c r="I58" s="639">
        <v>0.304238605</v>
      </c>
      <c r="J58" s="639">
        <v>0.400966241</v>
      </c>
    </row>
    <row r="59" spans="1:10" ht="14.25" customHeight="1">
      <c r="A59" s="341" t="s">
        <v>650</v>
      </c>
      <c r="B59" s="638">
        <v>1.7199374080000001</v>
      </c>
      <c r="C59" s="638">
        <v>-0.59091465399999998</v>
      </c>
      <c r="D59" s="638">
        <v>-0.36506622900000002</v>
      </c>
      <c r="E59" s="638">
        <v>1.7493937429999999</v>
      </c>
      <c r="F59" s="638">
        <v>2.7614164899999998</v>
      </c>
      <c r="G59" s="638">
        <v>1.4439888599999999</v>
      </c>
      <c r="H59" s="639">
        <v>0.60792855099999998</v>
      </c>
      <c r="I59" s="639">
        <v>2.0154404160000001</v>
      </c>
      <c r="J59" s="639">
        <v>1.4883925769999999</v>
      </c>
    </row>
    <row r="60" spans="1:10" ht="12.75" customHeight="1">
      <c r="A60" s="209" t="s">
        <v>651</v>
      </c>
      <c r="B60" s="638"/>
      <c r="C60" s="638"/>
      <c r="D60" s="638"/>
      <c r="E60" s="638"/>
      <c r="F60" s="638"/>
      <c r="G60" s="638"/>
      <c r="H60" s="639"/>
      <c r="I60" s="639"/>
      <c r="J60" s="639"/>
    </row>
    <row r="61" spans="1:10" ht="12.75" customHeight="1">
      <c r="A61" s="209" t="s">
        <v>545</v>
      </c>
      <c r="B61" s="324"/>
      <c r="C61" s="324"/>
      <c r="D61" s="324"/>
      <c r="E61" s="324"/>
      <c r="F61" s="324"/>
      <c r="G61" s="324"/>
      <c r="H61" s="332"/>
      <c r="I61" s="332"/>
      <c r="J61" s="332"/>
    </row>
    <row r="62" spans="1:10">
      <c r="A62" s="242" t="s">
        <v>647</v>
      </c>
      <c r="B62" s="196"/>
      <c r="C62" s="196"/>
      <c r="D62" s="211"/>
      <c r="E62" s="196"/>
      <c r="F62" s="196"/>
      <c r="G62" s="211"/>
      <c r="H62" s="196"/>
      <c r="I62" s="196"/>
      <c r="J62" s="196"/>
    </row>
    <row r="63" spans="1:10">
      <c r="A63" s="242" t="s">
        <v>544</v>
      </c>
      <c r="B63" s="196"/>
      <c r="C63" s="196"/>
      <c r="D63" s="211"/>
      <c r="E63" s="196"/>
      <c r="F63" s="196"/>
      <c r="G63" s="211"/>
      <c r="H63" s="196"/>
      <c r="I63" s="196"/>
      <c r="J63" s="196"/>
    </row>
    <row r="64" spans="1:10" ht="15" customHeight="1">
      <c r="A64" s="242" t="s">
        <v>237</v>
      </c>
      <c r="B64" s="196"/>
      <c r="C64" s="196"/>
      <c r="D64" s="211"/>
      <c r="E64" s="196"/>
      <c r="F64" s="196"/>
      <c r="G64" s="211"/>
      <c r="H64" s="196"/>
      <c r="I64" s="196"/>
      <c r="J64" s="196"/>
    </row>
    <row r="65" spans="1:10">
      <c r="A65" s="242" t="s">
        <v>643</v>
      </c>
      <c r="B65" s="3"/>
      <c r="C65" s="3"/>
      <c r="D65" s="212"/>
      <c r="E65" s="3"/>
      <c r="F65" s="3"/>
      <c r="G65" s="212"/>
      <c r="H65" s="3"/>
      <c r="I65" s="3"/>
      <c r="J65" s="3"/>
    </row>
    <row r="66" spans="1:10" s="440" customFormat="1" ht="12.75" customHeight="1">
      <c r="A66" s="210"/>
      <c r="B66" s="3"/>
      <c r="C66" s="3"/>
      <c r="D66" s="212"/>
      <c r="E66" s="3"/>
      <c r="F66" s="3"/>
      <c r="G66" s="212"/>
      <c r="H66" s="3"/>
      <c r="I66" s="3"/>
      <c r="J66" s="3"/>
    </row>
    <row r="67" spans="1:10" s="440" customFormat="1" ht="24.75" customHeight="1">
      <c r="A67" s="485" t="s">
        <v>167</v>
      </c>
      <c r="B67" s="486"/>
      <c r="C67" s="486"/>
    </row>
    <row r="68" spans="1:10" s="440" customFormat="1" ht="25.5" customHeight="1">
      <c r="A68" s="798" t="s">
        <v>168</v>
      </c>
      <c r="B68" s="798"/>
      <c r="C68" s="798"/>
      <c r="D68" s="798"/>
      <c r="E68" s="798"/>
      <c r="F68" s="798"/>
      <c r="G68" s="798"/>
      <c r="H68" s="798"/>
      <c r="I68" s="798"/>
      <c r="J68" s="798"/>
    </row>
    <row r="69" spans="1:10" s="440" customFormat="1" ht="24.75" customHeight="1">
      <c r="A69" s="487"/>
      <c r="B69" s="488"/>
      <c r="C69" s="488"/>
    </row>
    <row r="70" spans="1:10" s="440" customFormat="1" ht="12.75" customHeight="1">
      <c r="A70" s="799" t="s">
        <v>171</v>
      </c>
      <c r="B70" s="799"/>
      <c r="C70" s="799"/>
      <c r="D70" s="799"/>
      <c r="E70" s="799"/>
      <c r="F70" s="799"/>
      <c r="G70" s="799"/>
      <c r="H70" s="799"/>
      <c r="I70" s="799"/>
      <c r="J70" s="799"/>
    </row>
    <row r="71" spans="1:10" s="440" customFormat="1" ht="17.25" customHeight="1">
      <c r="A71" s="487"/>
      <c r="B71" s="488"/>
      <c r="C71" s="488"/>
    </row>
    <row r="72" spans="1:10" ht="26.25" customHeight="1">
      <c r="A72" s="797" t="s">
        <v>172</v>
      </c>
      <c r="B72" s="797"/>
      <c r="C72" s="797"/>
      <c r="D72" s="797"/>
      <c r="E72" s="797"/>
      <c r="F72" s="797"/>
    </row>
    <row r="73" spans="1:10" ht="12.75" customHeight="1">
      <c r="A73" s="716"/>
      <c r="B73" s="717"/>
      <c r="C73" s="717"/>
      <c r="D73" s="717"/>
      <c r="E73" s="717"/>
      <c r="F73" s="717"/>
    </row>
    <row r="74" spans="1:10" ht="12.75" customHeight="1">
      <c r="A74" s="797" t="s">
        <v>173</v>
      </c>
      <c r="B74" s="797"/>
      <c r="C74" s="797"/>
      <c r="D74" s="797"/>
      <c r="E74" s="797"/>
      <c r="F74" s="797"/>
    </row>
    <row r="75" spans="1:10" ht="12.75" customHeight="1">
      <c r="A75" s="718"/>
      <c r="B75" s="718"/>
      <c r="C75" s="718"/>
      <c r="D75" s="718"/>
      <c r="E75" s="718"/>
      <c r="F75" s="718"/>
    </row>
    <row r="76" spans="1:10" ht="24.75" customHeight="1">
      <c r="A76" s="797" t="s">
        <v>635</v>
      </c>
      <c r="B76" s="797"/>
      <c r="C76" s="797"/>
      <c r="D76" s="797"/>
      <c r="E76" s="797"/>
      <c r="F76" s="797"/>
    </row>
    <row r="77" spans="1:10" ht="12.75" customHeight="1">
      <c r="A77" s="717"/>
      <c r="B77" s="717"/>
      <c r="C77" s="717"/>
      <c r="D77" s="717"/>
      <c r="E77" s="717"/>
      <c r="F77" s="717"/>
    </row>
    <row r="78" spans="1:10" ht="21" customHeight="1">
      <c r="A78" s="797" t="s">
        <v>174</v>
      </c>
      <c r="B78" s="797"/>
      <c r="C78" s="797"/>
      <c r="D78" s="797"/>
      <c r="E78" s="797"/>
      <c r="F78" s="797"/>
    </row>
    <row r="79" spans="1:10" ht="12.75" customHeight="1">
      <c r="A79" s="717"/>
      <c r="B79" s="717"/>
      <c r="C79" s="717"/>
      <c r="D79" s="717"/>
      <c r="E79" s="717"/>
      <c r="F79" s="717"/>
    </row>
    <row r="80" spans="1:10" ht="48.75" customHeight="1">
      <c r="A80" s="797" t="s">
        <v>636</v>
      </c>
      <c r="B80" s="797"/>
      <c r="C80" s="797"/>
      <c r="D80" s="797"/>
      <c r="E80" s="797"/>
      <c r="F80" s="797"/>
    </row>
    <row r="81" spans="1:10" ht="12.75" customHeight="1">
      <c r="A81" s="716"/>
      <c r="B81" s="717"/>
      <c r="C81" s="717"/>
      <c r="D81" s="717"/>
      <c r="E81" s="717"/>
      <c r="F81" s="717"/>
    </row>
    <row r="82" spans="1:10" ht="27" customHeight="1">
      <c r="A82" s="797" t="s">
        <v>175</v>
      </c>
      <c r="B82" s="797"/>
      <c r="C82" s="797"/>
      <c r="D82" s="797"/>
      <c r="E82" s="797"/>
      <c r="F82" s="797"/>
    </row>
    <row r="83" spans="1:10" ht="12.75" customHeight="1">
      <c r="A83" s="719"/>
      <c r="B83" s="717"/>
      <c r="C83" s="717"/>
      <c r="D83" s="717"/>
      <c r="E83" s="717"/>
      <c r="F83" s="717"/>
    </row>
    <row r="84" spans="1:10" ht="19.5" customHeight="1">
      <c r="A84" s="797" t="s">
        <v>176</v>
      </c>
      <c r="B84" s="797"/>
      <c r="C84" s="797"/>
      <c r="D84" s="797"/>
      <c r="E84" s="797"/>
      <c r="F84" s="797"/>
    </row>
    <row r="85" spans="1:10" ht="12.75" customHeight="1">
      <c r="A85" s="719"/>
      <c r="B85" s="717"/>
      <c r="C85" s="717"/>
      <c r="D85" s="717"/>
      <c r="E85" s="717"/>
      <c r="F85" s="717"/>
    </row>
    <row r="86" spans="1:10" ht="22.5" customHeight="1">
      <c r="A86" s="797" t="s">
        <v>177</v>
      </c>
      <c r="B86" s="797"/>
      <c r="C86" s="797"/>
      <c r="D86" s="797"/>
      <c r="E86" s="797"/>
      <c r="F86" s="797"/>
    </row>
    <row r="87" spans="1:10" ht="12" customHeight="1">
      <c r="A87" s="718"/>
      <c r="B87" s="718"/>
      <c r="C87" s="718"/>
      <c r="D87" s="718"/>
      <c r="E87" s="718"/>
      <c r="F87" s="718"/>
    </row>
    <row r="88" spans="1:10" ht="34.5" customHeight="1">
      <c r="A88" s="797" t="s">
        <v>637</v>
      </c>
      <c r="B88" s="797"/>
      <c r="C88" s="797"/>
      <c r="D88" s="797"/>
      <c r="E88" s="797"/>
      <c r="F88" s="797"/>
    </row>
    <row r="89" spans="1:10" ht="12.75" customHeight="1">
      <c r="A89" s="719"/>
      <c r="B89" s="717"/>
      <c r="C89" s="717"/>
      <c r="D89" s="717"/>
      <c r="E89" s="717"/>
      <c r="F89" s="717"/>
    </row>
    <row r="90" spans="1:10" ht="33.75" customHeight="1">
      <c r="A90" s="797" t="s">
        <v>638</v>
      </c>
      <c r="B90" s="797"/>
      <c r="C90" s="797"/>
      <c r="D90" s="797"/>
      <c r="E90" s="797"/>
      <c r="F90" s="797"/>
    </row>
    <row r="91" spans="1:10" s="440" customFormat="1" ht="12.75" customHeight="1">
      <c r="A91" s="489"/>
      <c r="B91" s="486"/>
      <c r="C91" s="486"/>
    </row>
    <row r="92" spans="1:10" s="440" customFormat="1" ht="16.5" customHeight="1">
      <c r="A92" s="800" t="s">
        <v>178</v>
      </c>
      <c r="B92" s="800"/>
      <c r="C92" s="800"/>
    </row>
    <row r="93" spans="1:10" s="440" customFormat="1" ht="21.75" customHeight="1">
      <c r="A93" s="625"/>
      <c r="B93" s="486"/>
      <c r="C93" s="486"/>
    </row>
    <row r="94" spans="1:10" s="440" customFormat="1" ht="21.75" customHeight="1">
      <c r="A94" s="721" t="s">
        <v>169</v>
      </c>
      <c r="B94" s="486"/>
      <c r="C94" s="486"/>
    </row>
    <row r="95" spans="1:10">
      <c r="A95" s="721" t="s">
        <v>170</v>
      </c>
      <c r="B95" s="486"/>
      <c r="C95" s="486"/>
      <c r="D95" s="440"/>
      <c r="E95" s="440"/>
      <c r="F95" s="440"/>
      <c r="G95" s="440"/>
      <c r="H95" s="440"/>
      <c r="I95" s="440"/>
      <c r="J95" s="440"/>
    </row>
  </sheetData>
  <mergeCells count="13">
    <mergeCell ref="A92:C92"/>
    <mergeCell ref="A68:J68"/>
    <mergeCell ref="A70:J70"/>
    <mergeCell ref="A72:F72"/>
    <mergeCell ref="A74:F74"/>
    <mergeCell ref="A76:F76"/>
    <mergeCell ref="A88:F88"/>
    <mergeCell ref="A90:F90"/>
    <mergeCell ref="A78:F78"/>
    <mergeCell ref="A80:F80"/>
    <mergeCell ref="A82:F82"/>
    <mergeCell ref="A84:F84"/>
    <mergeCell ref="A86:F86"/>
  </mergeCells>
  <phoneticPr fontId="3" type="noConversion"/>
  <pageMargins left="0.59055118110236227" right="0.59055118110236227" top="0.78740157480314965" bottom="0.78740157480314965" header="0.39370078740157483" footer="0.39370078740157483"/>
  <pageSetup paperSize="9" scale="54" firstPageNumber="12" orientation="landscape" useFirstPageNumber="1" r:id="rId1"/>
  <headerFooter alignWithMargins="0">
    <oddHeader>&amp;R&amp;12Les finances des groupements à fiscalité propre en 2018</oddHeader>
    <oddFooter>&amp;L&amp;12Direction Générale des Collectivités Locales / DESL&amp;C&amp;12 10
&amp;R&amp;12Mise en ligne : juillet 2020</oddFooter>
  </headerFooter>
  <tableParts count="1">
    <tablePart r:id="rId2"/>
  </tableParts>
</worksheet>
</file>

<file path=xl/worksheets/sheet9.xml><?xml version="1.0" encoding="utf-8"?>
<worksheet xmlns="http://schemas.openxmlformats.org/spreadsheetml/2006/main" xmlns:r="http://schemas.openxmlformats.org/officeDocument/2006/relationships">
  <sheetPr>
    <tabColor rgb="FF00B050"/>
  </sheetPr>
  <dimension ref="A1:L130"/>
  <sheetViews>
    <sheetView zoomScaleNormal="100" workbookViewId="0"/>
  </sheetViews>
  <sheetFormatPr baseColWidth="10" defaultColWidth="11.44140625" defaultRowHeight="13.2"/>
  <cols>
    <col min="1" max="1" width="73.33203125" style="440" customWidth="1"/>
    <col min="2" max="7" width="14.6640625" style="440" customWidth="1"/>
    <col min="8" max="8" width="15.44140625" style="440" customWidth="1"/>
    <col min="9" max="9" width="16.5546875" style="440" customWidth="1"/>
    <col min="10" max="10" width="14.5546875" style="440" customWidth="1"/>
    <col min="11" max="16384" width="11.44140625" style="440"/>
  </cols>
  <sheetData>
    <row r="1" spans="1:12" ht="19.5" customHeight="1">
      <c r="A1" s="453" t="s">
        <v>652</v>
      </c>
    </row>
    <row r="2" spans="1:12" ht="12.75" customHeight="1" thickBot="1">
      <c r="J2" s="454" t="s">
        <v>65</v>
      </c>
    </row>
    <row r="3" spans="1:12" ht="14.25" customHeight="1">
      <c r="A3" s="455" t="s">
        <v>632</v>
      </c>
      <c r="B3" s="503" t="s">
        <v>35</v>
      </c>
      <c r="C3" s="503" t="s">
        <v>612</v>
      </c>
      <c r="D3" s="503" t="s">
        <v>614</v>
      </c>
      <c r="E3" s="503" t="s">
        <v>98</v>
      </c>
      <c r="F3" s="503" t="s">
        <v>299</v>
      </c>
      <c r="G3" s="504">
        <v>300000</v>
      </c>
      <c r="H3" s="505" t="s">
        <v>315</v>
      </c>
      <c r="I3" s="505" t="s">
        <v>315</v>
      </c>
      <c r="J3" s="505" t="s">
        <v>62</v>
      </c>
    </row>
    <row r="4" spans="1:12" ht="14.25" customHeight="1">
      <c r="A4" s="456" t="s">
        <v>161</v>
      </c>
      <c r="B4" s="506" t="s">
        <v>611</v>
      </c>
      <c r="C4" s="506" t="s">
        <v>36</v>
      </c>
      <c r="D4" s="506" t="s">
        <v>36</v>
      </c>
      <c r="E4" s="506" t="s">
        <v>36</v>
      </c>
      <c r="F4" s="506" t="s">
        <v>36</v>
      </c>
      <c r="G4" s="506" t="s">
        <v>37</v>
      </c>
      <c r="H4" s="507" t="s">
        <v>313</v>
      </c>
      <c r="I4" s="507" t="s">
        <v>314</v>
      </c>
      <c r="J4" s="507" t="s">
        <v>112</v>
      </c>
    </row>
    <row r="5" spans="1:12" ht="14.25" customHeight="1" thickBot="1">
      <c r="A5" s="457" t="s">
        <v>66</v>
      </c>
      <c r="B5" s="508" t="s">
        <v>37</v>
      </c>
      <c r="C5" s="508" t="s">
        <v>613</v>
      </c>
      <c r="D5" s="508" t="s">
        <v>100</v>
      </c>
      <c r="E5" s="508" t="s">
        <v>101</v>
      </c>
      <c r="F5" s="508" t="s">
        <v>300</v>
      </c>
      <c r="G5" s="508" t="s">
        <v>102</v>
      </c>
      <c r="H5" s="509" t="s">
        <v>101</v>
      </c>
      <c r="I5" s="509" t="s">
        <v>102</v>
      </c>
      <c r="J5" s="509" t="s">
        <v>297</v>
      </c>
    </row>
    <row r="6" spans="1:12" ht="12.75" customHeight="1">
      <c r="B6" s="441"/>
      <c r="C6" s="441"/>
      <c r="D6" s="441"/>
      <c r="E6" s="441"/>
      <c r="F6" s="441"/>
      <c r="G6" s="441"/>
      <c r="H6" s="441"/>
      <c r="I6" s="441"/>
      <c r="J6" s="441"/>
    </row>
    <row r="7" spans="1:12" ht="14.1" customHeight="1">
      <c r="A7" s="333" t="s">
        <v>122</v>
      </c>
      <c r="B7" s="491" t="s">
        <v>85</v>
      </c>
      <c r="C7" s="491" t="s">
        <v>85</v>
      </c>
      <c r="D7" s="491" t="s">
        <v>85</v>
      </c>
      <c r="E7" s="491">
        <v>89.670745359999998</v>
      </c>
      <c r="F7" s="491">
        <v>1699.60619716</v>
      </c>
      <c r="G7" s="491">
        <v>8436.9245333510007</v>
      </c>
      <c r="H7" s="492">
        <v>89.670745359999998</v>
      </c>
      <c r="I7" s="492">
        <v>10136.530730511</v>
      </c>
      <c r="J7" s="492">
        <v>10226.201475870999</v>
      </c>
      <c r="L7" s="535"/>
    </row>
    <row r="8" spans="1:12" ht="14.1" customHeight="1">
      <c r="A8" s="334" t="s">
        <v>123</v>
      </c>
      <c r="B8" s="493" t="s">
        <v>85</v>
      </c>
      <c r="C8" s="493" t="s">
        <v>85</v>
      </c>
      <c r="D8" s="493" t="s">
        <v>85</v>
      </c>
      <c r="E8" s="493">
        <v>33.83191386</v>
      </c>
      <c r="F8" s="493">
        <v>424.40879801</v>
      </c>
      <c r="G8" s="493">
        <v>2019.761435876</v>
      </c>
      <c r="H8" s="330">
        <v>33.83191386</v>
      </c>
      <c r="I8" s="330">
        <v>2444.170233886</v>
      </c>
      <c r="J8" s="330">
        <v>2478.002147746</v>
      </c>
    </row>
    <row r="9" spans="1:12" ht="14.1" customHeight="1">
      <c r="A9" s="336" t="s">
        <v>124</v>
      </c>
      <c r="B9" s="494" t="s">
        <v>85</v>
      </c>
      <c r="C9" s="494" t="s">
        <v>85</v>
      </c>
      <c r="D9" s="494" t="s">
        <v>85</v>
      </c>
      <c r="E9" s="494">
        <v>41.014079879999997</v>
      </c>
      <c r="F9" s="494">
        <v>758.66635460999998</v>
      </c>
      <c r="G9" s="494">
        <v>2801.7198212600001</v>
      </c>
      <c r="H9" s="495">
        <v>41.014079879999997</v>
      </c>
      <c r="I9" s="495">
        <v>3560.38617587</v>
      </c>
      <c r="J9" s="495">
        <v>3601.4002557499998</v>
      </c>
    </row>
    <row r="10" spans="1:12" ht="14.1" customHeight="1">
      <c r="A10" s="334" t="s">
        <v>125</v>
      </c>
      <c r="B10" s="493" t="s">
        <v>85</v>
      </c>
      <c r="C10" s="493" t="s">
        <v>85</v>
      </c>
      <c r="D10" s="493" t="s">
        <v>85</v>
      </c>
      <c r="E10" s="493">
        <v>2.9111811699999999</v>
      </c>
      <c r="F10" s="493">
        <v>51.971448979999998</v>
      </c>
      <c r="G10" s="493">
        <v>246.903946754</v>
      </c>
      <c r="H10" s="330">
        <v>2.9111811699999999</v>
      </c>
      <c r="I10" s="330">
        <v>298.87539573399999</v>
      </c>
      <c r="J10" s="330">
        <v>301.78657690400001</v>
      </c>
    </row>
    <row r="11" spans="1:12" ht="14.1" customHeight="1">
      <c r="A11" s="336" t="s">
        <v>126</v>
      </c>
      <c r="B11" s="494" t="s">
        <v>85</v>
      </c>
      <c r="C11" s="494" t="s">
        <v>85</v>
      </c>
      <c r="D11" s="494" t="s">
        <v>85</v>
      </c>
      <c r="E11" s="494">
        <v>10.794212549999999</v>
      </c>
      <c r="F11" s="494">
        <v>393.05044905</v>
      </c>
      <c r="G11" s="494">
        <v>3086.6155403799999</v>
      </c>
      <c r="H11" s="495">
        <v>10.794212549999999</v>
      </c>
      <c r="I11" s="495">
        <v>3479.6659894300001</v>
      </c>
      <c r="J11" s="495">
        <v>3490.46020198</v>
      </c>
    </row>
    <row r="12" spans="1:12" ht="14.1" customHeight="1">
      <c r="A12" s="334" t="s">
        <v>127</v>
      </c>
      <c r="B12" s="493" t="s">
        <v>85</v>
      </c>
      <c r="C12" s="493" t="s">
        <v>85</v>
      </c>
      <c r="D12" s="493" t="s">
        <v>85</v>
      </c>
      <c r="E12" s="493">
        <v>1.1193579</v>
      </c>
      <c r="F12" s="493">
        <v>71.509146509999994</v>
      </c>
      <c r="G12" s="493">
        <v>281.923789081</v>
      </c>
      <c r="H12" s="330">
        <v>1.1193579</v>
      </c>
      <c r="I12" s="330">
        <v>353.43293559099999</v>
      </c>
      <c r="J12" s="330">
        <v>354.552293491</v>
      </c>
    </row>
    <row r="13" spans="1:12" ht="14.1" customHeight="1">
      <c r="A13" s="340" t="s">
        <v>128</v>
      </c>
      <c r="B13" s="496" t="s">
        <v>85</v>
      </c>
      <c r="C13" s="496" t="s">
        <v>85</v>
      </c>
      <c r="D13" s="496" t="s">
        <v>85</v>
      </c>
      <c r="E13" s="496">
        <v>106.54015235999999</v>
      </c>
      <c r="F13" s="496">
        <v>2120.3198019199999</v>
      </c>
      <c r="G13" s="496">
        <v>10672.925741658</v>
      </c>
      <c r="H13" s="497">
        <v>106.54015235999999</v>
      </c>
      <c r="I13" s="497">
        <v>12793.245543577999</v>
      </c>
      <c r="J13" s="497">
        <v>12899.785695938001</v>
      </c>
    </row>
    <row r="14" spans="1:12" ht="14.1" customHeight="1">
      <c r="A14" s="334" t="s">
        <v>64</v>
      </c>
      <c r="B14" s="493" t="s">
        <v>85</v>
      </c>
      <c r="C14" s="493" t="s">
        <v>85</v>
      </c>
      <c r="D14" s="493" t="s">
        <v>85</v>
      </c>
      <c r="E14" s="493">
        <v>55.33069974</v>
      </c>
      <c r="F14" s="493">
        <v>1268.15326738</v>
      </c>
      <c r="G14" s="493">
        <v>5474.0996235000002</v>
      </c>
      <c r="H14" s="330">
        <v>55.33069974</v>
      </c>
      <c r="I14" s="330">
        <v>6742.2528908800005</v>
      </c>
      <c r="J14" s="330">
        <v>6797.58359062</v>
      </c>
    </row>
    <row r="15" spans="1:12" ht="14.1" customHeight="1">
      <c r="A15" s="336" t="s">
        <v>129</v>
      </c>
      <c r="B15" s="494" t="s">
        <v>85</v>
      </c>
      <c r="C15" s="494" t="s">
        <v>85</v>
      </c>
      <c r="D15" s="494" t="s">
        <v>85</v>
      </c>
      <c r="E15" s="494">
        <v>41.43171186</v>
      </c>
      <c r="F15" s="494">
        <v>1046.1565405399999</v>
      </c>
      <c r="G15" s="494">
        <v>3469.1144820599998</v>
      </c>
      <c r="H15" s="495">
        <v>41.43171186</v>
      </c>
      <c r="I15" s="495">
        <v>4515.2710225999999</v>
      </c>
      <c r="J15" s="495">
        <v>4556.7027344600001</v>
      </c>
    </row>
    <row r="16" spans="1:12" ht="13.8">
      <c r="A16" s="572" t="s">
        <v>130</v>
      </c>
      <c r="B16" s="573" t="s">
        <v>85</v>
      </c>
      <c r="C16" s="573" t="s">
        <v>85</v>
      </c>
      <c r="D16" s="573" t="s">
        <v>85</v>
      </c>
      <c r="E16" s="573">
        <v>13.89898788</v>
      </c>
      <c r="F16" s="573">
        <v>221.99672684000001</v>
      </c>
      <c r="G16" s="573">
        <v>2004.98514144</v>
      </c>
      <c r="H16" s="387">
        <v>13.89898788</v>
      </c>
      <c r="I16" s="387">
        <v>2226.9818682800001</v>
      </c>
      <c r="J16" s="387">
        <v>2240.8808561599999</v>
      </c>
    </row>
    <row r="17" spans="1:10" ht="13.8">
      <c r="A17" s="574" t="s">
        <v>131</v>
      </c>
      <c r="B17" s="575" t="s">
        <v>85</v>
      </c>
      <c r="C17" s="575" t="s">
        <v>85</v>
      </c>
      <c r="D17" s="575" t="s">
        <v>85</v>
      </c>
      <c r="E17" s="575">
        <v>30.117461800000001</v>
      </c>
      <c r="F17" s="575">
        <v>520.08629298999995</v>
      </c>
      <c r="G17" s="575">
        <v>3660.2828761400001</v>
      </c>
      <c r="H17" s="576">
        <v>30.117461800000001</v>
      </c>
      <c r="I17" s="576">
        <v>4180.36916913</v>
      </c>
      <c r="J17" s="576">
        <v>4210.4866309299996</v>
      </c>
    </row>
    <row r="18" spans="1:10" ht="13.8">
      <c r="A18" s="572" t="s">
        <v>132</v>
      </c>
      <c r="B18" s="573" t="s">
        <v>85</v>
      </c>
      <c r="C18" s="573" t="s">
        <v>85</v>
      </c>
      <c r="D18" s="573" t="s">
        <v>85</v>
      </c>
      <c r="E18" s="573">
        <v>22.722186000000001</v>
      </c>
      <c r="F18" s="573">
        <v>390.46021024999999</v>
      </c>
      <c r="G18" s="573">
        <v>3118.8225209000002</v>
      </c>
      <c r="H18" s="387">
        <v>22.722186000000001</v>
      </c>
      <c r="I18" s="387">
        <v>3509.28273115</v>
      </c>
      <c r="J18" s="387">
        <v>3532.00491715</v>
      </c>
    </row>
    <row r="19" spans="1:10" ht="13.8">
      <c r="A19" s="593" t="s">
        <v>133</v>
      </c>
      <c r="B19" s="594" t="s">
        <v>85</v>
      </c>
      <c r="C19" s="594" t="s">
        <v>85</v>
      </c>
      <c r="D19" s="594" t="s">
        <v>85</v>
      </c>
      <c r="E19" s="594">
        <v>1.5272492</v>
      </c>
      <c r="F19" s="594">
        <v>4.2090093800000004</v>
      </c>
      <c r="G19" s="594">
        <v>40.10381821</v>
      </c>
      <c r="H19" s="595">
        <v>1.5272492</v>
      </c>
      <c r="I19" s="595">
        <v>44.312827589999998</v>
      </c>
      <c r="J19" s="595">
        <v>45.840076789999998</v>
      </c>
    </row>
    <row r="20" spans="1:10" ht="13.8">
      <c r="A20" s="720" t="s">
        <v>639</v>
      </c>
      <c r="B20" s="573" t="s">
        <v>85</v>
      </c>
      <c r="C20" s="573" t="s">
        <v>85</v>
      </c>
      <c r="D20" s="573" t="s">
        <v>85</v>
      </c>
      <c r="E20" s="573">
        <v>5.8680266000000003</v>
      </c>
      <c r="F20" s="573">
        <v>125.41707336</v>
      </c>
      <c r="G20" s="573">
        <v>501.35653703000003</v>
      </c>
      <c r="H20" s="387">
        <v>5.8680266000000003</v>
      </c>
      <c r="I20" s="387">
        <v>626.77361039000004</v>
      </c>
      <c r="J20" s="387">
        <v>632.64163699000005</v>
      </c>
    </row>
    <row r="21" spans="1:10" ht="13.8">
      <c r="A21" s="593" t="s">
        <v>134</v>
      </c>
      <c r="B21" s="594" t="s">
        <v>85</v>
      </c>
      <c r="C21" s="594" t="s">
        <v>85</v>
      </c>
      <c r="D21" s="594" t="s">
        <v>85</v>
      </c>
      <c r="E21" s="594">
        <v>4.6764533699999999</v>
      </c>
      <c r="F21" s="594">
        <v>37.982783070000004</v>
      </c>
      <c r="G21" s="594">
        <v>195.45715193999999</v>
      </c>
      <c r="H21" s="595">
        <v>4.6764533699999999</v>
      </c>
      <c r="I21" s="595">
        <v>233.43993501</v>
      </c>
      <c r="J21" s="595">
        <v>238.11638837999999</v>
      </c>
    </row>
    <row r="22" spans="1:10" ht="13.8">
      <c r="A22" s="572" t="s">
        <v>135</v>
      </c>
      <c r="B22" s="573" t="s">
        <v>85</v>
      </c>
      <c r="C22" s="573" t="s">
        <v>85</v>
      </c>
      <c r="D22" s="573" t="s">
        <v>85</v>
      </c>
      <c r="E22" s="573">
        <v>12.1580922</v>
      </c>
      <c r="F22" s="573">
        <v>241.38822572000001</v>
      </c>
      <c r="G22" s="573">
        <v>960.19649073000005</v>
      </c>
      <c r="H22" s="387">
        <v>12.1580922</v>
      </c>
      <c r="I22" s="387">
        <v>1201.5847164500001</v>
      </c>
      <c r="J22" s="387">
        <v>1213.7428086499999</v>
      </c>
    </row>
    <row r="23" spans="1:10" ht="13.8">
      <c r="A23" s="596" t="s">
        <v>136</v>
      </c>
      <c r="B23" s="597" t="s">
        <v>85</v>
      </c>
      <c r="C23" s="597" t="s">
        <v>85</v>
      </c>
      <c r="D23" s="597" t="s">
        <v>85</v>
      </c>
      <c r="E23" s="597">
        <v>4.25744525</v>
      </c>
      <c r="F23" s="597">
        <v>52.709232759999999</v>
      </c>
      <c r="G23" s="597">
        <v>382.88959934799999</v>
      </c>
      <c r="H23" s="598">
        <v>4.25744525</v>
      </c>
      <c r="I23" s="598">
        <v>435.59883210800001</v>
      </c>
      <c r="J23" s="598">
        <v>439.856277358</v>
      </c>
    </row>
    <row r="24" spans="1:10" ht="13.8">
      <c r="A24" s="580" t="s">
        <v>137</v>
      </c>
      <c r="B24" s="581" t="s">
        <v>85</v>
      </c>
      <c r="C24" s="581" t="s">
        <v>85</v>
      </c>
      <c r="D24" s="581" t="s">
        <v>85</v>
      </c>
      <c r="E24" s="581">
        <v>16.869406999999999</v>
      </c>
      <c r="F24" s="581">
        <v>420.71360476000001</v>
      </c>
      <c r="G24" s="581">
        <v>2236.0012083070001</v>
      </c>
      <c r="H24" s="371">
        <v>16.869406999999999</v>
      </c>
      <c r="I24" s="371">
        <v>2656.7148130669998</v>
      </c>
      <c r="J24" s="371">
        <v>2673.5842200669999</v>
      </c>
    </row>
    <row r="25" spans="1:10" ht="13.8">
      <c r="A25" s="599" t="s">
        <v>138</v>
      </c>
      <c r="B25" s="600" t="s">
        <v>85</v>
      </c>
      <c r="C25" s="600" t="s">
        <v>85</v>
      </c>
      <c r="D25" s="600" t="s">
        <v>85</v>
      </c>
      <c r="E25" s="600">
        <v>10.831446</v>
      </c>
      <c r="F25" s="600">
        <v>201.59983253999999</v>
      </c>
      <c r="G25" s="600">
        <v>1145.5172437829999</v>
      </c>
      <c r="H25" s="601">
        <v>10.831446</v>
      </c>
      <c r="I25" s="601">
        <v>1347.117076323</v>
      </c>
      <c r="J25" s="601">
        <v>1357.9485223229999</v>
      </c>
    </row>
    <row r="26" spans="1:10" ht="13.8">
      <c r="A26" s="580" t="s">
        <v>139</v>
      </c>
      <c r="B26" s="581" t="s">
        <v>85</v>
      </c>
      <c r="C26" s="581" t="s">
        <v>85</v>
      </c>
      <c r="D26" s="581" t="s">
        <v>85</v>
      </c>
      <c r="E26" s="581">
        <v>34.270766709999997</v>
      </c>
      <c r="F26" s="581">
        <v>705.3598369</v>
      </c>
      <c r="G26" s="581">
        <v>3649.0850308009999</v>
      </c>
      <c r="H26" s="371">
        <v>34.270766709999997</v>
      </c>
      <c r="I26" s="371">
        <v>4354.4448677009996</v>
      </c>
      <c r="J26" s="371">
        <v>4388.7156344109999</v>
      </c>
    </row>
    <row r="27" spans="1:10" ht="13.8">
      <c r="A27" s="593" t="s">
        <v>140</v>
      </c>
      <c r="B27" s="594" t="s">
        <v>85</v>
      </c>
      <c r="C27" s="594" t="s">
        <v>85</v>
      </c>
      <c r="D27" s="594" t="s">
        <v>85</v>
      </c>
      <c r="E27" s="594">
        <v>31.421540440000001</v>
      </c>
      <c r="F27" s="594">
        <v>524.42994319000002</v>
      </c>
      <c r="G27" s="594">
        <v>2642.3166514599998</v>
      </c>
      <c r="H27" s="595">
        <v>31.421540440000001</v>
      </c>
      <c r="I27" s="595">
        <v>3166.7465946500001</v>
      </c>
      <c r="J27" s="595">
        <v>3198.1681350899999</v>
      </c>
    </row>
    <row r="28" spans="1:10" ht="13.8">
      <c r="A28" s="572" t="s">
        <v>141</v>
      </c>
      <c r="B28" s="573" t="s">
        <v>85</v>
      </c>
      <c r="C28" s="573" t="s">
        <v>85</v>
      </c>
      <c r="D28" s="573" t="s">
        <v>85</v>
      </c>
      <c r="E28" s="573">
        <v>2.4969961399999998</v>
      </c>
      <c r="F28" s="573">
        <v>127.67834884</v>
      </c>
      <c r="G28" s="573">
        <v>665.56869392999999</v>
      </c>
      <c r="H28" s="387">
        <v>2.4969961399999998</v>
      </c>
      <c r="I28" s="387">
        <v>793.24704277000001</v>
      </c>
      <c r="J28" s="387">
        <v>795.74403890999997</v>
      </c>
    </row>
    <row r="29" spans="1:10" ht="13.8">
      <c r="A29" s="593" t="s">
        <v>142</v>
      </c>
      <c r="B29" s="594" t="s">
        <v>85</v>
      </c>
      <c r="C29" s="594" t="s">
        <v>85</v>
      </c>
      <c r="D29" s="594" t="s">
        <v>85</v>
      </c>
      <c r="E29" s="594">
        <v>0.35223012999999997</v>
      </c>
      <c r="F29" s="594">
        <v>53.251544869999996</v>
      </c>
      <c r="G29" s="594">
        <v>341.19968541100002</v>
      </c>
      <c r="H29" s="595">
        <v>0.35223012999999997</v>
      </c>
      <c r="I29" s="595">
        <v>394.45123028099999</v>
      </c>
      <c r="J29" s="595">
        <v>394.803460411</v>
      </c>
    </row>
    <row r="30" spans="1:10" ht="13.8">
      <c r="A30" s="580" t="s">
        <v>143</v>
      </c>
      <c r="B30" s="581" t="s">
        <v>85</v>
      </c>
      <c r="C30" s="581" t="s">
        <v>85</v>
      </c>
      <c r="D30" s="581" t="s">
        <v>85</v>
      </c>
      <c r="E30" s="581">
        <v>11.87846317</v>
      </c>
      <c r="F30" s="581">
        <v>264.13295531</v>
      </c>
      <c r="G30" s="581">
        <v>1448.30488442</v>
      </c>
      <c r="H30" s="371">
        <v>11.87846317</v>
      </c>
      <c r="I30" s="371">
        <v>1712.43783973</v>
      </c>
      <c r="J30" s="371">
        <v>1724.3163029</v>
      </c>
    </row>
    <row r="31" spans="1:10" ht="13.8">
      <c r="A31" s="593" t="s">
        <v>144</v>
      </c>
      <c r="B31" s="594" t="s">
        <v>85</v>
      </c>
      <c r="C31" s="594" t="s">
        <v>85</v>
      </c>
      <c r="D31" s="594" t="s">
        <v>85</v>
      </c>
      <c r="E31" s="594">
        <v>4.3652713299999997</v>
      </c>
      <c r="F31" s="594">
        <v>67.452657130000006</v>
      </c>
      <c r="G31" s="594">
        <v>284.64091230000002</v>
      </c>
      <c r="H31" s="595">
        <v>4.3652713299999997</v>
      </c>
      <c r="I31" s="595">
        <v>352.09356943</v>
      </c>
      <c r="J31" s="595">
        <v>356.45884075999999</v>
      </c>
    </row>
    <row r="32" spans="1:10" ht="13.8">
      <c r="A32" s="572" t="s">
        <v>145</v>
      </c>
      <c r="B32" s="573" t="s">
        <v>85</v>
      </c>
      <c r="C32" s="573" t="s">
        <v>85</v>
      </c>
      <c r="D32" s="573" t="s">
        <v>85</v>
      </c>
      <c r="E32" s="573">
        <v>4.88188931</v>
      </c>
      <c r="F32" s="573">
        <v>132.99755722</v>
      </c>
      <c r="G32" s="573">
        <v>841.71812397999997</v>
      </c>
      <c r="H32" s="387">
        <v>4.88188931</v>
      </c>
      <c r="I32" s="387">
        <v>974.71568119999995</v>
      </c>
      <c r="J32" s="387">
        <v>979.59757050999997</v>
      </c>
    </row>
    <row r="33" spans="1:10" ht="13.8">
      <c r="A33" s="596" t="s">
        <v>146</v>
      </c>
      <c r="B33" s="597" t="s">
        <v>85</v>
      </c>
      <c r="C33" s="597" t="s">
        <v>85</v>
      </c>
      <c r="D33" s="597" t="s">
        <v>85</v>
      </c>
      <c r="E33" s="597">
        <v>2.6313025300000001</v>
      </c>
      <c r="F33" s="597">
        <v>63.682740959999997</v>
      </c>
      <c r="G33" s="597">
        <v>321.94584814000001</v>
      </c>
      <c r="H33" s="598">
        <v>2.6313025300000001</v>
      </c>
      <c r="I33" s="598">
        <v>385.6285891</v>
      </c>
      <c r="J33" s="598">
        <v>388.25989163000003</v>
      </c>
    </row>
    <row r="34" spans="1:10" ht="13.8">
      <c r="A34" s="585" t="s">
        <v>147</v>
      </c>
      <c r="B34" s="581" t="s">
        <v>85</v>
      </c>
      <c r="C34" s="581" t="s">
        <v>85</v>
      </c>
      <c r="D34" s="581" t="s">
        <v>85</v>
      </c>
      <c r="E34" s="581">
        <v>123.94151207</v>
      </c>
      <c r="F34" s="581">
        <v>2404.9660340599999</v>
      </c>
      <c r="G34" s="581">
        <v>12086.009564152</v>
      </c>
      <c r="H34" s="371">
        <v>123.94151207</v>
      </c>
      <c r="I34" s="371">
        <v>14490.975598212</v>
      </c>
      <c r="J34" s="371">
        <v>14614.917110282</v>
      </c>
    </row>
    <row r="35" spans="1:10" ht="13.8">
      <c r="A35" s="602" t="s">
        <v>148</v>
      </c>
      <c r="B35" s="603" t="s">
        <v>85</v>
      </c>
      <c r="C35" s="603" t="s">
        <v>85</v>
      </c>
      <c r="D35" s="603" t="s">
        <v>85</v>
      </c>
      <c r="E35" s="603">
        <v>118.41861553</v>
      </c>
      <c r="F35" s="603">
        <v>2384.4527572299999</v>
      </c>
      <c r="G35" s="603">
        <v>12121.230626078001</v>
      </c>
      <c r="H35" s="604">
        <v>118.41861553</v>
      </c>
      <c r="I35" s="604">
        <v>14505.683383308</v>
      </c>
      <c r="J35" s="604">
        <v>14624.101998837999</v>
      </c>
    </row>
    <row r="36" spans="1:10" ht="13.8">
      <c r="A36" s="582" t="s">
        <v>149</v>
      </c>
      <c r="B36" s="583" t="s">
        <v>85</v>
      </c>
      <c r="C36" s="583" t="s">
        <v>85</v>
      </c>
      <c r="D36" s="583" t="s">
        <v>85</v>
      </c>
      <c r="E36" s="583">
        <v>-5.5228965399999996</v>
      </c>
      <c r="F36" s="583">
        <v>-20.513276829999999</v>
      </c>
      <c r="G36" s="583">
        <v>35.221061925000001</v>
      </c>
      <c r="H36" s="584">
        <v>-5.5228965399999996</v>
      </c>
      <c r="I36" s="584">
        <v>14.707785095</v>
      </c>
      <c r="J36" s="584">
        <v>9.1848885550000006</v>
      </c>
    </row>
    <row r="37" spans="1:10" ht="13.8">
      <c r="A37" s="593" t="s">
        <v>150</v>
      </c>
      <c r="B37" s="594" t="s">
        <v>85</v>
      </c>
      <c r="C37" s="594" t="s">
        <v>85</v>
      </c>
      <c r="D37" s="594" t="s">
        <v>85</v>
      </c>
      <c r="E37" s="594">
        <v>6.0379610000000001</v>
      </c>
      <c r="F37" s="594">
        <v>219.11377221999999</v>
      </c>
      <c r="G37" s="594">
        <v>1090.4839645229999</v>
      </c>
      <c r="H37" s="595">
        <v>6.0379610000000001</v>
      </c>
      <c r="I37" s="595">
        <v>1309.597736743</v>
      </c>
      <c r="J37" s="595">
        <v>1315.635697743</v>
      </c>
    </row>
    <row r="38" spans="1:10" ht="13.8">
      <c r="A38" s="572" t="s">
        <v>151</v>
      </c>
      <c r="B38" s="573" t="s">
        <v>85</v>
      </c>
      <c r="C38" s="573" t="s">
        <v>85</v>
      </c>
      <c r="D38" s="573" t="s">
        <v>85</v>
      </c>
      <c r="E38" s="573">
        <v>8.0146988500000003</v>
      </c>
      <c r="F38" s="573">
        <v>262.48625093999999</v>
      </c>
      <c r="G38" s="573">
        <v>963.51708313999995</v>
      </c>
      <c r="H38" s="387">
        <v>8.0146988500000003</v>
      </c>
      <c r="I38" s="387">
        <v>1226.0033340800001</v>
      </c>
      <c r="J38" s="387">
        <v>1234.0180329299999</v>
      </c>
    </row>
    <row r="39" spans="1:10" ht="13.8">
      <c r="A39" s="596" t="s">
        <v>152</v>
      </c>
      <c r="B39" s="597" t="s">
        <v>85</v>
      </c>
      <c r="C39" s="597" t="s">
        <v>85</v>
      </c>
      <c r="D39" s="597" t="s">
        <v>85</v>
      </c>
      <c r="E39" s="597">
        <v>1.9767378499999999</v>
      </c>
      <c r="F39" s="597">
        <v>43.372478719999997</v>
      </c>
      <c r="G39" s="597">
        <v>-126.966881383</v>
      </c>
      <c r="H39" s="598">
        <v>1.9767378499999999</v>
      </c>
      <c r="I39" s="598">
        <v>-83.594402662999997</v>
      </c>
      <c r="J39" s="598">
        <v>-81.617664813000005</v>
      </c>
    </row>
    <row r="40" spans="1:10" ht="13.8">
      <c r="A40" s="585" t="s">
        <v>153</v>
      </c>
      <c r="B40" s="581" t="s">
        <v>85</v>
      </c>
      <c r="C40" s="581" t="s">
        <v>85</v>
      </c>
      <c r="D40" s="581" t="s">
        <v>85</v>
      </c>
      <c r="E40" s="581">
        <v>129.97947307000001</v>
      </c>
      <c r="F40" s="581">
        <v>2624.07980628</v>
      </c>
      <c r="G40" s="581">
        <v>13176.493528675999</v>
      </c>
      <c r="H40" s="371">
        <v>129.97947307000001</v>
      </c>
      <c r="I40" s="371">
        <v>15800.573334956</v>
      </c>
      <c r="J40" s="371">
        <v>15930.552808025999</v>
      </c>
    </row>
    <row r="41" spans="1:10" ht="13.8">
      <c r="A41" s="602" t="s">
        <v>154</v>
      </c>
      <c r="B41" s="603" t="s">
        <v>85</v>
      </c>
      <c r="C41" s="603" t="s">
        <v>85</v>
      </c>
      <c r="D41" s="603" t="s">
        <v>85</v>
      </c>
      <c r="E41" s="603">
        <v>126.43331438</v>
      </c>
      <c r="F41" s="603">
        <v>2646.9390081699999</v>
      </c>
      <c r="G41" s="603">
        <v>13084.747709218</v>
      </c>
      <c r="H41" s="604">
        <v>126.43331438</v>
      </c>
      <c r="I41" s="604">
        <v>15731.686717388</v>
      </c>
      <c r="J41" s="604">
        <v>15858.120031768</v>
      </c>
    </row>
    <row r="42" spans="1:10" ht="13.8">
      <c r="A42" s="577" t="s">
        <v>155</v>
      </c>
      <c r="B42" s="578" t="s">
        <v>85</v>
      </c>
      <c r="C42" s="578" t="s">
        <v>85</v>
      </c>
      <c r="D42" s="578" t="s">
        <v>85</v>
      </c>
      <c r="E42" s="578">
        <v>-3.5461586899999999</v>
      </c>
      <c r="F42" s="578">
        <v>22.859201890000001</v>
      </c>
      <c r="G42" s="578">
        <v>-91.745819458</v>
      </c>
      <c r="H42" s="579">
        <v>-3.5461586899999999</v>
      </c>
      <c r="I42" s="579">
        <v>-68.886617568000005</v>
      </c>
      <c r="J42" s="579">
        <v>-72.432776258000004</v>
      </c>
    </row>
    <row r="43" spans="1:10" s="458" customFormat="1" ht="13.8">
      <c r="A43" s="605" t="s">
        <v>283</v>
      </c>
      <c r="B43" s="600" t="s">
        <v>85</v>
      </c>
      <c r="C43" s="600" t="s">
        <v>85</v>
      </c>
      <c r="D43" s="600" t="s">
        <v>85</v>
      </c>
      <c r="E43" s="600">
        <v>96.843692430000004</v>
      </c>
      <c r="F43" s="600">
        <v>2264.52885457</v>
      </c>
      <c r="G43" s="600">
        <v>10772.567812576999</v>
      </c>
      <c r="H43" s="601">
        <v>96.843692430000004</v>
      </c>
      <c r="I43" s="601">
        <v>13037.096667147</v>
      </c>
      <c r="J43" s="601">
        <v>13133.940359577</v>
      </c>
    </row>
    <row r="44" spans="1:10" ht="13.8">
      <c r="A44" s="586" t="s">
        <v>156</v>
      </c>
      <c r="B44" s="573"/>
      <c r="C44" s="573"/>
      <c r="D44" s="573"/>
      <c r="E44" s="573"/>
      <c r="F44" s="573"/>
      <c r="G44" s="573"/>
      <c r="H44" s="587"/>
      <c r="I44" s="587"/>
      <c r="J44" s="587"/>
    </row>
    <row r="45" spans="1:10" ht="13.8">
      <c r="A45" s="606" t="s">
        <v>157</v>
      </c>
      <c r="B45" s="607" t="s">
        <v>85</v>
      </c>
      <c r="C45" s="607" t="s">
        <v>85</v>
      </c>
      <c r="D45" s="607" t="s">
        <v>85</v>
      </c>
      <c r="E45" s="607">
        <v>0.158338491</v>
      </c>
      <c r="F45" s="607">
        <v>0.19841988199999999</v>
      </c>
      <c r="G45" s="607">
        <v>0.20950218000000001</v>
      </c>
      <c r="H45" s="608">
        <v>0.158338491</v>
      </c>
      <c r="I45" s="608">
        <v>0.20766542800000001</v>
      </c>
      <c r="J45" s="608">
        <v>0.20725803400000001</v>
      </c>
    </row>
    <row r="46" spans="1:10" ht="13.8">
      <c r="A46" s="588" t="s">
        <v>158</v>
      </c>
      <c r="B46" s="589" t="s">
        <v>85</v>
      </c>
      <c r="C46" s="589" t="s">
        <v>85</v>
      </c>
      <c r="D46" s="589" t="s">
        <v>85</v>
      </c>
      <c r="E46" s="589">
        <v>0.10166538899999999</v>
      </c>
      <c r="F46" s="589">
        <v>9.5079917999999999E-2</v>
      </c>
      <c r="G46" s="589">
        <v>0.10732926199999999</v>
      </c>
      <c r="H46" s="590">
        <v>0.10166538899999999</v>
      </c>
      <c r="I46" s="590">
        <v>0.105299087</v>
      </c>
      <c r="J46" s="590">
        <v>0.105269076</v>
      </c>
    </row>
    <row r="47" spans="1:10" ht="13.8">
      <c r="A47" s="606" t="s">
        <v>159</v>
      </c>
      <c r="B47" s="607" t="s">
        <v>85</v>
      </c>
      <c r="C47" s="607" t="s">
        <v>85</v>
      </c>
      <c r="D47" s="607" t="s">
        <v>85</v>
      </c>
      <c r="E47" s="607">
        <v>0.90898774100000002</v>
      </c>
      <c r="F47" s="607">
        <v>1.068012878</v>
      </c>
      <c r="G47" s="607">
        <v>1.0093359660000001</v>
      </c>
      <c r="H47" s="608">
        <v>0.90898774100000002</v>
      </c>
      <c r="I47" s="608">
        <v>1.0190609269999999</v>
      </c>
      <c r="J47" s="608">
        <v>1.018151826</v>
      </c>
    </row>
    <row r="48" spans="1:10" ht="13.8">
      <c r="A48" s="557" t="s">
        <v>160</v>
      </c>
      <c r="B48" s="591" t="s">
        <v>85</v>
      </c>
      <c r="C48" s="591" t="s">
        <v>85</v>
      </c>
      <c r="D48" s="591" t="s">
        <v>85</v>
      </c>
      <c r="E48" s="591">
        <v>5.7407881869999997</v>
      </c>
      <c r="F48" s="591">
        <v>5.3825900300000002</v>
      </c>
      <c r="G48" s="591">
        <v>4.8177826440000002</v>
      </c>
      <c r="H48" s="592">
        <v>5.7407881869999997</v>
      </c>
      <c r="I48" s="592">
        <v>4.9072247439999996</v>
      </c>
      <c r="J48" s="592">
        <v>4.9124842449999999</v>
      </c>
    </row>
    <row r="49" spans="1:10" ht="13.8">
      <c r="A49" s="609" t="s">
        <v>307</v>
      </c>
      <c r="B49" s="610" t="s">
        <v>85</v>
      </c>
      <c r="C49" s="610" t="s">
        <v>85</v>
      </c>
      <c r="D49" s="610" t="s">
        <v>85</v>
      </c>
      <c r="E49" s="610">
        <v>0.45738529</v>
      </c>
      <c r="F49" s="610">
        <v>0.446377729</v>
      </c>
      <c r="G49" s="610">
        <v>0.332078331</v>
      </c>
      <c r="H49" s="611">
        <v>0.45738529</v>
      </c>
      <c r="I49" s="611">
        <v>0.35124306999999999</v>
      </c>
      <c r="J49" s="611">
        <v>0.35217380199999998</v>
      </c>
    </row>
    <row r="50" spans="1:10" ht="13.8">
      <c r="A50" s="557" t="s">
        <v>308</v>
      </c>
      <c r="B50" s="366" t="s">
        <v>85</v>
      </c>
      <c r="C50" s="366" t="s">
        <v>85</v>
      </c>
      <c r="D50" s="366" t="s">
        <v>85</v>
      </c>
      <c r="E50" s="366">
        <v>0.89833461100000001</v>
      </c>
      <c r="F50" s="366">
        <v>0.90492008199999996</v>
      </c>
      <c r="G50" s="366">
        <v>0.89267073799999996</v>
      </c>
      <c r="H50" s="367">
        <v>0.89833461100000001</v>
      </c>
      <c r="I50" s="367">
        <v>0.89470091299999999</v>
      </c>
      <c r="J50" s="367">
        <v>0.89473092399999998</v>
      </c>
    </row>
    <row r="51" spans="1:10" ht="14.4">
      <c r="A51" s="612" t="s">
        <v>743</v>
      </c>
      <c r="B51" s="613" t="s">
        <v>85</v>
      </c>
      <c r="C51" s="613" t="s">
        <v>85</v>
      </c>
      <c r="D51" s="613" t="s">
        <v>85</v>
      </c>
      <c r="E51" s="613">
        <v>0.29492674600000002</v>
      </c>
      <c r="F51" s="613">
        <v>0.25018309999999999</v>
      </c>
      <c r="G51" s="613">
        <v>0.25467402500000003</v>
      </c>
      <c r="H51" s="614">
        <v>0.29492674600000002</v>
      </c>
      <c r="I51" s="614">
        <v>0.25392970999999998</v>
      </c>
      <c r="J51" s="614">
        <v>0.254268308</v>
      </c>
    </row>
    <row r="52" spans="1:10">
      <c r="A52" s="217" t="s">
        <v>548</v>
      </c>
    </row>
    <row r="53" spans="1:10">
      <c r="A53" s="217" t="s">
        <v>416</v>
      </c>
    </row>
    <row r="54" spans="1:10">
      <c r="A54" s="242" t="s">
        <v>237</v>
      </c>
    </row>
    <row r="55" spans="1:10">
      <c r="A55" s="461" t="s">
        <v>654</v>
      </c>
    </row>
    <row r="56" spans="1:10">
      <c r="A56" s="462" t="s">
        <v>634</v>
      </c>
      <c r="B56" s="460"/>
      <c r="D56" s="463"/>
    </row>
    <row r="58" spans="1:10" ht="19.2">
      <c r="A58" s="453" t="s">
        <v>653</v>
      </c>
    </row>
    <row r="59" spans="1:10" ht="13.8" thickBot="1">
      <c r="J59" s="454" t="s">
        <v>82</v>
      </c>
    </row>
    <row r="60" spans="1:10">
      <c r="A60" s="455" t="s">
        <v>632</v>
      </c>
      <c r="B60" s="503" t="s">
        <v>35</v>
      </c>
      <c r="C60" s="503" t="s">
        <v>612</v>
      </c>
      <c r="D60" s="503" t="s">
        <v>614</v>
      </c>
      <c r="E60" s="503" t="s">
        <v>98</v>
      </c>
      <c r="F60" s="503" t="s">
        <v>299</v>
      </c>
      <c r="G60" s="504">
        <v>300000</v>
      </c>
      <c r="H60" s="505" t="s">
        <v>315</v>
      </c>
      <c r="I60" s="505" t="s">
        <v>315</v>
      </c>
      <c r="J60" s="505" t="s">
        <v>62</v>
      </c>
    </row>
    <row r="61" spans="1:10">
      <c r="A61" s="456" t="s">
        <v>161</v>
      </c>
      <c r="B61" s="506" t="s">
        <v>611</v>
      </c>
      <c r="C61" s="506" t="s">
        <v>36</v>
      </c>
      <c r="D61" s="506" t="s">
        <v>36</v>
      </c>
      <c r="E61" s="506" t="s">
        <v>36</v>
      </c>
      <c r="F61" s="506" t="s">
        <v>36</v>
      </c>
      <c r="G61" s="506" t="s">
        <v>37</v>
      </c>
      <c r="H61" s="507" t="s">
        <v>313</v>
      </c>
      <c r="I61" s="507" t="s">
        <v>314</v>
      </c>
      <c r="J61" s="507" t="s">
        <v>112</v>
      </c>
    </row>
    <row r="62" spans="1:10" ht="13.8" thickBot="1">
      <c r="A62" s="457" t="s">
        <v>66</v>
      </c>
      <c r="B62" s="508" t="s">
        <v>37</v>
      </c>
      <c r="C62" s="508" t="s">
        <v>613</v>
      </c>
      <c r="D62" s="508" t="s">
        <v>100</v>
      </c>
      <c r="E62" s="508" t="s">
        <v>101</v>
      </c>
      <c r="F62" s="508" t="s">
        <v>300</v>
      </c>
      <c r="G62" s="508" t="s">
        <v>102</v>
      </c>
      <c r="H62" s="509" t="s">
        <v>101</v>
      </c>
      <c r="I62" s="509" t="s">
        <v>102</v>
      </c>
      <c r="J62" s="509" t="s">
        <v>297</v>
      </c>
    </row>
    <row r="63" spans="1:10">
      <c r="A63" s="464" t="s">
        <v>162</v>
      </c>
      <c r="B63" s="442"/>
      <c r="C63" s="442"/>
      <c r="D63" s="442"/>
      <c r="E63" s="442"/>
      <c r="F63" s="442"/>
      <c r="G63" s="442"/>
      <c r="H63" s="442"/>
      <c r="I63" s="442"/>
      <c r="J63" s="442"/>
    </row>
    <row r="64" spans="1:10" ht="13.8">
      <c r="A64" s="465" t="s">
        <v>122</v>
      </c>
      <c r="B64" s="443" t="s">
        <v>85</v>
      </c>
      <c r="C64" s="443" t="s">
        <v>85</v>
      </c>
      <c r="D64" s="443" t="s">
        <v>85</v>
      </c>
      <c r="E64" s="443">
        <f t="shared" ref="E64:J69" si="0">E7/E$7</f>
        <v>1</v>
      </c>
      <c r="F64" s="443">
        <f t="shared" si="0"/>
        <v>1</v>
      </c>
      <c r="G64" s="443">
        <f t="shared" si="0"/>
        <v>1</v>
      </c>
      <c r="H64" s="466">
        <f t="shared" si="0"/>
        <v>1</v>
      </c>
      <c r="I64" s="466">
        <f t="shared" si="0"/>
        <v>1</v>
      </c>
      <c r="J64" s="466">
        <f t="shared" si="0"/>
        <v>1</v>
      </c>
    </row>
    <row r="65" spans="1:11" ht="13.8">
      <c r="A65" s="467" t="s">
        <v>123</v>
      </c>
      <c r="B65" s="444" t="s">
        <v>85</v>
      </c>
      <c r="C65" s="444" t="s">
        <v>85</v>
      </c>
      <c r="D65" s="444" t="s">
        <v>85</v>
      </c>
      <c r="E65" s="444">
        <f t="shared" si="0"/>
        <v>0.37729042759905079</v>
      </c>
      <c r="F65" s="444">
        <f t="shared" si="0"/>
        <v>0.24971007914608492</v>
      </c>
      <c r="G65" s="444">
        <f t="shared" si="0"/>
        <v>0.23939546073832019</v>
      </c>
      <c r="H65" s="459">
        <f t="shared" si="0"/>
        <v>0.37729042759905079</v>
      </c>
      <c r="I65" s="459">
        <f t="shared" si="0"/>
        <v>0.24112492714386366</v>
      </c>
      <c r="J65" s="459">
        <f t="shared" si="0"/>
        <v>0.24231892492954626</v>
      </c>
      <c r="K65" s="468"/>
    </row>
    <row r="66" spans="1:11" ht="13.8">
      <c r="A66" s="469" t="s">
        <v>124</v>
      </c>
      <c r="B66" s="445" t="s">
        <v>85</v>
      </c>
      <c r="C66" s="445" t="s">
        <v>85</v>
      </c>
      <c r="D66" s="445" t="s">
        <v>85</v>
      </c>
      <c r="E66" s="445">
        <f t="shared" si="0"/>
        <v>0.45738529010036988</v>
      </c>
      <c r="F66" s="445">
        <f t="shared" si="0"/>
        <v>0.44637772907495438</v>
      </c>
      <c r="G66" s="445">
        <f t="shared" si="0"/>
        <v>0.33207833140913556</v>
      </c>
      <c r="H66" s="470">
        <f t="shared" si="0"/>
        <v>0.45738529010036988</v>
      </c>
      <c r="I66" s="470">
        <f t="shared" si="0"/>
        <v>0.35124307028964286</v>
      </c>
      <c r="J66" s="470">
        <f t="shared" si="0"/>
        <v>0.35217380219308231</v>
      </c>
    </row>
    <row r="67" spans="1:11" ht="13.8">
      <c r="A67" s="467" t="s">
        <v>125</v>
      </c>
      <c r="B67" s="444" t="s">
        <v>85</v>
      </c>
      <c r="C67" s="444" t="s">
        <v>85</v>
      </c>
      <c r="D67" s="444" t="s">
        <v>85</v>
      </c>
      <c r="E67" s="444">
        <f t="shared" si="0"/>
        <v>3.2465227743033898E-2</v>
      </c>
      <c r="F67" s="444">
        <f t="shared" si="0"/>
        <v>3.0578524052714686E-2</v>
      </c>
      <c r="G67" s="444">
        <f t="shared" si="0"/>
        <v>2.9264685938340855E-2</v>
      </c>
      <c r="H67" s="459">
        <f t="shared" si="0"/>
        <v>3.2465227743033898E-2</v>
      </c>
      <c r="I67" s="459">
        <f t="shared" si="0"/>
        <v>2.9484979001186649E-2</v>
      </c>
      <c r="J67" s="459">
        <f t="shared" si="0"/>
        <v>2.9511111981909768E-2</v>
      </c>
    </row>
    <row r="68" spans="1:11" ht="13.8">
      <c r="A68" s="469" t="s">
        <v>126</v>
      </c>
      <c r="B68" s="445" t="s">
        <v>85</v>
      </c>
      <c r="C68" s="445" t="s">
        <v>85</v>
      </c>
      <c r="D68" s="445" t="s">
        <v>85</v>
      </c>
      <c r="E68" s="445">
        <f t="shared" si="0"/>
        <v>0.12037607702115792</v>
      </c>
      <c r="F68" s="445">
        <f t="shared" si="0"/>
        <v>0.23125971751972757</v>
      </c>
      <c r="G68" s="445">
        <f t="shared" si="0"/>
        <v>0.36584605304677881</v>
      </c>
      <c r="H68" s="470">
        <f t="shared" si="0"/>
        <v>0.12037607702115792</v>
      </c>
      <c r="I68" s="470">
        <f t="shared" si="0"/>
        <v>0.34327977509664037</v>
      </c>
      <c r="J68" s="470">
        <f t="shared" si="0"/>
        <v>0.34132519393597277</v>
      </c>
    </row>
    <row r="69" spans="1:11" ht="13.8">
      <c r="A69" s="471" t="s">
        <v>127</v>
      </c>
      <c r="B69" s="446" t="s">
        <v>85</v>
      </c>
      <c r="C69" s="446" t="s">
        <v>85</v>
      </c>
      <c r="D69" s="446" t="s">
        <v>85</v>
      </c>
      <c r="E69" s="446">
        <f t="shared" si="0"/>
        <v>1.248297753638746E-2</v>
      </c>
      <c r="F69" s="446">
        <f t="shared" si="0"/>
        <v>4.2073950206518433E-2</v>
      </c>
      <c r="G69" s="446">
        <f t="shared" si="0"/>
        <v>3.3415468867424455E-2</v>
      </c>
      <c r="H69" s="472">
        <f t="shared" si="0"/>
        <v>1.248297753638746E-2</v>
      </c>
      <c r="I69" s="472">
        <f t="shared" si="0"/>
        <v>3.4867248468666442E-2</v>
      </c>
      <c r="J69" s="472">
        <f t="shared" si="0"/>
        <v>3.4670966959488896E-2</v>
      </c>
    </row>
    <row r="70" spans="1:11" ht="13.8">
      <c r="A70" s="473" t="s">
        <v>128</v>
      </c>
      <c r="B70" s="447" t="s">
        <v>85</v>
      </c>
      <c r="C70" s="447" t="s">
        <v>85</v>
      </c>
      <c r="D70" s="447" t="s">
        <v>85</v>
      </c>
      <c r="E70" s="447">
        <f t="shared" ref="E70:J72" si="1">E13/E$13</f>
        <v>1</v>
      </c>
      <c r="F70" s="447">
        <f t="shared" si="1"/>
        <v>1</v>
      </c>
      <c r="G70" s="447">
        <f t="shared" si="1"/>
        <v>1</v>
      </c>
      <c r="H70" s="474">
        <f t="shared" si="1"/>
        <v>1</v>
      </c>
      <c r="I70" s="474">
        <f t="shared" si="1"/>
        <v>1</v>
      </c>
      <c r="J70" s="474">
        <f t="shared" si="1"/>
        <v>1</v>
      </c>
    </row>
    <row r="71" spans="1:11" ht="13.8">
      <c r="A71" s="467" t="s">
        <v>64</v>
      </c>
      <c r="B71" s="444" t="s">
        <v>85</v>
      </c>
      <c r="C71" s="444" t="s">
        <v>85</v>
      </c>
      <c r="D71" s="444" t="s">
        <v>85</v>
      </c>
      <c r="E71" s="444">
        <f t="shared" si="1"/>
        <v>0.51934128602554597</v>
      </c>
      <c r="F71" s="444">
        <f t="shared" si="1"/>
        <v>0.59809528083058838</v>
      </c>
      <c r="G71" s="444">
        <f t="shared" si="1"/>
        <v>0.51289587841258777</v>
      </c>
      <c r="H71" s="459">
        <f t="shared" si="1"/>
        <v>0.51934128602554597</v>
      </c>
      <c r="I71" s="459">
        <f t="shared" si="1"/>
        <v>0.52701660950019846</v>
      </c>
      <c r="J71" s="459">
        <f t="shared" si="1"/>
        <v>0.5269532185143575</v>
      </c>
    </row>
    <row r="72" spans="1:11" ht="13.8">
      <c r="A72" s="469" t="s">
        <v>129</v>
      </c>
      <c r="B72" s="445" t="s">
        <v>85</v>
      </c>
      <c r="C72" s="445" t="s">
        <v>85</v>
      </c>
      <c r="D72" s="445" t="s">
        <v>85</v>
      </c>
      <c r="E72" s="445">
        <f t="shared" si="1"/>
        <v>0.38888354242259693</v>
      </c>
      <c r="F72" s="445">
        <f t="shared" si="1"/>
        <v>0.49339563757914268</v>
      </c>
      <c r="G72" s="445">
        <f t="shared" si="1"/>
        <v>0.32503875376172958</v>
      </c>
      <c r="H72" s="470">
        <f t="shared" si="1"/>
        <v>0.38888354242259693</v>
      </c>
      <c r="I72" s="470">
        <f t="shared" si="1"/>
        <v>0.3529417931688642</v>
      </c>
      <c r="J72" s="470">
        <f t="shared" si="1"/>
        <v>0.35323863836705871</v>
      </c>
    </row>
    <row r="73" spans="1:11" ht="13.8">
      <c r="A73" s="615" t="s">
        <v>130</v>
      </c>
      <c r="B73" s="616" t="s">
        <v>85</v>
      </c>
      <c r="C73" s="616" t="s">
        <v>85</v>
      </c>
      <c r="D73" s="616" t="s">
        <v>85</v>
      </c>
      <c r="E73" s="616">
        <f t="shared" ref="E73:J80" si="2">E16/E$13</f>
        <v>0.13045774360294898</v>
      </c>
      <c r="F73" s="616">
        <f t="shared" si="2"/>
        <v>0.10469964325144571</v>
      </c>
      <c r="G73" s="616">
        <f t="shared" si="2"/>
        <v>0.18785712465085819</v>
      </c>
      <c r="H73" s="617">
        <f t="shared" si="2"/>
        <v>0.13045774360294898</v>
      </c>
      <c r="I73" s="617">
        <f t="shared" si="2"/>
        <v>0.1740748163313342</v>
      </c>
      <c r="J73" s="617">
        <f t="shared" si="2"/>
        <v>0.17371458014729876</v>
      </c>
    </row>
    <row r="74" spans="1:11" ht="13.8">
      <c r="A74" s="618" t="s">
        <v>131</v>
      </c>
      <c r="B74" s="619" t="s">
        <v>85</v>
      </c>
      <c r="C74" s="619" t="s">
        <v>85</v>
      </c>
      <c r="D74" s="619" t="s">
        <v>85</v>
      </c>
      <c r="E74" s="619">
        <f t="shared" si="2"/>
        <v>0.28268649080050934</v>
      </c>
      <c r="F74" s="619">
        <f t="shared" si="2"/>
        <v>0.2452867216157909</v>
      </c>
      <c r="G74" s="619">
        <f t="shared" si="2"/>
        <v>0.3429502804327943</v>
      </c>
      <c r="H74" s="620">
        <f t="shared" si="2"/>
        <v>0.28268649080050934</v>
      </c>
      <c r="I74" s="620">
        <f t="shared" si="2"/>
        <v>0.32676377193654954</v>
      </c>
      <c r="J74" s="620">
        <f t="shared" si="2"/>
        <v>0.32639973486193924</v>
      </c>
    </row>
    <row r="75" spans="1:11" ht="13.8">
      <c r="A75" s="615" t="s">
        <v>132</v>
      </c>
      <c r="B75" s="616" t="s">
        <v>85</v>
      </c>
      <c r="C75" s="616" t="s">
        <v>85</v>
      </c>
      <c r="D75" s="616" t="s">
        <v>85</v>
      </c>
      <c r="E75" s="616">
        <f t="shared" si="2"/>
        <v>0.21327345133899903</v>
      </c>
      <c r="F75" s="616">
        <f t="shared" si="2"/>
        <v>0.18415156520088574</v>
      </c>
      <c r="G75" s="616">
        <f t="shared" si="2"/>
        <v>0.29221814115381473</v>
      </c>
      <c r="H75" s="617">
        <f t="shared" si="2"/>
        <v>0.21327345133899903</v>
      </c>
      <c r="I75" s="617">
        <f t="shared" si="2"/>
        <v>0.27430746319971971</v>
      </c>
      <c r="J75" s="617">
        <f t="shared" si="2"/>
        <v>0.27380337940514693</v>
      </c>
    </row>
    <row r="76" spans="1:11" ht="13.8">
      <c r="A76" s="618" t="s">
        <v>133</v>
      </c>
      <c r="B76" s="619" t="s">
        <v>85</v>
      </c>
      <c r="C76" s="619" t="s">
        <v>85</v>
      </c>
      <c r="D76" s="619" t="s">
        <v>85</v>
      </c>
      <c r="E76" s="619">
        <f t="shared" si="2"/>
        <v>1.433496354350436E-2</v>
      </c>
      <c r="F76" s="619">
        <f t="shared" si="2"/>
        <v>1.9850823334237799E-3</v>
      </c>
      <c r="G76" s="619">
        <f t="shared" si="2"/>
        <v>3.7575280837445438E-3</v>
      </c>
      <c r="H76" s="620">
        <f t="shared" si="2"/>
        <v>1.433496354350436E-2</v>
      </c>
      <c r="I76" s="620">
        <f t="shared" si="2"/>
        <v>3.4637674575271724E-3</v>
      </c>
      <c r="J76" s="620">
        <f t="shared" si="2"/>
        <v>3.5535533589859968E-3</v>
      </c>
    </row>
    <row r="77" spans="1:11" ht="13.8">
      <c r="A77" s="720" t="s">
        <v>639</v>
      </c>
      <c r="B77" s="616" t="s">
        <v>85</v>
      </c>
      <c r="C77" s="616" t="s">
        <v>85</v>
      </c>
      <c r="D77" s="616" t="s">
        <v>85</v>
      </c>
      <c r="E77" s="616">
        <f t="shared" si="2"/>
        <v>5.5078075918005946E-2</v>
      </c>
      <c r="F77" s="616">
        <f t="shared" si="2"/>
        <v>5.9150074081481416E-2</v>
      </c>
      <c r="G77" s="616">
        <f t="shared" si="2"/>
        <v>4.6974611195235029E-2</v>
      </c>
      <c r="H77" s="617">
        <f t="shared" si="2"/>
        <v>5.5078075918005946E-2</v>
      </c>
      <c r="I77" s="617">
        <f t="shared" si="2"/>
        <v>4.8992541279302672E-2</v>
      </c>
      <c r="J77" s="617">
        <f t="shared" si="2"/>
        <v>4.9042802097806315E-2</v>
      </c>
    </row>
    <row r="78" spans="1:11" ht="13.8">
      <c r="A78" s="618" t="s">
        <v>134</v>
      </c>
      <c r="B78" s="619" t="s">
        <v>85</v>
      </c>
      <c r="C78" s="619" t="s">
        <v>85</v>
      </c>
      <c r="D78" s="619" t="s">
        <v>85</v>
      </c>
      <c r="E78" s="619">
        <f t="shared" si="2"/>
        <v>4.389381154814035E-2</v>
      </c>
      <c r="F78" s="619">
        <f t="shared" si="2"/>
        <v>1.7913704826793435E-2</v>
      </c>
      <c r="G78" s="619">
        <f t="shared" si="2"/>
        <v>1.8313361928220109E-2</v>
      </c>
      <c r="H78" s="620">
        <f t="shared" si="2"/>
        <v>4.389381154814035E-2</v>
      </c>
      <c r="I78" s="620">
        <f t="shared" si="2"/>
        <v>1.8247123782219831E-2</v>
      </c>
      <c r="J78" s="620">
        <f t="shared" si="2"/>
        <v>1.8458941411327492E-2</v>
      </c>
    </row>
    <row r="79" spans="1:11" ht="13.8">
      <c r="A79" s="615" t="s">
        <v>135</v>
      </c>
      <c r="B79" s="616" t="s">
        <v>85</v>
      </c>
      <c r="C79" s="616" t="s">
        <v>85</v>
      </c>
      <c r="D79" s="616" t="s">
        <v>85</v>
      </c>
      <c r="E79" s="616">
        <f t="shared" si="2"/>
        <v>0.11411746586317723</v>
      </c>
      <c r="F79" s="616">
        <f t="shared" si="2"/>
        <v>0.1138451970789582</v>
      </c>
      <c r="G79" s="616">
        <f t="shared" si="2"/>
        <v>8.9965630228477256E-2</v>
      </c>
      <c r="H79" s="617">
        <f t="shared" si="2"/>
        <v>0.11411746586317723</v>
      </c>
      <c r="I79" s="617">
        <f t="shared" si="2"/>
        <v>9.3923368574222038E-2</v>
      </c>
      <c r="J79" s="617">
        <f t="shared" si="2"/>
        <v>9.4090152911004879E-2</v>
      </c>
    </row>
    <row r="80" spans="1:11" ht="13.8">
      <c r="A80" s="621" t="s">
        <v>136</v>
      </c>
      <c r="B80" s="622" t="s">
        <v>85</v>
      </c>
      <c r="C80" s="622" t="s">
        <v>85</v>
      </c>
      <c r="D80" s="622" t="s">
        <v>85</v>
      </c>
      <c r="E80" s="622">
        <f t="shared" si="2"/>
        <v>3.9960945762627216E-2</v>
      </c>
      <c r="F80" s="622">
        <f t="shared" si="2"/>
        <v>2.4859095647869034E-2</v>
      </c>
      <c r="G80" s="622">
        <f t="shared" si="2"/>
        <v>3.5874848997920553E-2</v>
      </c>
      <c r="H80" s="623">
        <f t="shared" si="2"/>
        <v>3.9960945762627216E-2</v>
      </c>
      <c r="I80" s="623">
        <f t="shared" si="2"/>
        <v>3.4049126206810242E-2</v>
      </c>
      <c r="J80" s="623">
        <f t="shared" si="2"/>
        <v>3.409795230137086E-2</v>
      </c>
    </row>
    <row r="81" spans="1:10" ht="13.8">
      <c r="A81" s="475" t="s">
        <v>163</v>
      </c>
      <c r="B81" s="448"/>
      <c r="C81" s="448"/>
      <c r="D81" s="448"/>
      <c r="E81" s="448"/>
      <c r="F81" s="448"/>
      <c r="G81" s="448"/>
      <c r="H81" s="476"/>
      <c r="I81" s="476"/>
      <c r="J81" s="476"/>
    </row>
    <row r="82" spans="1:10" ht="13.8">
      <c r="A82" s="477" t="s">
        <v>139</v>
      </c>
      <c r="B82" s="449" t="s">
        <v>85</v>
      </c>
      <c r="C82" s="449" t="s">
        <v>85</v>
      </c>
      <c r="D82" s="449" t="s">
        <v>85</v>
      </c>
      <c r="E82" s="449">
        <f t="shared" ref="E82:J85" si="3">E26/E$26</f>
        <v>1</v>
      </c>
      <c r="F82" s="449">
        <f t="shared" si="3"/>
        <v>1</v>
      </c>
      <c r="G82" s="449">
        <f t="shared" si="3"/>
        <v>1</v>
      </c>
      <c r="H82" s="478">
        <f t="shared" si="3"/>
        <v>1</v>
      </c>
      <c r="I82" s="478">
        <f t="shared" si="3"/>
        <v>1</v>
      </c>
      <c r="J82" s="478">
        <f t="shared" si="3"/>
        <v>1</v>
      </c>
    </row>
    <row r="83" spans="1:10" ht="13.8">
      <c r="A83" s="479" t="s">
        <v>140</v>
      </c>
      <c r="B83" s="450" t="s">
        <v>85</v>
      </c>
      <c r="C83" s="450" t="s">
        <v>85</v>
      </c>
      <c r="D83" s="450" t="s">
        <v>85</v>
      </c>
      <c r="E83" s="450">
        <f t="shared" si="3"/>
        <v>0.9168613210754748</v>
      </c>
      <c r="F83" s="450">
        <f t="shared" si="3"/>
        <v>0.74349277596358143</v>
      </c>
      <c r="G83" s="450">
        <f t="shared" si="3"/>
        <v>0.72410388608565601</v>
      </c>
      <c r="H83" s="480">
        <f t="shared" si="3"/>
        <v>0.9168613210754748</v>
      </c>
      <c r="I83" s="480">
        <f t="shared" si="3"/>
        <v>0.72724461805436424</v>
      </c>
      <c r="J83" s="480">
        <f t="shared" si="3"/>
        <v>0.72872530405338487</v>
      </c>
    </row>
    <row r="84" spans="1:10" ht="13.8">
      <c r="A84" s="467" t="s">
        <v>141</v>
      </c>
      <c r="B84" s="444" t="s">
        <v>85</v>
      </c>
      <c r="C84" s="444" t="s">
        <v>85</v>
      </c>
      <c r="D84" s="444" t="s">
        <v>85</v>
      </c>
      <c r="E84" s="444">
        <f t="shared" si="3"/>
        <v>7.2860819284541772E-2</v>
      </c>
      <c r="F84" s="444">
        <f t="shared" si="3"/>
        <v>0.18101165130288127</v>
      </c>
      <c r="G84" s="444">
        <f t="shared" si="3"/>
        <v>0.18239330909312984</v>
      </c>
      <c r="H84" s="459">
        <f t="shared" si="3"/>
        <v>7.2860819284541772E-2</v>
      </c>
      <c r="I84" s="459">
        <f t="shared" si="3"/>
        <v>0.18216949964251306</v>
      </c>
      <c r="J84" s="459">
        <f t="shared" si="3"/>
        <v>0.181315925933031</v>
      </c>
    </row>
    <row r="85" spans="1:10" ht="13.8">
      <c r="A85" s="481" t="s">
        <v>142</v>
      </c>
      <c r="B85" s="451" t="s">
        <v>85</v>
      </c>
      <c r="C85" s="451" t="s">
        <v>85</v>
      </c>
      <c r="D85" s="451" t="s">
        <v>85</v>
      </c>
      <c r="E85" s="451">
        <f t="shared" si="3"/>
        <v>1.0277859639983527E-2</v>
      </c>
      <c r="F85" s="451">
        <f t="shared" si="3"/>
        <v>7.5495572733537353E-2</v>
      </c>
      <c r="G85" s="451">
        <f t="shared" si="3"/>
        <v>9.3502804821214119E-2</v>
      </c>
      <c r="H85" s="482">
        <f t="shared" si="3"/>
        <v>1.0277859639983527E-2</v>
      </c>
      <c r="I85" s="482">
        <f t="shared" si="3"/>
        <v>9.0585882303122825E-2</v>
      </c>
      <c r="J85" s="482">
        <f t="shared" si="3"/>
        <v>8.99587700135841E-2</v>
      </c>
    </row>
    <row r="86" spans="1:10" ht="13.8">
      <c r="A86" s="477" t="s">
        <v>143</v>
      </c>
      <c r="B86" s="449" t="s">
        <v>85</v>
      </c>
      <c r="C86" s="449" t="s">
        <v>85</v>
      </c>
      <c r="D86" s="449" t="s">
        <v>85</v>
      </c>
      <c r="E86" s="449">
        <f t="shared" ref="E86:J89" si="4">E30/E$30</f>
        <v>1</v>
      </c>
      <c r="F86" s="449">
        <f t="shared" si="4"/>
        <v>1</v>
      </c>
      <c r="G86" s="449">
        <f t="shared" si="4"/>
        <v>1</v>
      </c>
      <c r="H86" s="478">
        <f t="shared" si="4"/>
        <v>1</v>
      </c>
      <c r="I86" s="478">
        <f t="shared" si="4"/>
        <v>1</v>
      </c>
      <c r="J86" s="478">
        <f t="shared" si="4"/>
        <v>1</v>
      </c>
    </row>
    <row r="87" spans="1:10" ht="13.8">
      <c r="A87" s="479" t="s">
        <v>144</v>
      </c>
      <c r="B87" s="450" t="s">
        <v>85</v>
      </c>
      <c r="C87" s="450" t="s">
        <v>85</v>
      </c>
      <c r="D87" s="450" t="s">
        <v>85</v>
      </c>
      <c r="E87" s="450">
        <f t="shared" si="4"/>
        <v>0.36749462178111042</v>
      </c>
      <c r="F87" s="450">
        <f t="shared" si="4"/>
        <v>0.25537387809421247</v>
      </c>
      <c r="G87" s="450">
        <f t="shared" si="4"/>
        <v>0.19653383438942806</v>
      </c>
      <c r="H87" s="480">
        <f t="shared" si="4"/>
        <v>0.36749462178111042</v>
      </c>
      <c r="I87" s="480">
        <f t="shared" si="4"/>
        <v>0.20560954754743949</v>
      </c>
      <c r="J87" s="480">
        <f t="shared" si="4"/>
        <v>0.20672474079175512</v>
      </c>
    </row>
    <row r="88" spans="1:10" ht="13.8">
      <c r="A88" s="467" t="s">
        <v>145</v>
      </c>
      <c r="B88" s="444" t="s">
        <v>85</v>
      </c>
      <c r="C88" s="444" t="s">
        <v>85</v>
      </c>
      <c r="D88" s="444" t="s">
        <v>85</v>
      </c>
      <c r="E88" s="444">
        <f t="shared" si="4"/>
        <v>0.41098660997910896</v>
      </c>
      <c r="F88" s="444">
        <f t="shared" si="4"/>
        <v>0.5035250412577531</v>
      </c>
      <c r="G88" s="444">
        <f t="shared" si="4"/>
        <v>0.58117467740025008</v>
      </c>
      <c r="H88" s="459">
        <f t="shared" si="4"/>
        <v>0.41098660997910896</v>
      </c>
      <c r="I88" s="459">
        <f t="shared" si="4"/>
        <v>0.56919770083665244</v>
      </c>
      <c r="J88" s="459">
        <f t="shared" si="4"/>
        <v>0.56810781691415158</v>
      </c>
    </row>
    <row r="89" spans="1:10" ht="13.8">
      <c r="A89" s="483" t="s">
        <v>146</v>
      </c>
      <c r="B89" s="452" t="s">
        <v>85</v>
      </c>
      <c r="C89" s="452" t="s">
        <v>85</v>
      </c>
      <c r="D89" s="452" t="s">
        <v>85</v>
      </c>
      <c r="E89" s="452">
        <f t="shared" si="4"/>
        <v>0.22151876823978064</v>
      </c>
      <c r="F89" s="452">
        <f t="shared" si="4"/>
        <v>0.24110108064803448</v>
      </c>
      <c r="G89" s="452">
        <f t="shared" si="4"/>
        <v>0.22229148821032188</v>
      </c>
      <c r="H89" s="484">
        <f t="shared" si="4"/>
        <v>0.22151876823978064</v>
      </c>
      <c r="I89" s="484">
        <f t="shared" si="4"/>
        <v>0.22519275161590802</v>
      </c>
      <c r="J89" s="484">
        <f t="shared" si="4"/>
        <v>0.2251674422940933</v>
      </c>
    </row>
    <row r="90" spans="1:10" ht="13.8">
      <c r="A90" s="483" t="s">
        <v>548</v>
      </c>
      <c r="B90" s="693"/>
      <c r="C90" s="693"/>
      <c r="D90" s="693"/>
      <c r="E90" s="693"/>
      <c r="F90" s="693"/>
      <c r="G90" s="693"/>
      <c r="H90" s="694"/>
      <c r="I90" s="694"/>
      <c r="J90" s="694"/>
    </row>
    <row r="91" spans="1:10">
      <c r="A91" s="217" t="s">
        <v>416</v>
      </c>
    </row>
    <row r="92" spans="1:10" customFormat="1">
      <c r="A92" s="242" t="s">
        <v>237</v>
      </c>
      <c r="B92" s="196"/>
      <c r="C92" s="196"/>
      <c r="D92" s="211"/>
      <c r="E92" s="196"/>
      <c r="F92" s="196"/>
      <c r="G92" s="211"/>
      <c r="H92" s="196"/>
      <c r="I92" s="196"/>
      <c r="J92" s="196"/>
    </row>
    <row r="93" spans="1:10">
      <c r="A93" s="461" t="s">
        <v>655</v>
      </c>
    </row>
    <row r="94" spans="1:10">
      <c r="A94" s="462" t="s">
        <v>634</v>
      </c>
    </row>
    <row r="96" spans="1:10" ht="12.75" customHeight="1">
      <c r="A96" s="485" t="s">
        <v>167</v>
      </c>
      <c r="B96" s="486"/>
      <c r="C96" s="486"/>
    </row>
    <row r="97" spans="1:10" ht="24.75" customHeight="1">
      <c r="A97" s="798" t="s">
        <v>168</v>
      </c>
      <c r="B97" s="798"/>
      <c r="C97" s="798"/>
      <c r="D97" s="798"/>
      <c r="E97" s="798"/>
      <c r="F97" s="798"/>
      <c r="G97" s="798"/>
      <c r="H97" s="798"/>
      <c r="I97" s="798"/>
      <c r="J97" s="798"/>
    </row>
    <row r="98" spans="1:10" ht="12.75" customHeight="1">
      <c r="A98" s="487"/>
      <c r="B98" s="488"/>
      <c r="C98" s="488"/>
    </row>
    <row r="99" spans="1:10" ht="24.75" customHeight="1">
      <c r="A99" s="799" t="s">
        <v>171</v>
      </c>
      <c r="B99" s="799"/>
      <c r="C99" s="799"/>
      <c r="D99" s="799"/>
      <c r="E99" s="799"/>
      <c r="F99" s="799"/>
      <c r="G99" s="799"/>
      <c r="H99" s="799"/>
      <c r="I99" s="799"/>
      <c r="J99" s="799"/>
    </row>
    <row r="100" spans="1:10" ht="12.75" customHeight="1">
      <c r="A100" s="487"/>
      <c r="B100" s="488"/>
      <c r="C100" s="488"/>
    </row>
    <row r="101" spans="1:10" customFormat="1" ht="26.25" customHeight="1">
      <c r="A101" s="797" t="s">
        <v>172</v>
      </c>
      <c r="B101" s="797"/>
      <c r="C101" s="797"/>
      <c r="D101" s="797"/>
      <c r="E101" s="797"/>
      <c r="F101" s="797"/>
    </row>
    <row r="102" spans="1:10" customFormat="1" ht="12.75" customHeight="1">
      <c r="A102" s="716"/>
      <c r="B102" s="717"/>
      <c r="C102" s="717"/>
      <c r="D102" s="717"/>
      <c r="E102" s="717"/>
      <c r="F102" s="717"/>
    </row>
    <row r="103" spans="1:10" customFormat="1" ht="12.75" customHeight="1">
      <c r="A103" s="797" t="s">
        <v>173</v>
      </c>
      <c r="B103" s="797"/>
      <c r="C103" s="797"/>
      <c r="D103" s="797"/>
      <c r="E103" s="797"/>
      <c r="F103" s="797"/>
    </row>
    <row r="104" spans="1:10" customFormat="1" ht="12.75" customHeight="1">
      <c r="A104" s="718"/>
      <c r="B104" s="718"/>
      <c r="C104" s="718"/>
      <c r="D104" s="718"/>
      <c r="E104" s="718"/>
      <c r="F104" s="718"/>
    </row>
    <row r="105" spans="1:10" customFormat="1" ht="24.75" customHeight="1">
      <c r="A105" s="797" t="s">
        <v>635</v>
      </c>
      <c r="B105" s="797"/>
      <c r="C105" s="797"/>
      <c r="D105" s="797"/>
      <c r="E105" s="797"/>
      <c r="F105" s="797"/>
    </row>
    <row r="106" spans="1:10" customFormat="1" ht="12.75" customHeight="1">
      <c r="A106" s="717"/>
      <c r="B106" s="717"/>
      <c r="C106" s="717"/>
      <c r="D106" s="717"/>
      <c r="E106" s="717"/>
      <c r="F106" s="717"/>
    </row>
    <row r="107" spans="1:10" customFormat="1" ht="21" customHeight="1">
      <c r="A107" s="797" t="s">
        <v>174</v>
      </c>
      <c r="B107" s="797"/>
      <c r="C107" s="797"/>
      <c r="D107" s="797"/>
      <c r="E107" s="797"/>
      <c r="F107" s="797"/>
    </row>
    <row r="108" spans="1:10" customFormat="1" ht="12.75" customHeight="1">
      <c r="A108" s="717"/>
      <c r="B108" s="717"/>
      <c r="C108" s="717"/>
      <c r="D108" s="717"/>
      <c r="E108" s="717"/>
      <c r="F108" s="717"/>
    </row>
    <row r="109" spans="1:10" customFormat="1" ht="48.75" customHeight="1">
      <c r="A109" s="797" t="s">
        <v>636</v>
      </c>
      <c r="B109" s="797"/>
      <c r="C109" s="797"/>
      <c r="D109" s="797"/>
      <c r="E109" s="797"/>
      <c r="F109" s="797"/>
    </row>
    <row r="110" spans="1:10" customFormat="1" ht="12.75" customHeight="1">
      <c r="A110" s="716"/>
      <c r="B110" s="717"/>
      <c r="C110" s="717"/>
      <c r="D110" s="717"/>
      <c r="E110" s="717"/>
      <c r="F110" s="717"/>
    </row>
    <row r="111" spans="1:10" customFormat="1" ht="27" customHeight="1">
      <c r="A111" s="797" t="s">
        <v>175</v>
      </c>
      <c r="B111" s="797"/>
      <c r="C111" s="797"/>
      <c r="D111" s="797"/>
      <c r="E111" s="797"/>
      <c r="F111" s="797"/>
    </row>
    <row r="112" spans="1:10" customFormat="1" ht="12.75" customHeight="1">
      <c r="A112" s="719"/>
      <c r="B112" s="717"/>
      <c r="C112" s="717"/>
      <c r="D112" s="717"/>
      <c r="E112" s="717"/>
      <c r="F112" s="717"/>
    </row>
    <row r="113" spans="1:10" customFormat="1" ht="19.5" customHeight="1">
      <c r="A113" s="797" t="s">
        <v>176</v>
      </c>
      <c r="B113" s="797"/>
      <c r="C113" s="797"/>
      <c r="D113" s="797"/>
      <c r="E113" s="797"/>
      <c r="F113" s="797"/>
    </row>
    <row r="114" spans="1:10" customFormat="1" ht="12.75" customHeight="1">
      <c r="A114" s="719"/>
      <c r="B114" s="717"/>
      <c r="C114" s="717"/>
      <c r="D114" s="717"/>
      <c r="E114" s="717"/>
      <c r="F114" s="717"/>
    </row>
    <row r="115" spans="1:10" customFormat="1" ht="22.5" customHeight="1">
      <c r="A115" s="797" t="s">
        <v>177</v>
      </c>
      <c r="B115" s="797"/>
      <c r="C115" s="797"/>
      <c r="D115" s="797"/>
      <c r="E115" s="797"/>
      <c r="F115" s="797"/>
    </row>
    <row r="116" spans="1:10" customFormat="1" ht="12" customHeight="1">
      <c r="A116" s="718"/>
      <c r="B116" s="718"/>
      <c r="C116" s="718"/>
      <c r="D116" s="718"/>
      <c r="E116" s="718"/>
      <c r="F116" s="718"/>
    </row>
    <row r="117" spans="1:10" customFormat="1" ht="34.5" customHeight="1">
      <c r="A117" s="797" t="s">
        <v>637</v>
      </c>
      <c r="B117" s="797"/>
      <c r="C117" s="797"/>
      <c r="D117" s="797"/>
      <c r="E117" s="797"/>
      <c r="F117" s="797"/>
    </row>
    <row r="118" spans="1:10" customFormat="1" ht="12.75" customHeight="1">
      <c r="A118" s="719"/>
      <c r="B118" s="717"/>
      <c r="C118" s="717"/>
      <c r="D118" s="717"/>
      <c r="E118" s="717"/>
      <c r="F118" s="717"/>
    </row>
    <row r="119" spans="1:10" customFormat="1" ht="33.75" customHeight="1">
      <c r="A119" s="797" t="s">
        <v>638</v>
      </c>
      <c r="B119" s="797"/>
      <c r="C119" s="797"/>
      <c r="D119" s="797"/>
      <c r="E119" s="797"/>
      <c r="F119" s="797"/>
    </row>
    <row r="120" spans="1:10" ht="12.75" customHeight="1">
      <c r="A120" s="489"/>
      <c r="B120" s="486"/>
      <c r="C120" s="486"/>
    </row>
    <row r="121" spans="1:10" ht="16.5" customHeight="1">
      <c r="A121" s="800" t="s">
        <v>178</v>
      </c>
      <c r="B121" s="800"/>
      <c r="C121" s="800"/>
    </row>
    <row r="122" spans="1:10" ht="12.75" customHeight="1">
      <c r="A122" s="625"/>
      <c r="B122" s="486"/>
      <c r="C122" s="486"/>
    </row>
    <row r="123" spans="1:10" ht="21.75" customHeight="1">
      <c r="A123" s="490" t="s">
        <v>169</v>
      </c>
      <c r="B123" s="486"/>
      <c r="C123" s="486"/>
    </row>
    <row r="124" spans="1:10" ht="12.75" customHeight="1">
      <c r="A124" s="489" t="s">
        <v>170</v>
      </c>
      <c r="B124" s="486"/>
      <c r="C124" s="486"/>
    </row>
    <row r="125" spans="1:10" customFormat="1"/>
    <row r="126" spans="1:10" customFormat="1" ht="67.5" customHeight="1">
      <c r="A126" s="794" t="s">
        <v>661</v>
      </c>
      <c r="B126" s="794"/>
      <c r="C126" s="794"/>
      <c r="D126" s="794"/>
      <c r="E126" s="794"/>
      <c r="F126" s="794"/>
      <c r="G126" s="794"/>
      <c r="H126" s="794"/>
      <c r="I126" s="794"/>
      <c r="J126" s="794"/>
    </row>
    <row r="127" spans="1:10" customFormat="1">
      <c r="H127" s="192"/>
      <c r="I127" s="192"/>
    </row>
    <row r="128" spans="1:10" customFormat="1" ht="21.75" customHeight="1">
      <c r="A128" s="795" t="s">
        <v>656</v>
      </c>
      <c r="B128" s="795"/>
      <c r="C128" s="795"/>
      <c r="D128" s="795"/>
      <c r="E128" s="795"/>
      <c r="F128" s="795"/>
      <c r="G128" s="795"/>
      <c r="H128" s="795"/>
      <c r="I128" s="795"/>
      <c r="J128" s="795"/>
    </row>
    <row r="129" spans="1:10" customFormat="1">
      <c r="H129" s="192"/>
      <c r="I129" s="192"/>
    </row>
    <row r="130" spans="1:10" customFormat="1" ht="21" customHeight="1">
      <c r="A130" s="794" t="s">
        <v>461</v>
      </c>
      <c r="B130" s="796"/>
      <c r="C130" s="796"/>
      <c r="D130" s="796"/>
      <c r="E130" s="796"/>
      <c r="F130" s="796"/>
      <c r="G130" s="796"/>
      <c r="H130" s="796"/>
      <c r="I130" s="796"/>
      <c r="J130" s="796"/>
    </row>
  </sheetData>
  <mergeCells count="16">
    <mergeCell ref="A130:J130"/>
    <mergeCell ref="A97:J97"/>
    <mergeCell ref="A99:J99"/>
    <mergeCell ref="A126:J126"/>
    <mergeCell ref="A128:J128"/>
    <mergeCell ref="A121:C121"/>
    <mergeCell ref="A101:F101"/>
    <mergeCell ref="A103:F103"/>
    <mergeCell ref="A105:F105"/>
    <mergeCell ref="A107:F107"/>
    <mergeCell ref="A109:F109"/>
    <mergeCell ref="A111:F111"/>
    <mergeCell ref="A113:F113"/>
    <mergeCell ref="A115:F115"/>
    <mergeCell ref="A117:F117"/>
    <mergeCell ref="A119:F119"/>
  </mergeCells>
  <pageMargins left="0.70866141732283472" right="0.70866141732283472" top="0.74803149606299213" bottom="0.74803149606299213" header="0.31496062992125984" footer="0.31496062992125984"/>
  <pageSetup paperSize="9" scale="56" firstPageNumber="11" fitToHeight="2" orientation="landscape" useFirstPageNumber="1" r:id="rId1"/>
  <headerFooter>
    <oddHeader>&amp;RLes groupements à ficalité propre en 2018</oddHeader>
    <oddFooter>&amp;LDirection Générale des Collectivité Locale / DESL&amp;C&amp;P&amp;RMise en ligne : juillet 2020</oddFooter>
    <evenHeader>&amp;RLes groupements à fiscalité propre en 2016</evenHeader>
    <evenFooter>&amp;LDirection Générale de Collectivités Locales / DESL&amp;C12&amp;RMise en ligne : juillet 2018</evenFooter>
  </headerFooter>
  <rowBreaks count="1" manualBreakCount="1">
    <brk id="56" max="12"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33</vt:i4>
      </vt:variant>
    </vt:vector>
  </HeadingPairs>
  <TitlesOfParts>
    <vt:vector size="69" baseType="lpstr">
      <vt:lpstr>couv</vt:lpstr>
      <vt:lpstr>Index</vt:lpstr>
      <vt:lpstr>T 1.1</vt:lpstr>
      <vt:lpstr>T 1.2</vt:lpstr>
      <vt:lpstr>T 1.3</vt:lpstr>
      <vt:lpstr>T 2.1</vt:lpstr>
      <vt:lpstr>T 2.2</vt:lpstr>
      <vt:lpstr>T 2.3</vt:lpstr>
      <vt:lpstr>T 2.4</vt:lpstr>
      <vt:lpstr>T 2.5</vt:lpstr>
      <vt:lpstr>T 2.6</vt:lpstr>
      <vt:lpstr>T 2.7</vt:lpstr>
      <vt:lpstr>T 2.8</vt:lpstr>
      <vt:lpstr>T 2.9</vt:lpstr>
      <vt:lpstr>T 3.1</vt:lpstr>
      <vt:lpstr>T 3.1.c</vt:lpstr>
      <vt:lpstr>T 3.2</vt:lpstr>
      <vt:lpstr>T 3.2.c</vt:lpstr>
      <vt:lpstr>T 4.1</vt:lpstr>
      <vt:lpstr>T 4.2</vt:lpstr>
      <vt:lpstr>T 4.3</vt:lpstr>
      <vt:lpstr>T 4.4</vt:lpstr>
      <vt:lpstr>T 4.5</vt:lpstr>
      <vt:lpstr>T 4.6</vt:lpstr>
      <vt:lpstr>T 5.1</vt:lpstr>
      <vt:lpstr>T 5.2</vt:lpstr>
      <vt:lpstr>T 5.3</vt:lpstr>
      <vt:lpstr>T 5.4</vt:lpstr>
      <vt:lpstr>T 5.5</vt:lpstr>
      <vt:lpstr>T 5.6</vt:lpstr>
      <vt:lpstr>T 5.7</vt:lpstr>
      <vt:lpstr>T 5.8</vt:lpstr>
      <vt:lpstr>T 5.9</vt:lpstr>
      <vt:lpstr>Annexe 1</vt:lpstr>
      <vt:lpstr>Annexe 2</vt:lpstr>
      <vt:lpstr>Annexe 3</vt:lpstr>
      <vt:lpstr>'Annexe 1'!Zone_d_impression</vt:lpstr>
      <vt:lpstr>Index!Zone_d_impression</vt:lpstr>
      <vt:lpstr>'T 1.1'!Zone_d_impression</vt:lpstr>
      <vt:lpstr>'T 1.2'!Zone_d_impression</vt:lpstr>
      <vt:lpstr>'T 1.3'!Zone_d_impression</vt:lpstr>
      <vt:lpstr>'T 2.1'!Zone_d_impression</vt:lpstr>
      <vt:lpstr>'T 2.2'!Zone_d_impression</vt:lpstr>
      <vt:lpstr>'T 2.3'!Zone_d_impression</vt:lpstr>
      <vt:lpstr>'T 2.4'!Zone_d_impression</vt:lpstr>
      <vt:lpstr>'T 2.5'!Zone_d_impression</vt:lpstr>
      <vt:lpstr>'T 2.6'!Zone_d_impression</vt:lpstr>
      <vt:lpstr>'T 2.7'!Zone_d_impression</vt:lpstr>
      <vt:lpstr>'T 2.8'!Zone_d_impression</vt:lpstr>
      <vt:lpstr>'T 2.9'!Zone_d_impression</vt:lpstr>
      <vt:lpstr>'T 3.1'!Zone_d_impression</vt:lpstr>
      <vt:lpstr>'T 3.1.c'!Zone_d_impression</vt:lpstr>
      <vt:lpstr>'T 3.2'!Zone_d_impression</vt:lpstr>
      <vt:lpstr>'T 3.2.c'!Zone_d_impression</vt:lpstr>
      <vt:lpstr>'T 4.1'!Zone_d_impression</vt:lpstr>
      <vt:lpstr>'T 4.2'!Zone_d_impression</vt:lpstr>
      <vt:lpstr>'T 4.3'!Zone_d_impression</vt:lpstr>
      <vt:lpstr>'T 4.4'!Zone_d_impression</vt:lpstr>
      <vt:lpstr>'T 4.5'!Zone_d_impression</vt:lpstr>
      <vt:lpstr>'T 4.6'!Zone_d_impression</vt:lpstr>
      <vt:lpstr>'T 5.1'!Zone_d_impression</vt:lpstr>
      <vt:lpstr>'T 5.2'!Zone_d_impression</vt:lpstr>
      <vt:lpstr>'T 5.3'!Zone_d_impression</vt:lpstr>
      <vt:lpstr>'T 5.4'!Zone_d_impression</vt:lpstr>
      <vt:lpstr>'T 5.5'!Zone_d_impression</vt:lpstr>
      <vt:lpstr>'T 5.6'!Zone_d_impression</vt:lpstr>
      <vt:lpstr>'T 5.7'!Zone_d_impression</vt:lpstr>
      <vt:lpstr>'T 5.8'!Zone_d_impression</vt:lpstr>
      <vt:lpstr>'T 5.9'!Zone_d_impression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NIEL Xavier -DESL</cp:lastModifiedBy>
  <cp:lastPrinted>2020-07-17T13:24:20Z</cp:lastPrinted>
  <dcterms:created xsi:type="dcterms:W3CDTF">2012-01-25T10:12:26Z</dcterms:created>
  <dcterms:modified xsi:type="dcterms:W3CDTF">2020-07-17T13:24:46Z</dcterms:modified>
</cp:coreProperties>
</file>