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ml.chartshap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worksheets/sheet1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585" yWindow="-15" windowWidth="9645" windowHeight="4185"/>
  </bookViews>
  <sheets>
    <sheet name="Sommaire" sheetId="1" r:id="rId1"/>
    <sheet name="T1" sheetId="2" r:id="rId2"/>
    <sheet name="T2" sheetId="3" r:id="rId3"/>
    <sheet name="T3" sheetId="4" r:id="rId4"/>
    <sheet name="T4" sheetId="5" r:id="rId5"/>
    <sheet name="T5" sheetId="6" r:id="rId6"/>
    <sheet name="T6" sheetId="7" r:id="rId7"/>
    <sheet name="T7" sheetId="8" r:id="rId8"/>
    <sheet name="T7bis" sheetId="9" r:id="rId9"/>
    <sheet name="T8" sheetId="10" r:id="rId10"/>
    <sheet name="T9" sheetId="11" r:id="rId11"/>
    <sheet name="T10" sheetId="12" r:id="rId12"/>
    <sheet name="T11" sheetId="13" r:id="rId13"/>
    <sheet name="T12" sheetId="14" r:id="rId14"/>
    <sheet name="T13" sheetId="17" r:id="rId15"/>
    <sheet name="T14" sheetId="15" r:id="rId16"/>
    <sheet name="T15" sheetId="16" r:id="rId17"/>
  </sheets>
  <definedNames>
    <definedName name="_xlnm.Print_Area" localSheetId="0">Sommaire!$A$1:$A$72</definedName>
    <definedName name="_xlnm.Print_Area" localSheetId="1">'T1'!$A$1:$N$77</definedName>
    <definedName name="_xlnm.Print_Area" localSheetId="11">'T10'!$A$1:$P$81</definedName>
    <definedName name="_xlnm.Print_Area" localSheetId="12">'T11'!$A$1:$L$76</definedName>
    <definedName name="_xlnm.Print_Area" localSheetId="13">'T12'!$A$1:$Z$81</definedName>
    <definedName name="_xlnm.Print_Area" localSheetId="14">'T13'!$A$1:$U$80</definedName>
    <definedName name="_xlnm.Print_Area" localSheetId="15">'T14'!$A$1:$G$85</definedName>
    <definedName name="_xlnm.Print_Area" localSheetId="16">'T15'!$A$1:$L$81</definedName>
    <definedName name="_xlnm.Print_Area" localSheetId="2">'T2'!$A$1:$G$80</definedName>
    <definedName name="_xlnm.Print_Area" localSheetId="3">'T3'!$A$1:$P$81</definedName>
    <definedName name="_xlnm.Print_Area" localSheetId="4">'T4'!$A$1:$M$79</definedName>
    <definedName name="_xlnm.Print_Area" localSheetId="5">'T5'!$A$1:$T$80</definedName>
    <definedName name="_xlnm.Print_Area" localSheetId="6">'T6'!$A$1:$G$79</definedName>
    <definedName name="_xlnm.Print_Area" localSheetId="7">'T7'!$A$1:$K$82</definedName>
    <definedName name="_xlnm.Print_Area" localSheetId="8">T7bis!$A$1:$G$47</definedName>
    <definedName name="_xlnm.Print_Area" localSheetId="9">'T8'!$A$1:$F$77</definedName>
    <definedName name="_xlnm.Print_Area" localSheetId="10">'T9'!$A$1:$F$79</definedName>
  </definedNames>
  <calcPr calcId="125725"/>
</workbook>
</file>

<file path=xl/calcChain.xml><?xml version="1.0" encoding="utf-8"?>
<calcChain xmlns="http://schemas.openxmlformats.org/spreadsheetml/2006/main">
  <c r="D101" i="7"/>
  <c r="D90"/>
  <c r="D102"/>
  <c r="D83"/>
  <c r="D97"/>
  <c r="D88"/>
  <c r="D86"/>
  <c r="D85"/>
  <c r="D99"/>
  <c r="D95"/>
  <c r="D82"/>
  <c r="D91"/>
  <c r="D98"/>
  <c r="D92"/>
  <c r="T103" i="6"/>
  <c r="T92"/>
  <c r="T104"/>
  <c r="T85"/>
  <c r="T99"/>
  <c r="T90"/>
  <c r="T88"/>
  <c r="T87"/>
  <c r="T101"/>
  <c r="T97"/>
  <c r="T84"/>
  <c r="T93"/>
  <c r="T100"/>
  <c r="T94"/>
  <c r="Q98" i="4"/>
  <c r="Q89"/>
  <c r="Q100"/>
  <c r="Q87"/>
  <c r="Q106"/>
  <c r="Q96"/>
  <c r="Q93"/>
  <c r="Q90"/>
  <c r="Q101"/>
  <c r="Q95"/>
  <c r="Q86"/>
  <c r="Q102"/>
  <c r="Q104"/>
  <c r="Q94"/>
  <c r="Q88"/>
  <c r="Q99"/>
  <c r="Q103"/>
  <c r="Q91"/>
  <c r="Q92"/>
  <c r="Q105"/>
  <c r="Q97"/>
  <c r="D93" i="7" l="1"/>
  <c r="D89"/>
  <c r="D94"/>
  <c r="D87"/>
  <c r="D96"/>
  <c r="T95" i="6"/>
  <c r="T91"/>
  <c r="T96"/>
  <c r="T89"/>
  <c r="T98"/>
  <c r="T102"/>
  <c r="T86"/>
  <c r="S3" i="12" l="1"/>
  <c r="D100" i="7" l="1"/>
  <c r="D84"/>
  <c r="P113" i="17" l="1"/>
  <c r="P112"/>
  <c r="P111"/>
  <c r="P110"/>
  <c r="P109"/>
  <c r="P108"/>
  <c r="P107"/>
  <c r="P106"/>
  <c r="P105"/>
  <c r="P104"/>
  <c r="P103"/>
  <c r="P102"/>
  <c r="P101"/>
  <c r="P100"/>
  <c r="P99"/>
  <c r="P98"/>
  <c r="P97"/>
  <c r="P96"/>
  <c r="P95"/>
  <c r="P94"/>
  <c r="P93"/>
  <c r="P92"/>
  <c r="P91"/>
  <c r="P90"/>
  <c r="P89"/>
  <c r="P88"/>
  <c r="P87"/>
  <c r="P86"/>
  <c r="P85"/>
  <c r="P84"/>
  <c r="I113" l="1"/>
  <c r="I112"/>
  <c r="I111"/>
  <c r="I110"/>
  <c r="I109"/>
  <c r="I108"/>
  <c r="I107"/>
  <c r="I106"/>
  <c r="I105"/>
  <c r="I104"/>
  <c r="I103"/>
  <c r="I102"/>
  <c r="I101"/>
  <c r="I100"/>
  <c r="I99"/>
  <c r="I98"/>
  <c r="I97"/>
  <c r="I96"/>
  <c r="I95"/>
  <c r="I94"/>
  <c r="I93"/>
  <c r="I92"/>
  <c r="I91"/>
  <c r="I90"/>
  <c r="I89"/>
  <c r="I88"/>
  <c r="I87"/>
  <c r="I86"/>
  <c r="I85"/>
  <c r="I84"/>
  <c r="B113"/>
  <c r="B112"/>
  <c r="B111"/>
  <c r="B110"/>
  <c r="B105"/>
  <c r="B104"/>
  <c r="B103"/>
  <c r="B102"/>
  <c r="B101"/>
  <c r="B100"/>
  <c r="B99"/>
  <c r="B98"/>
  <c r="B97"/>
  <c r="B96"/>
  <c r="B95"/>
  <c r="B94"/>
  <c r="B93"/>
  <c r="B92"/>
  <c r="B91"/>
  <c r="B90"/>
  <c r="B89"/>
  <c r="B88"/>
  <c r="B87"/>
  <c r="B86"/>
  <c r="B85"/>
  <c r="B84"/>
  <c r="Q108" i="8" l="1"/>
  <c r="R108" s="1"/>
  <c r="Q109"/>
  <c r="R109" s="1"/>
  <c r="Q110"/>
  <c r="R110" s="1"/>
  <c r="Q111"/>
  <c r="R111" s="1"/>
  <c r="Q112"/>
  <c r="R112" s="1"/>
  <c r="Q113"/>
  <c r="R113" s="1"/>
  <c r="Q85"/>
  <c r="R85" s="1"/>
  <c r="Q86"/>
  <c r="R86" s="1"/>
  <c r="Q87"/>
  <c r="R87" s="1"/>
  <c r="Q88"/>
  <c r="R88" s="1"/>
  <c r="Q89"/>
  <c r="R89" s="1"/>
  <c r="Q90"/>
  <c r="R90" s="1"/>
  <c r="Q91"/>
  <c r="R91" s="1"/>
  <c r="Q92"/>
  <c r="R92" s="1"/>
  <c r="Q93"/>
  <c r="R93" s="1"/>
  <c r="Q94"/>
  <c r="R94" s="1"/>
  <c r="Q95"/>
  <c r="R95" s="1"/>
  <c r="Q96"/>
  <c r="R96" s="1"/>
  <c r="Q97"/>
  <c r="R97" s="1"/>
  <c r="Q98"/>
  <c r="R98" s="1"/>
  <c r="Q99"/>
  <c r="R99" s="1"/>
  <c r="Q100"/>
  <c r="R100" s="1"/>
  <c r="Q101"/>
  <c r="R101" s="1"/>
  <c r="Q102"/>
  <c r="R102" s="1"/>
  <c r="Q103"/>
  <c r="R103" s="1"/>
  <c r="Q104"/>
  <c r="R104" s="1"/>
  <c r="Q105"/>
  <c r="R105" s="1"/>
  <c r="Q106"/>
  <c r="R106" s="1"/>
  <c r="Q107"/>
  <c r="R107" s="1"/>
  <c r="Q84"/>
  <c r="R84" s="1"/>
  <c r="E32" i="12" l="1"/>
  <c r="E72" s="1"/>
  <c r="E28"/>
  <c r="E68" s="1"/>
  <c r="E24"/>
  <c r="E64" s="1"/>
  <c r="E20"/>
  <c r="E60" s="1"/>
  <c r="E16"/>
  <c r="E56" s="1"/>
  <c r="E12"/>
  <c r="E52" s="1"/>
  <c r="E33"/>
  <c r="E73" s="1"/>
  <c r="E29"/>
  <c r="E69" s="1"/>
  <c r="E25"/>
  <c r="E65" s="1"/>
  <c r="E21"/>
  <c r="E61" s="1"/>
  <c r="E17"/>
  <c r="E57" s="1"/>
  <c r="E13"/>
  <c r="E53" s="1"/>
  <c r="E34"/>
  <c r="E74" s="1"/>
  <c r="E26"/>
  <c r="E66" s="1"/>
  <c r="E18"/>
  <c r="E58" s="1"/>
  <c r="E10"/>
  <c r="E50" s="1"/>
  <c r="E30"/>
  <c r="E70" s="1"/>
  <c r="E22"/>
  <c r="E62" s="1"/>
  <c r="E14"/>
  <c r="E54" s="1"/>
  <c r="E35"/>
  <c r="E75" s="1"/>
  <c r="E31"/>
  <c r="E71" s="1"/>
  <c r="E27"/>
  <c r="E67" s="1"/>
  <c r="E23"/>
  <c r="E63" s="1"/>
  <c r="E19"/>
  <c r="E59" s="1"/>
  <c r="E15"/>
  <c r="E55" s="1"/>
  <c r="E11"/>
  <c r="E51" s="1"/>
  <c r="W33" l="1"/>
  <c r="W29"/>
  <c r="W25"/>
  <c r="W21"/>
  <c r="W17"/>
  <c r="W13"/>
  <c r="V19"/>
  <c r="G19"/>
  <c r="G59" s="1"/>
  <c r="W34"/>
  <c r="W30"/>
  <c r="W26"/>
  <c r="W22"/>
  <c r="W18"/>
  <c r="W14"/>
  <c r="W10"/>
  <c r="T19"/>
  <c r="W35"/>
  <c r="W31"/>
  <c r="W27"/>
  <c r="W23"/>
  <c r="W19"/>
  <c r="W15"/>
  <c r="W11"/>
  <c r="W32"/>
  <c r="W28"/>
  <c r="W24"/>
  <c r="W20"/>
  <c r="W16"/>
  <c r="W12"/>
  <c r="W38" l="1"/>
  <c r="X12"/>
  <c r="X28"/>
  <c r="B13"/>
  <c r="B53" s="1"/>
  <c r="B21"/>
  <c r="B61" s="1"/>
  <c r="B29"/>
  <c r="B69" s="1"/>
  <c r="C16"/>
  <c r="C24"/>
  <c r="C32"/>
  <c r="X23"/>
  <c r="B12"/>
  <c r="B52" s="1"/>
  <c r="B20"/>
  <c r="B60" s="1"/>
  <c r="B28"/>
  <c r="B68" s="1"/>
  <c r="X18"/>
  <c r="X34"/>
  <c r="C10"/>
  <c r="C18"/>
  <c r="C26"/>
  <c r="C34"/>
  <c r="C74" s="1"/>
  <c r="X25"/>
  <c r="C13"/>
  <c r="C21"/>
  <c r="C29"/>
  <c r="E38"/>
  <c r="E77" s="1"/>
  <c r="X39"/>
  <c r="X38"/>
  <c r="W36"/>
  <c r="X24"/>
  <c r="X19"/>
  <c r="X35"/>
  <c r="C15"/>
  <c r="C23"/>
  <c r="C31"/>
  <c r="X14"/>
  <c r="X30"/>
  <c r="B15"/>
  <c r="B55" s="1"/>
  <c r="B23"/>
  <c r="B63" s="1"/>
  <c r="B31"/>
  <c r="B71" s="1"/>
  <c r="X21"/>
  <c r="B10"/>
  <c r="B50" s="1"/>
  <c r="B18"/>
  <c r="B58" s="1"/>
  <c r="B26"/>
  <c r="B66" s="1"/>
  <c r="B34"/>
  <c r="B74" s="1"/>
  <c r="W37"/>
  <c r="E36"/>
  <c r="X36"/>
  <c r="X20"/>
  <c r="B17"/>
  <c r="B57" s="1"/>
  <c r="B25"/>
  <c r="B65" s="1"/>
  <c r="B33"/>
  <c r="B73" s="1"/>
  <c r="C12"/>
  <c r="C20"/>
  <c r="C28"/>
  <c r="X15"/>
  <c r="X31"/>
  <c r="B16"/>
  <c r="B56" s="1"/>
  <c r="B24"/>
  <c r="B64" s="1"/>
  <c r="B32"/>
  <c r="B72" s="1"/>
  <c r="X10"/>
  <c r="X26"/>
  <c r="C14"/>
  <c r="C22"/>
  <c r="C30"/>
  <c r="X17"/>
  <c r="X33"/>
  <c r="C17"/>
  <c r="C25"/>
  <c r="C33"/>
  <c r="C73" s="1"/>
  <c r="E37"/>
  <c r="E76" s="1"/>
  <c r="W39"/>
  <c r="X16"/>
  <c r="X32"/>
  <c r="X11"/>
  <c r="X27"/>
  <c r="C11"/>
  <c r="C19"/>
  <c r="C27"/>
  <c r="C35"/>
  <c r="C75" s="1"/>
  <c r="X22"/>
  <c r="B11"/>
  <c r="B51" s="1"/>
  <c r="B19"/>
  <c r="B59" s="1"/>
  <c r="B27"/>
  <c r="B67" s="1"/>
  <c r="B35"/>
  <c r="B75" s="1"/>
  <c r="X13"/>
  <c r="X29"/>
  <c r="B14"/>
  <c r="B54" s="1"/>
  <c r="B22"/>
  <c r="B62" s="1"/>
  <c r="B30"/>
  <c r="B70" s="1"/>
  <c r="E39" l="1"/>
  <c r="E78" s="1"/>
  <c r="C59"/>
  <c r="D19"/>
  <c r="C39"/>
  <c r="C62"/>
  <c r="D22"/>
  <c r="C68"/>
  <c r="D28"/>
  <c r="D20"/>
  <c r="C60"/>
  <c r="D12"/>
  <c r="C52"/>
  <c r="D21"/>
  <c r="C61"/>
  <c r="C53"/>
  <c r="D13"/>
  <c r="D10"/>
  <c r="C50"/>
  <c r="D24"/>
  <c r="C64"/>
  <c r="C37"/>
  <c r="D17"/>
  <c r="C57"/>
  <c r="D30"/>
  <c r="C70"/>
  <c r="C63"/>
  <c r="D23"/>
  <c r="D16"/>
  <c r="C56"/>
  <c r="C67"/>
  <c r="D27"/>
  <c r="B38"/>
  <c r="B77" s="1"/>
  <c r="B39"/>
  <c r="B78" s="1"/>
  <c r="D31"/>
  <c r="C71"/>
  <c r="B37"/>
  <c r="B76" s="1"/>
  <c r="C38"/>
  <c r="X37"/>
  <c r="D35"/>
  <c r="D75" s="1"/>
  <c r="D11"/>
  <c r="C51"/>
  <c r="D33"/>
  <c r="D73" s="1"/>
  <c r="D25"/>
  <c r="C65"/>
  <c r="D14"/>
  <c r="C54"/>
  <c r="D15"/>
  <c r="C55"/>
  <c r="D29"/>
  <c r="C69"/>
  <c r="D34"/>
  <c r="D74" s="1"/>
  <c r="D26"/>
  <c r="C66"/>
  <c r="C58"/>
  <c r="D18"/>
  <c r="C72"/>
  <c r="D32"/>
  <c r="F32" l="1"/>
  <c r="D72"/>
  <c r="F33"/>
  <c r="F34"/>
  <c r="D69"/>
  <c r="F29"/>
  <c r="F14"/>
  <c r="D54"/>
  <c r="F25"/>
  <c r="D65"/>
  <c r="F30"/>
  <c r="D70"/>
  <c r="D61"/>
  <c r="F21"/>
  <c r="F12"/>
  <c r="D52"/>
  <c r="D39"/>
  <c r="C78"/>
  <c r="D59"/>
  <c r="F19"/>
  <c r="D55"/>
  <c r="F15"/>
  <c r="F18"/>
  <c r="D58"/>
  <c r="D51"/>
  <c r="F11"/>
  <c r="C36"/>
  <c r="B36"/>
  <c r="D38"/>
  <c r="C77"/>
  <c r="D67"/>
  <c r="F27"/>
  <c r="F16"/>
  <c r="D56"/>
  <c r="C76"/>
  <c r="D37"/>
  <c r="F28"/>
  <c r="D68"/>
  <c r="F22"/>
  <c r="D62"/>
  <c r="F24"/>
  <c r="D64"/>
  <c r="F10"/>
  <c r="D50"/>
  <c r="D60"/>
  <c r="F20"/>
  <c r="F26"/>
  <c r="D66"/>
  <c r="F35"/>
  <c r="F31"/>
  <c r="D71"/>
  <c r="F23"/>
  <c r="D63"/>
  <c r="D57"/>
  <c r="F17"/>
  <c r="F13"/>
  <c r="D53"/>
  <c r="F75" l="1"/>
  <c r="F74"/>
  <c r="F73"/>
  <c r="R17"/>
  <c r="F57"/>
  <c r="R35"/>
  <c r="T25"/>
  <c r="G24"/>
  <c r="G64" s="1"/>
  <c r="V24"/>
  <c r="V10"/>
  <c r="G10"/>
  <c r="G50" s="1"/>
  <c r="V12"/>
  <c r="G12"/>
  <c r="G52" s="1"/>
  <c r="R24"/>
  <c r="F64"/>
  <c r="G30"/>
  <c r="G70" s="1"/>
  <c r="V30"/>
  <c r="R18"/>
  <c r="F58"/>
  <c r="V21"/>
  <c r="G21"/>
  <c r="G61" s="1"/>
  <c r="V26"/>
  <c r="G26"/>
  <c r="G66" s="1"/>
  <c r="V14"/>
  <c r="G14"/>
  <c r="G54" s="1"/>
  <c r="R15"/>
  <c r="F55"/>
  <c r="R21"/>
  <c r="F61"/>
  <c r="H21"/>
  <c r="H61" s="1"/>
  <c r="R34"/>
  <c r="G29"/>
  <c r="G69" s="1"/>
  <c r="V29"/>
  <c r="T33"/>
  <c r="G20"/>
  <c r="G60" s="1"/>
  <c r="V20"/>
  <c r="T18"/>
  <c r="R32"/>
  <c r="F72"/>
  <c r="T17"/>
  <c r="R13"/>
  <c r="F53"/>
  <c r="R23"/>
  <c r="F63"/>
  <c r="G25"/>
  <c r="G65" s="1"/>
  <c r="V25"/>
  <c r="T22"/>
  <c r="G15"/>
  <c r="G55" s="1"/>
  <c r="V15"/>
  <c r="T13"/>
  <c r="V32"/>
  <c r="G32"/>
  <c r="G72" s="1"/>
  <c r="F60"/>
  <c r="R20"/>
  <c r="R22"/>
  <c r="F62"/>
  <c r="T34"/>
  <c r="G11"/>
  <c r="G51" s="1"/>
  <c r="V11"/>
  <c r="V31"/>
  <c r="G31"/>
  <c r="G71" s="1"/>
  <c r="R12"/>
  <c r="F52"/>
  <c r="R30"/>
  <c r="F70"/>
  <c r="F65"/>
  <c r="R25"/>
  <c r="T35"/>
  <c r="T20"/>
  <c r="V18"/>
  <c r="G18"/>
  <c r="G58" s="1"/>
  <c r="G17"/>
  <c r="G57" s="1"/>
  <c r="V17"/>
  <c r="G22"/>
  <c r="G62" s="1"/>
  <c r="V22"/>
  <c r="T32"/>
  <c r="F37"/>
  <c r="D76"/>
  <c r="R27"/>
  <c r="F67"/>
  <c r="G34"/>
  <c r="G74" s="1"/>
  <c r="V34"/>
  <c r="G27"/>
  <c r="G67" s="1"/>
  <c r="V27"/>
  <c r="T11"/>
  <c r="T31"/>
  <c r="R19"/>
  <c r="F59"/>
  <c r="H19"/>
  <c r="H59" s="1"/>
  <c r="R29"/>
  <c r="F69"/>
  <c r="G35"/>
  <c r="G75" s="1"/>
  <c r="V35"/>
  <c r="V16"/>
  <c r="G16"/>
  <c r="G56" s="1"/>
  <c r="G23"/>
  <c r="G63" s="1"/>
  <c r="V23"/>
  <c r="T28"/>
  <c r="T15"/>
  <c r="V13"/>
  <c r="G13"/>
  <c r="G53" s="1"/>
  <c r="F50"/>
  <c r="R10"/>
  <c r="F71"/>
  <c r="R31"/>
  <c r="G28"/>
  <c r="G68" s="1"/>
  <c r="V28"/>
  <c r="T24"/>
  <c r="T10"/>
  <c r="F66"/>
  <c r="R26"/>
  <c r="T12"/>
  <c r="T30"/>
  <c r="R28"/>
  <c r="F68"/>
  <c r="F56"/>
  <c r="R16"/>
  <c r="D77"/>
  <c r="F38"/>
  <c r="D36"/>
  <c r="F51"/>
  <c r="R11"/>
  <c r="T21"/>
  <c r="T27"/>
  <c r="T26"/>
  <c r="T14"/>
  <c r="D78"/>
  <c r="F39"/>
  <c r="R14"/>
  <c r="F54"/>
  <c r="T29"/>
  <c r="V33"/>
  <c r="G33"/>
  <c r="G73" s="1"/>
  <c r="T16"/>
  <c r="R33"/>
  <c r="T23"/>
  <c r="S4" l="1"/>
  <c r="H10"/>
  <c r="H50" s="1"/>
  <c r="H25"/>
  <c r="H65" s="1"/>
  <c r="H11"/>
  <c r="H51" s="1"/>
  <c r="H20"/>
  <c r="H60" s="1"/>
  <c r="H14"/>
  <c r="H54" s="1"/>
  <c r="H26"/>
  <c r="H66" s="1"/>
  <c r="H29"/>
  <c r="H69" s="1"/>
  <c r="H12"/>
  <c r="H52" s="1"/>
  <c r="H24"/>
  <c r="H64" s="1"/>
  <c r="H31"/>
  <c r="H71" s="1"/>
  <c r="H30"/>
  <c r="H70" s="1"/>
  <c r="H28"/>
  <c r="H68" s="1"/>
  <c r="F78"/>
  <c r="R39"/>
  <c r="S21"/>
  <c r="U21" s="1"/>
  <c r="F36"/>
  <c r="T39"/>
  <c r="S23"/>
  <c r="S17"/>
  <c r="S12"/>
  <c r="S20"/>
  <c r="S10"/>
  <c r="U10" s="1"/>
  <c r="S27"/>
  <c r="T37"/>
  <c r="S24"/>
  <c r="U24" s="1"/>
  <c r="S13"/>
  <c r="S29"/>
  <c r="S19"/>
  <c r="U19" s="1"/>
  <c r="H33"/>
  <c r="H73" s="1"/>
  <c r="H16"/>
  <c r="H56" s="1"/>
  <c r="H23"/>
  <c r="H63" s="1"/>
  <c r="H15"/>
  <c r="H55" s="1"/>
  <c r="H18"/>
  <c r="H58" s="1"/>
  <c r="S34"/>
  <c r="U34" s="1"/>
  <c r="V39"/>
  <c r="G39"/>
  <c r="G78" s="1"/>
  <c r="T38"/>
  <c r="V37"/>
  <c r="G37"/>
  <c r="G76" s="1"/>
  <c r="S14"/>
  <c r="U14" s="1"/>
  <c r="S16"/>
  <c r="H22"/>
  <c r="H62" s="1"/>
  <c r="H13"/>
  <c r="H53" s="1"/>
  <c r="H35"/>
  <c r="H75" s="1"/>
  <c r="F77"/>
  <c r="R38"/>
  <c r="S30"/>
  <c r="S28"/>
  <c r="U28" s="1"/>
  <c r="S18"/>
  <c r="S22"/>
  <c r="S11"/>
  <c r="S33"/>
  <c r="G38"/>
  <c r="G77" s="1"/>
  <c r="V38"/>
  <c r="Y21"/>
  <c r="S35"/>
  <c r="U35" s="1"/>
  <c r="S15"/>
  <c r="U15" s="1"/>
  <c r="S32"/>
  <c r="U32" s="1"/>
  <c r="V36"/>
  <c r="G36"/>
  <c r="H34"/>
  <c r="H74" s="1"/>
  <c r="H17"/>
  <c r="H57" s="1"/>
  <c r="S25"/>
  <c r="S26"/>
  <c r="F76"/>
  <c r="R37"/>
  <c r="H37"/>
  <c r="H76" s="1"/>
  <c r="S31"/>
  <c r="T36"/>
  <c r="H27"/>
  <c r="H67" s="1"/>
  <c r="H32"/>
  <c r="H72" s="1"/>
  <c r="U31" l="1"/>
  <c r="Y16"/>
  <c r="Y11"/>
  <c r="U18"/>
  <c r="U30"/>
  <c r="S37"/>
  <c r="U37" s="1"/>
  <c r="S36"/>
  <c r="U16"/>
  <c r="Y20"/>
  <c r="Z20" s="1"/>
  <c r="Y29"/>
  <c r="Z29" s="1"/>
  <c r="U29"/>
  <c r="Y31"/>
  <c r="U17"/>
  <c r="Y18"/>
  <c r="Z18" s="1"/>
  <c r="U25"/>
  <c r="Y15"/>
  <c r="Z15" s="1"/>
  <c r="AB15" s="1"/>
  <c r="Y34"/>
  <c r="Y22"/>
  <c r="Z21"/>
  <c r="AB21" s="1"/>
  <c r="Y17"/>
  <c r="Y28"/>
  <c r="Y25"/>
  <c r="U13"/>
  <c r="Y14"/>
  <c r="Z14" s="1"/>
  <c r="AB14" s="1"/>
  <c r="U23"/>
  <c r="S39"/>
  <c r="U26"/>
  <c r="Y32"/>
  <c r="U11"/>
  <c r="Y35"/>
  <c r="Z35" s="1"/>
  <c r="AB35" s="1"/>
  <c r="Y23"/>
  <c r="Z23" s="1"/>
  <c r="Y26"/>
  <c r="Z26" s="1"/>
  <c r="U12"/>
  <c r="Y10"/>
  <c r="Y19"/>
  <c r="Z19" s="1"/>
  <c r="R36"/>
  <c r="H36"/>
  <c r="S38"/>
  <c r="U38" s="1"/>
  <c r="H39"/>
  <c r="H78" s="1"/>
  <c r="Y33"/>
  <c r="Z33" s="1"/>
  <c r="Y24"/>
  <c r="Y30"/>
  <c r="Y12"/>
  <c r="Z12" s="1"/>
  <c r="U22"/>
  <c r="Y13"/>
  <c r="Z13" s="1"/>
  <c r="Y27"/>
  <c r="U20"/>
  <c r="H38"/>
  <c r="H77" s="1"/>
  <c r="U33"/>
  <c r="U27"/>
  <c r="U36" l="1"/>
  <c r="AB20"/>
  <c r="Z27"/>
  <c r="Z24"/>
  <c r="AB12"/>
  <c r="Z32"/>
  <c r="Z25"/>
  <c r="Z28"/>
  <c r="AB29"/>
  <c r="AB18"/>
  <c r="Z30"/>
  <c r="Y36"/>
  <c r="AB23"/>
  <c r="Z17"/>
  <c r="Z22"/>
  <c r="Y37"/>
  <c r="Z31"/>
  <c r="Z11"/>
  <c r="Z16"/>
  <c r="AB19"/>
  <c r="Z10"/>
  <c r="Z34"/>
  <c r="AB33"/>
  <c r="Y39"/>
  <c r="Z39" s="1"/>
  <c r="AB26"/>
  <c r="U39"/>
  <c r="AB13"/>
  <c r="Y38"/>
  <c r="Z38" s="1"/>
  <c r="AB27" l="1"/>
  <c r="AB16"/>
  <c r="AB32"/>
  <c r="AB22"/>
  <c r="AB31"/>
  <c r="AB39"/>
  <c r="Z37"/>
  <c r="Z36"/>
  <c r="AB25"/>
  <c r="AB38"/>
  <c r="AB34"/>
  <c r="AB10"/>
  <c r="AB11"/>
  <c r="AB28"/>
  <c r="AB30"/>
  <c r="AB17"/>
  <c r="AB24"/>
  <c r="AB37" l="1"/>
  <c r="AB36"/>
</calcChain>
</file>

<file path=xl/sharedStrings.xml><?xml version="1.0" encoding="utf-8"?>
<sst xmlns="http://schemas.openxmlformats.org/spreadsheetml/2006/main" count="2565" uniqueCount="394">
  <si>
    <t>Indicateurs démographiques et géographiques</t>
  </si>
  <si>
    <t>15bis - Superficie, densité de population et nombre de communes</t>
  </si>
  <si>
    <t>Régions</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</si>
  <si>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</si>
  <si>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</si>
  <si>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</si>
  <si>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</si>
  <si>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</si>
  <si>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</si>
  <si>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</si>
  <si>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</si>
  <si>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</si>
  <si>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</si>
  <si>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</si>
  <si>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</si>
  <si>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</si>
  <si>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</si>
  <si>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</si>
  <si>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</si>
  <si>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</si>
  <si>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</si>
  <si>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</si>
  <si>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Provence-Alpes-Côte d'Azur</t>
  </si>
  <si>
    <t>Rhône-Alpes</t>
  </si>
  <si>
    <t>Métropole sauf Ile-de-France</t>
  </si>
  <si>
    <t>Ile-de-France</t>
  </si>
  <si>
    <t>Métropole</t>
  </si>
  <si>
    <t>Guadeloupe</t>
  </si>
  <si>
    <t>Guyane</t>
  </si>
  <si>
    <t>Martinique</t>
  </si>
  <si>
    <t>Réunion</t>
  </si>
  <si>
    <t>Outre-mer</t>
  </si>
  <si>
    <t>France</t>
  </si>
  <si>
    <t>Nombre de communes</t>
  </si>
  <si>
    <r>
      <t xml:space="preserve">PIB
</t>
    </r>
    <r>
      <rPr>
        <sz val="10"/>
        <rFont val="Arial"/>
        <family val="2"/>
      </rPr>
      <t>en millions d'euros</t>
    </r>
  </si>
  <si>
    <r>
      <t xml:space="preserve">PIB
</t>
    </r>
    <r>
      <rPr>
        <sz val="10"/>
        <rFont val="Arial"/>
        <family val="2"/>
      </rPr>
      <t>en euros
par habitant</t>
    </r>
  </si>
  <si>
    <r>
      <t xml:space="preserve">PIB
</t>
    </r>
    <r>
      <rPr>
        <sz val="10"/>
        <rFont val="Arial"/>
        <family val="2"/>
      </rPr>
      <t>en euros
par emploi*</t>
    </r>
  </si>
  <si>
    <t>1 - Dépenses et recettes totales : niveau, évolution et structure</t>
  </si>
  <si>
    <t>hors gestion active de la dette</t>
  </si>
  <si>
    <t xml:space="preserve"> en millions d'euros</t>
  </si>
  <si>
    <t>Part du fonctionnement et de l'investissement dans le total des dépenses et des recettes</t>
  </si>
  <si>
    <t>hors gestion active de le dette</t>
  </si>
  <si>
    <t>Répartition des dépenses totales</t>
  </si>
  <si>
    <t>euros / hab.</t>
  </si>
  <si>
    <t>part fonct.</t>
  </si>
  <si>
    <t>part invest.</t>
  </si>
  <si>
    <t xml:space="preserve">2 - Dépenses de fonctionnement et d'investissement : niveau et évolution </t>
  </si>
  <si>
    <t>Dépenses réelles de fonctionnement</t>
  </si>
  <si>
    <t>fonctionnement</t>
  </si>
  <si>
    <t>investissement</t>
  </si>
  <si>
    <t>Région</t>
  </si>
  <si>
    <t>total</t>
  </si>
  <si>
    <t>Dépenses de fonctionnement</t>
  </si>
  <si>
    <t>Dépenses d'investissement</t>
  </si>
  <si>
    <t>** Intérêts de la dette : montants issus du compte 6611 (intérêts des emprunts et dettes).</t>
  </si>
  <si>
    <t xml:space="preserve">*** Autres : différence entre le total des dépenses de fonctionnement et ses composantes principales </t>
  </si>
  <si>
    <t>charge gen.</t>
  </si>
  <si>
    <t>frais pers.</t>
  </si>
  <si>
    <t>intérêt dette</t>
  </si>
  <si>
    <t>aut charges act.</t>
  </si>
  <si>
    <t>Charges à caractère général</t>
  </si>
  <si>
    <t>Frais de personnel</t>
  </si>
  <si>
    <t>Autres charges d'activité*</t>
  </si>
  <si>
    <t>Intérêt de la dette**</t>
  </si>
  <si>
    <t>Autres</t>
  </si>
  <si>
    <t>* Autres charges d'activité : montants issus du compte 65 (autres charges de gestion courante du type aides à la personne, frais de séjour et d'hébergement, indemnités frais de mission, contributions obligatoires, participations…etc.)</t>
  </si>
  <si>
    <t>Structure des dépenses de fonctionnement</t>
  </si>
  <si>
    <t>3bis - Composantes  des dépenses de fonctionnement : niveau et structure</t>
  </si>
  <si>
    <t>en %</t>
  </si>
  <si>
    <t>Structure en métropole</t>
  </si>
  <si>
    <t>4 - Composantes des dépenses d'investissement : niveau, évolution et structure</t>
  </si>
  <si>
    <t>Subventions versées</t>
  </si>
  <si>
    <t>Remboursement de dette</t>
  </si>
  <si>
    <t>Equipement brut</t>
  </si>
  <si>
    <t>subv. Versées</t>
  </si>
  <si>
    <t>remb.</t>
  </si>
  <si>
    <t>equipement</t>
  </si>
  <si>
    <t>Dépenses réelles d'investissement</t>
  </si>
  <si>
    <t>Structure des dépenses d'investissement</t>
  </si>
  <si>
    <t xml:space="preserve">  en %</t>
  </si>
  <si>
    <t xml:space="preserve">Composantes des dépenses d'investissement </t>
  </si>
  <si>
    <t>Structure outre-mer</t>
  </si>
  <si>
    <t>Recettes totales</t>
  </si>
  <si>
    <t>Recettes fiscales</t>
  </si>
  <si>
    <t>dont DGF</t>
  </si>
  <si>
    <t>Emprunts</t>
  </si>
  <si>
    <t>-</t>
  </si>
  <si>
    <t>5 - Recettes totales : niveau et évolution par grand poste</t>
  </si>
  <si>
    <t>5bis - Structure des recettes par grand poste</t>
  </si>
  <si>
    <t>Structure des recettes totales</t>
  </si>
  <si>
    <t>Dotations et subventions reçues</t>
  </si>
  <si>
    <t>Composantes des recettes totales</t>
  </si>
  <si>
    <t>recette totale</t>
  </si>
  <si>
    <t>recette fiscale</t>
  </si>
  <si>
    <t>autres</t>
  </si>
  <si>
    <t>emprunt</t>
  </si>
  <si>
    <t xml:space="preserve">6 - Recettes de fonctionnement et d'investissement : niveau et évolution </t>
  </si>
  <si>
    <t>Recettes réelles d'investissement</t>
  </si>
  <si>
    <t>Fonctionnement</t>
  </si>
  <si>
    <t>Investissement</t>
  </si>
  <si>
    <t>Répartition des recettes totales</t>
  </si>
  <si>
    <t>Recettes d'investissement</t>
  </si>
  <si>
    <t>Total</t>
  </si>
  <si>
    <t xml:space="preserve">Fiscalité régionale </t>
  </si>
  <si>
    <t>Impôts et taxes*</t>
  </si>
  <si>
    <t>Impôts locaux*</t>
  </si>
  <si>
    <t>Autres impôts et taxes**</t>
  </si>
  <si>
    <t>dont : cartes grises</t>
  </si>
  <si>
    <t>TIPP</t>
  </si>
  <si>
    <t>Corse***</t>
  </si>
  <si>
    <t>Guadeloupe***</t>
  </si>
  <si>
    <t>Guyane***</t>
  </si>
  <si>
    <t>Martinique***</t>
  </si>
  <si>
    <t>Réunion***</t>
  </si>
  <si>
    <t>cartes grises</t>
  </si>
  <si>
    <t>en euros</t>
  </si>
  <si>
    <t>Tarif permis de conduire</t>
  </si>
  <si>
    <t>Tarif carte grise *</t>
  </si>
  <si>
    <t>* : par cheval-vapeur</t>
  </si>
  <si>
    <t>Les tarifs régionaux de fiscalité indirecte</t>
  </si>
  <si>
    <t>Permis de conduire</t>
  </si>
  <si>
    <t>Carte grise</t>
  </si>
  <si>
    <t>Dotations, participations et subventions reçues</t>
  </si>
  <si>
    <t>9 - Dotations, participations et subventions reçues : niveau et structure</t>
  </si>
  <si>
    <t>Structure</t>
  </si>
  <si>
    <t xml:space="preserve">dont :
</t>
  </si>
  <si>
    <t>fonctionnement*</t>
  </si>
  <si>
    <t>investissement**</t>
  </si>
  <si>
    <t>* compte 74 : dotations et participations. Ce compte comprend les compensations fiscales telles que la DCRTP.</t>
  </si>
  <si>
    <t>** sommes des comptes 10 et 13. compte 10 : dotations, fonds divers et réserves ; compte 13 : subventions d'investissement.</t>
  </si>
  <si>
    <t>Corse ***</t>
  </si>
  <si>
    <t>Formation de l'épargne et financement de l'investissement</t>
  </si>
  <si>
    <t>en millions d'euros</t>
  </si>
  <si>
    <t>Dépenses de gestion*</t>
  </si>
  <si>
    <t>Epargne de gestion</t>
  </si>
  <si>
    <t>Epargne brute</t>
  </si>
  <si>
    <t>Epargne nette</t>
  </si>
  <si>
    <t>Intérêts de dette</t>
  </si>
  <si>
    <t>Rembt. de dette</t>
  </si>
  <si>
    <t>(3)=(2)-(1)</t>
  </si>
  <si>
    <t>(4)</t>
  </si>
  <si>
    <t>(5)=(3)-(4)</t>
  </si>
  <si>
    <t>(1)</t>
  </si>
  <si>
    <t>(2)</t>
  </si>
  <si>
    <t>(6)</t>
  </si>
  <si>
    <t>(7)=(5)-(6)</t>
  </si>
  <si>
    <t xml:space="preserve">* Dépenses de gestion : dépenses réelles de fonctionnement hors intérêts de la dette. </t>
  </si>
  <si>
    <t>Recettes de fonctionnt.</t>
  </si>
  <si>
    <t>Solde de gestion</t>
  </si>
  <si>
    <t>Financement de l'investissement</t>
  </si>
  <si>
    <t>Subventions d'équipement</t>
  </si>
  <si>
    <t>Recettes d'inv. hors emprunts</t>
  </si>
  <si>
    <t xml:space="preserve">total </t>
  </si>
  <si>
    <t>Remb. de dette</t>
  </si>
  <si>
    <t>Subventions</t>
  </si>
  <si>
    <t>Différence (fin</t>
  </si>
  <si>
    <t>fin inv</t>
  </si>
  <si>
    <t>dép inv</t>
  </si>
  <si>
    <t xml:space="preserve"> - dépenses)</t>
  </si>
  <si>
    <t>Endettement et marge de manœuvre</t>
  </si>
  <si>
    <t>Dette</t>
  </si>
  <si>
    <r>
      <t xml:space="preserve">Annuité de la dette
</t>
    </r>
    <r>
      <rPr>
        <sz val="10"/>
        <rFont val="Arial"/>
        <family val="2"/>
      </rPr>
      <t>hors gestion active de la dette</t>
    </r>
  </si>
  <si>
    <t>Annuité</t>
  </si>
  <si>
    <t>Dette / recettes réelles de fonctionnement</t>
  </si>
  <si>
    <t>(Nombre d'années de recettes de fonctionnement nécessaires pour rembourser l'encours de dette)</t>
  </si>
  <si>
    <t>Annuité de la dette / recettes de fonctionnement</t>
  </si>
  <si>
    <t>Dépenses de fonctionnt. et rembt. de dette / recettes de fonctionnt.</t>
  </si>
  <si>
    <t>annuité de la dette</t>
  </si>
  <si>
    <t>dette</t>
  </si>
  <si>
    <t>dette / RRF</t>
  </si>
  <si>
    <t>Présentation fonctionnelle</t>
  </si>
  <si>
    <t>Services généraux</t>
  </si>
  <si>
    <t>Formation profess. et apprentis.</t>
  </si>
  <si>
    <t>Enseignement</t>
  </si>
  <si>
    <t>Enseigne-
ment</t>
  </si>
  <si>
    <t>Culture, sport et loisirs</t>
  </si>
  <si>
    <t>Santé et action sociale</t>
  </si>
  <si>
    <t>Aménage-
ment des territoires</t>
  </si>
  <si>
    <t>Environne-
ment</t>
  </si>
  <si>
    <t>Transports</t>
  </si>
  <si>
    <t>Action économique</t>
  </si>
  <si>
    <t>Annuité de la dette</t>
  </si>
  <si>
    <t>Annuité de la dette*</t>
  </si>
  <si>
    <t>Dépenses réelles totales</t>
  </si>
  <si>
    <t>12bis - Ventilation des dépenses de fonctionnement par fonction</t>
  </si>
  <si>
    <t>*Annuité de la  dette : somme des intérêts de la dette (compte 6611) et des remboursements de dette</t>
  </si>
  <si>
    <t>12bis - Ventilation des dépenses d'investissement par fonction</t>
  </si>
  <si>
    <t>Remb.
de la dette</t>
  </si>
  <si>
    <t>Dépenses réelles inves-
tissement</t>
  </si>
  <si>
    <t>Dépenses réelles fonc-
tionnement</t>
  </si>
  <si>
    <t>Répartition des dépenses affectées aux domaines de compétences</t>
  </si>
  <si>
    <t>Dépenses totales hors gestion active de la dette par groupe fonctionnel</t>
  </si>
  <si>
    <t>Intérêt de la dette*</t>
  </si>
  <si>
    <t>Environnement</t>
  </si>
  <si>
    <t>Formation professionnelle et apprentissage</t>
  </si>
  <si>
    <t>Aménagement des territoires</t>
  </si>
  <si>
    <t>Domaines transférés</t>
  </si>
  <si>
    <t>13 -  Sous-fonction "Transport ferroviaire régional de voyageurs"</t>
  </si>
  <si>
    <t>Dépenses "transport ferroviaire régional de voyageurs"</t>
  </si>
  <si>
    <t>Montant total</t>
  </si>
  <si>
    <t>Montant</t>
  </si>
  <si>
    <t>montant total</t>
  </si>
  <si>
    <t xml:space="preserve">** Les montants inscrits en dépenses d'investissement pour l'Ile-de-France sont des subventions (collectivités territoriales, SNCF, RFF et autres organismes de transport). </t>
  </si>
  <si>
    <t>Ile-de-France**</t>
  </si>
  <si>
    <t>Depuis 2005, les régions ont des compétences renforcées et élargies en matière de formation professionnelle continue et d'apprentissage. Elles assurent le financement de la formation des travailleurs sociaux et le financement des écoles et instituts de formation des professions paramédicales et de sages-femmes et la formation qualifiante des demandeurs d'emploi adultes.
NB : les données publiées ci-dessous regroupent uniquement les montants des sous-fonctions "Formation professionnelle" et "Apprentissage", sans prendre en compte les éventuelles dépenses des services communs de la fonction "formation professionnelle et apprentissage".</t>
  </si>
  <si>
    <t>Dépenses TFRV*</t>
  </si>
  <si>
    <t>* sous-fonction "Transport ferroviaire régional de voyageurs"</t>
  </si>
  <si>
    <t>*** Part des dépenses de TFRV sur les dépenses totales, sur les dépenses de fonctionnement, sur les dépenses d'investissement.</t>
  </si>
  <si>
    <t>13bis -  Sous-fonctions "Lycées publics" et "Lycées privés"</t>
  </si>
  <si>
    <t>13ter -  Sous-fonctions "Formation professionnelle" et "Apprentissage"</t>
  </si>
  <si>
    <t>Dépenses "Formation professionnelle" et "Apprentissage"</t>
  </si>
  <si>
    <t>Dépenses Lycées*</t>
  </si>
  <si>
    <t>* Sous-fonctions "Lycées publics" et "Lycées privés"</t>
  </si>
  <si>
    <t>** Part des dépenses pour les lycées sur les dépenses totales, sur les dépenses de fonctionnement, sur les dépenses d'investissement.</t>
  </si>
  <si>
    <t>en pourcentage des dépenses***</t>
  </si>
  <si>
    <t>en pourcentage des dépenses**</t>
  </si>
  <si>
    <t>* sous-fonctions "Formation professionnelle" et "Apprentissage"</t>
  </si>
  <si>
    <t>** Part des dépenses pour la formation professionnelle et l'apprentissage sur les dépenses totales, sur les dépenses de fonctionnement, sur les dépenses d'investissement.</t>
  </si>
  <si>
    <t>Dépenses FPA*</t>
  </si>
  <si>
    <t xml:space="preserve">14 -  Les ratios financiers </t>
  </si>
  <si>
    <t>Ratio 1</t>
  </si>
  <si>
    <t>Ratio 2</t>
  </si>
  <si>
    <t>Ratio 3</t>
  </si>
  <si>
    <t>Ratio 4</t>
  </si>
  <si>
    <t>Ratio 5</t>
  </si>
  <si>
    <t>Ratio 6</t>
  </si>
  <si>
    <t>Ratio 7</t>
  </si>
  <si>
    <t>Ratio 9</t>
  </si>
  <si>
    <t>Ratio 10</t>
  </si>
  <si>
    <t>Ratio 11</t>
  </si>
  <si>
    <t>2 : Dépenses de fonctionnement et d’investissement : niveau et évolution</t>
  </si>
  <si>
    <t>3 : Composantes des dépenses de fonctionnement : niveau, évolution et structure</t>
  </si>
  <si>
    <t>5 : Recettes totales : niveau et évolution par grand poste</t>
  </si>
  <si>
    <t>6 : Recettes de fonctionnement et d’investissement : niveau et évolution</t>
  </si>
  <si>
    <t>9 : Dotations, participations et subventions reçues : niveau et structure</t>
  </si>
  <si>
    <t>10 : Formation de l’épargne et financement de l’investissement</t>
  </si>
  <si>
    <t>11 : Endettement et marge de manœuvre</t>
  </si>
  <si>
    <t>12 : Présentation fonctionnelle : ventilation des dépenses par grande fonction</t>
  </si>
  <si>
    <t>13 : Domaines transférés : dépenses liées au transport ferroviaire, à l’enseignement et la formation professionnelle</t>
  </si>
  <si>
    <t>14 : Les ratios financiers</t>
  </si>
  <si>
    <t>15 : Indicateurs démographiques et géographiques</t>
  </si>
  <si>
    <r>
      <rPr>
        <b/>
        <sz val="14"/>
        <color rgb="FF0070C0"/>
        <rFont val="Arial"/>
        <family val="2"/>
      </rPr>
      <t xml:space="preserve">                    </t>
    </r>
    <r>
      <rPr>
        <b/>
        <u/>
        <sz val="14"/>
        <color rgb="FF0070C0"/>
        <rFont val="Arial"/>
        <family val="2"/>
      </rPr>
      <t>Structure en métropole</t>
    </r>
  </si>
  <si>
    <r>
      <rPr>
        <b/>
        <sz val="14"/>
        <color rgb="FF0070C0"/>
        <rFont val="Arial"/>
        <family val="2"/>
      </rPr>
      <t xml:space="preserve">   </t>
    </r>
    <r>
      <rPr>
        <b/>
        <u/>
        <sz val="14"/>
        <color rgb="FF0070C0"/>
        <rFont val="Arial"/>
        <family val="2"/>
      </rPr>
      <t>Structure outre-mer</t>
    </r>
  </si>
  <si>
    <t>Sommaire</t>
  </si>
  <si>
    <t>Dépenses d'equip. brut</t>
  </si>
  <si>
    <t>Les régions assurent, depuis 2005, la construction, la reconstruction, l'extension, le fonctionnement et l'équipement des lycées. Elles sont également responsables du recrutement et de la gestion, notamment de la rémunération, des personnels non enseignant de ces établissements (personnels techniciens, ouvriers et de service - TOS).
NB : les données publiées ci-dessous regroupent uniquement les montants des sous-fonctions "lycées publics" et "lycées privés", sans prendre en compte les éventuelles dépenses des services communs de la fonction "enseignement".</t>
  </si>
  <si>
    <t>Dépenses "Lycées publics" et "Lycées privés"</t>
  </si>
  <si>
    <t>3 - Composantes des dépenses de fonctionnement : niveau, évolution et structure</t>
  </si>
  <si>
    <t>7 bis - Impôts et taxes : contributions directes et fiscalité reversée</t>
  </si>
  <si>
    <t>8 - Recettes fiscales : tarifs et évolution de la fiscalité indirecte</t>
  </si>
  <si>
    <t>7 : Recettes fiscales (impôts et taxes hors compensations de l'Etat) : niveau et évolution</t>
  </si>
  <si>
    <t>8 : Recettes fiscales : tarifs et évolution de la fiscalité indirecte</t>
  </si>
  <si>
    <t>Corse*</t>
  </si>
  <si>
    <t>Superficie km²   *</t>
  </si>
  <si>
    <t>* La superficie est issue des données mobilisées pour le calcul de la "Dotation Globale de Fonctionnement".</t>
  </si>
  <si>
    <t>Dépenses totales</t>
  </si>
  <si>
    <t>Recettes réelles de fonctionnement</t>
  </si>
  <si>
    <t>Fonds national de péréquation des ressources perçues par les régions</t>
  </si>
  <si>
    <t>Recettes de fonctionnement</t>
  </si>
  <si>
    <t>Ile-de-France*</t>
  </si>
  <si>
    <t xml:space="preserve">* Les montants inscrits en dépenses d'investissement pour l'Ile-de-France sont des subventions (collectivités territoriales, SNCF, RFF et autres organismes de transport). </t>
  </si>
  <si>
    <t>Répartition des dépenses de fonctionnement</t>
  </si>
  <si>
    <t>Dotations et subv-10223</t>
  </si>
  <si>
    <r>
      <t xml:space="preserve">Recettes fiscales </t>
    </r>
    <r>
      <rPr>
        <vertAlign val="superscript"/>
        <sz val="10"/>
        <rFont val="Arial"/>
        <family val="2"/>
      </rPr>
      <t>(1)</t>
    </r>
  </si>
  <si>
    <r>
      <t xml:space="preserve">dont TICPE
2ème part </t>
    </r>
    <r>
      <rPr>
        <vertAlign val="superscript"/>
        <sz val="9"/>
        <rFont val="Arial"/>
        <family val="2"/>
      </rPr>
      <t>(2)</t>
    </r>
  </si>
  <si>
    <r>
      <t>Dotations et subventions reçues</t>
    </r>
    <r>
      <rPr>
        <vertAlign val="superscript"/>
        <sz val="10"/>
        <rFont val="Arial"/>
        <family val="2"/>
      </rPr>
      <t xml:space="preserve"> (3)</t>
    </r>
  </si>
  <si>
    <r>
      <t xml:space="preserve">dont DGF </t>
    </r>
    <r>
      <rPr>
        <vertAlign val="superscript"/>
        <sz val="10"/>
        <rFont val="Arial"/>
        <family val="2"/>
      </rPr>
      <t>(4)</t>
    </r>
  </si>
  <si>
    <r>
      <t xml:space="preserve">(3) </t>
    </r>
    <r>
      <rPr>
        <i/>
        <sz val="8"/>
        <rFont val="Arial"/>
        <family val="2"/>
      </rPr>
      <t>Le poste des dotations et subventions reçues comprend l'ensemble des dotations, des fonds divers, participations d'investissement et subventions reçues en fonctionnement et en investissement, à l'exclusion de la TIPP Grenelle (compte 10 223), globalisé dans ce tableau comme une recette fiscale.</t>
    </r>
  </si>
  <si>
    <t>Autres***</t>
  </si>
  <si>
    <t>Corse****</t>
  </si>
  <si>
    <t>Métropole (hors Corse)</t>
  </si>
  <si>
    <t>Autres charges d'activité</t>
  </si>
  <si>
    <t>Intérêt de la dette</t>
  </si>
  <si>
    <t>Subventions versées*</t>
  </si>
  <si>
    <t>Equipement brut**</t>
  </si>
  <si>
    <r>
      <t>(2)</t>
    </r>
    <r>
      <rPr>
        <i/>
        <sz val="8"/>
        <rFont val="Arial"/>
        <family val="2"/>
      </rPr>
      <t xml:space="preserve"> Montants de TICPE "2ème part" (somme des comptes 10223 et 7383) au titre de la majoration relative à la mise en place du Grenelle de l'environnement. Les montants de TICPE "2ème part" imputés au compte 10223 sont signalés par un ** et ceux imputés au compte 7383 sont signalés par *.  La TICPE (compte 732) couvrant la réfaction du taux de la taxe intérieure de consommation applicable aux carburants est présentée dans le tableau 7 (Impôts et taxes). </t>
    </r>
  </si>
  <si>
    <r>
      <t>dont TICPE</t>
    </r>
    <r>
      <rPr>
        <vertAlign val="superscript"/>
        <sz val="8"/>
        <rFont val="Arial"/>
        <family val="2"/>
      </rPr>
      <t xml:space="preserve"> (2)</t>
    </r>
    <r>
      <rPr>
        <sz val="8"/>
        <rFont val="Arial"/>
        <family val="2"/>
      </rPr>
      <t xml:space="preserve">
2ème part</t>
    </r>
  </si>
  <si>
    <r>
      <t xml:space="preserve">Dotations et subventions reçues </t>
    </r>
    <r>
      <rPr>
        <vertAlign val="superscript"/>
        <sz val="10"/>
        <rFont val="Arial"/>
        <family val="2"/>
      </rPr>
      <t>(3)</t>
    </r>
  </si>
  <si>
    <r>
      <t xml:space="preserve">Corse </t>
    </r>
    <r>
      <rPr>
        <vertAlign val="superscript"/>
        <sz val="10"/>
        <rFont val="Arial"/>
        <family val="2"/>
      </rPr>
      <t>(5)</t>
    </r>
  </si>
  <si>
    <r>
      <t>7 - Impôts et taxes</t>
    </r>
    <r>
      <rPr>
        <u/>
        <sz val="14"/>
        <color rgb="FF0070C0"/>
        <rFont val="Arial"/>
        <family val="2"/>
      </rPr>
      <t xml:space="preserve"> (hors compensations de l'État) </t>
    </r>
    <r>
      <rPr>
        <b/>
        <u/>
        <sz val="14"/>
        <color rgb="FF0070C0"/>
        <rFont val="Arial"/>
        <family val="2"/>
      </rPr>
      <t>: niveau et évolution</t>
    </r>
  </si>
  <si>
    <t>FNGIR</t>
  </si>
  <si>
    <t>* Les impôts et taxes comprennent les "impôts locaux" et les "autres impôts et taxes".</t>
  </si>
  <si>
    <t>Impôts locaux**</t>
  </si>
  <si>
    <t>Autres impôts et taxes***</t>
  </si>
  <si>
    <t>TICPE****</t>
  </si>
  <si>
    <t>Corse*****</t>
  </si>
  <si>
    <t>Guadeloupe*****</t>
  </si>
  <si>
    <t>Guyane*****</t>
  </si>
  <si>
    <t>Martinique*****</t>
  </si>
  <si>
    <t>Réunion*****</t>
  </si>
  <si>
    <t>*** Les autres impôts et taxes (compte 73 hors 731) reposent principalement sur les produits de cartes grises, permis de conduire et de TICPE (taxe intérieure de consommation sur les produits énergétiques)</t>
  </si>
  <si>
    <t xml:space="preserve">***** La Corse et les régions d'Outre-mer disposent de recettes fiscales indirectes spécifiques inscrites aux comptes 736 et 737 ( droits de consommation sur les alcools, taxe sur les rhums, octroi de mer…etc.). </t>
  </si>
  <si>
    <t>Recettes d'invt.</t>
  </si>
  <si>
    <t xml:space="preserve">Corse </t>
  </si>
  <si>
    <t>Corse**</t>
  </si>
  <si>
    <t>Contributions directes et assimilés**</t>
  </si>
  <si>
    <t>Versements</t>
  </si>
  <si>
    <t>Ratio 1 = Dépenses réelles de fonctionnement / population</t>
  </si>
  <si>
    <t>Ratio 2 = Produit des impositions directes / population. Les produits des impositions directes comptabilisent le compte 731 hors fiscalité reversée</t>
  </si>
  <si>
    <t>Ratio 3 = Recettes réelles de fonctionnement / population</t>
  </si>
  <si>
    <t>Ratio 4 = Dépenses d'équipement brut / population</t>
  </si>
  <si>
    <t>Ratio 5 = Encours de la dette / population</t>
  </si>
  <si>
    <t>Ratio 6 = Dotation globale de fonctionnement / population</t>
  </si>
  <si>
    <t>Ratio 7 = Dépenses de personnel / dépenses réelles de fonctionnement</t>
  </si>
  <si>
    <t>Ratio 9 = Dépenses réelles de fonctionnement et remboursement annuel de la dette en capital / recettes réelles de fonctionnement</t>
  </si>
  <si>
    <t>Ratio 10 = Dépenses d'équipement brut / recettes réelles de fonctionnement</t>
  </si>
  <si>
    <t>Ratio 11 = Encours de la dette / recettes réelles de fonctionnement</t>
  </si>
  <si>
    <t>Sommaire du document : les budgets primitifs 2014 des régions</t>
  </si>
  <si>
    <t>Suite à la réforme de la fiscalité locale, des reversements de fiscalité sont réalisés entre les régions au titre du FNGIR et, depuis 2014, au titre du fonds national de péréquation des ressources perçues par les régions. Ces reversements imputés au compte 739 sont comptabilisés en moindres recettes dans cette publication.</t>
  </si>
  <si>
    <t>en euros par habitant en 2014</t>
  </si>
  <si>
    <t>Dépenses réelles 2014</t>
  </si>
  <si>
    <t>Source : budgets primitifs 2014</t>
  </si>
  <si>
    <t>en euros par habitant  en 2014</t>
  </si>
  <si>
    <t xml:space="preserve">en euros par habitant en 2014 </t>
  </si>
  <si>
    <t>Recettes réelles 2014</t>
  </si>
  <si>
    <t xml:space="preserve"> en millions d'euros en 2014</t>
  </si>
  <si>
    <t>10 - Soldes de gestion en 2014</t>
  </si>
  <si>
    <t>10 bis - Nature et financement de l'investissement en 2014</t>
  </si>
  <si>
    <t>11 - Dette et annuité de la dette en 2014</t>
  </si>
  <si>
    <t>11 bis - Taux d'endettement en 2014</t>
  </si>
  <si>
    <t>au 01/01/2014</t>
  </si>
  <si>
    <t>Dette au 01/01/2014</t>
  </si>
  <si>
    <t>12 - Ventilation des dépenses totales par fonction en 2014</t>
  </si>
  <si>
    <t xml:space="preserve">en euros par habitant en 2014   </t>
  </si>
  <si>
    <t xml:space="preserve">en euros par habitant en 2014     </t>
  </si>
  <si>
    <t>2014 / 2013</t>
  </si>
  <si>
    <t>DONNES 2013</t>
  </si>
  <si>
    <t>Données 2013</t>
  </si>
  <si>
    <t>2014/2013</t>
  </si>
  <si>
    <t>compte 10 223 (BP2013)</t>
  </si>
  <si>
    <t>Régions 2013</t>
  </si>
  <si>
    <t xml:space="preserve">Depuis le 1er janvier 2002, et conformément à la loi solidarité et renouvellement urbain (SRU), l'organisation et le financement des services ferroviaires de transports collectifs d'intérêt régional ont été transférés à toutes les régions métropolitaines - à l'exception de la Corse et de l'Ile-de-France (pour cette dernière, le STIF - syndicat des transports d'Ile-de-France - organise les réseaux de transports).
NB : les données publiées ci-dessous sont extraites de la présentation fonctionnelle des budgets primitifs 2013 et 2014, et notamment de la sous-fonction "Transport ferroviaire régional de voyageurs". </t>
  </si>
  <si>
    <t>régions 2013</t>
  </si>
  <si>
    <t>15 - Population, structure par âge, population active en 2011, taux de chômage 2013</t>
  </si>
  <si>
    <t xml:space="preserve"> </t>
  </si>
  <si>
    <t xml:space="preserve">  </t>
  </si>
  <si>
    <t>**** La TICPE (compte 732) couvre la réfaction du taux de la taxe intérieure de consommation applicable aux carburants, et pour la Corse, le compte 7368 pour un montant de 30 M€. Les montants de TICPE "2ème part" (comptes 10223 et 7383) au titre de la majoration relative à la mise en place du Grenelle de l'environnement sont présentés dans le tableau 5 (recettes totales).</t>
  </si>
  <si>
    <t>Dette au 01/01/2014 / recettes de fonctionnement</t>
  </si>
  <si>
    <t>** Contributions directes et assimilés = contributions directes (compte 7311) + autres impôts locaux ou assimilés (compte 7318)</t>
  </si>
  <si>
    <t>* Les impôts locaux sont retraités des reversements de fiscalité (compte 739) sur FNGIR et fonds national de péréquation des ressources perçues par les régions, qui sont comptabilisés en moindres recettes.
- FNGIR : prélèvements (compte 73912) ; versements (compte 73121)
- Fond national de péréquation des ressources perçues par les régions : prélèvements (compte 73914) ; versements (compte 73122)</t>
  </si>
  <si>
    <t>Données démographiques : Insee, population totale entrée en vigueur au 1er janvier 2014 (année de référence 2011)</t>
  </si>
  <si>
    <t>Source : budgets primitifs 2013 et 2014.</t>
  </si>
  <si>
    <t>Volume budgétaire</t>
  </si>
  <si>
    <t>Source : budgets primitifs 2014.</t>
  </si>
  <si>
    <r>
      <rPr>
        <i/>
        <vertAlign val="superscript"/>
        <sz val="8"/>
        <rFont val="Arial"/>
        <family val="2"/>
      </rPr>
      <t>(1)</t>
    </r>
    <r>
      <rPr>
        <i/>
        <sz val="8"/>
        <rFont val="Arial"/>
        <family val="2"/>
      </rPr>
      <t xml:space="preserve"> Les recettes fiscales comprennent la taxe intérieure de consommation sur les produits énergétiques 2</t>
    </r>
    <r>
      <rPr>
        <i/>
        <vertAlign val="superscript"/>
        <sz val="8"/>
        <rFont val="Arial"/>
        <family val="2"/>
      </rPr>
      <t>ème</t>
    </r>
    <r>
      <rPr>
        <i/>
        <sz val="8"/>
        <rFont val="Arial"/>
        <family val="2"/>
      </rPr>
      <t xml:space="preserve"> part (TICPE 2</t>
    </r>
    <r>
      <rPr>
        <i/>
        <vertAlign val="superscript"/>
        <sz val="8"/>
        <rFont val="Arial"/>
        <family val="2"/>
      </rPr>
      <t>ème</t>
    </r>
    <r>
      <rPr>
        <i/>
        <sz val="8"/>
        <rFont val="Arial"/>
        <family val="2"/>
      </rPr>
      <t xml:space="preserve"> part) imputées au compte 10223 pour un montant de 191 M€.</t>
    </r>
  </si>
  <si>
    <t>Recettes fiscales (1)</t>
  </si>
  <si>
    <t>Dotations et subventions reçues (3)</t>
  </si>
  <si>
    <r>
      <t>Outre-mer</t>
    </r>
    <r>
      <rPr>
        <sz val="10"/>
        <rFont val="Arial"/>
        <family val="2"/>
      </rPr>
      <t xml:space="preserve"> (hors Mayotte)</t>
    </r>
  </si>
  <si>
    <r>
      <t>France</t>
    </r>
    <r>
      <rPr>
        <sz val="10"/>
        <rFont val="Arial"/>
        <family val="2"/>
      </rPr>
      <t xml:space="preserve"> (hors Mayotte)</t>
    </r>
  </si>
  <si>
    <t>Source : Insee.</t>
  </si>
  <si>
    <t>Produit intérieur brut des régions françaises en 2012</t>
  </si>
  <si>
    <t>Source : Insee, comptabilité nationale, base 2005, données provisoires.</t>
  </si>
  <si>
    <r>
      <t xml:space="preserve">Population 
</t>
    </r>
    <r>
      <rPr>
        <sz val="10"/>
        <rFont val="Arial"/>
        <family val="2"/>
      </rPr>
      <t>Evolution annuelle moyenne 2011/2006</t>
    </r>
  </si>
  <si>
    <t xml:space="preserve">***** Moyenne des taux trimestriels de l'année 2013 pour la métropole ; données issues de l'Enquête-Emploi 2013 pour l'Outre-mer. </t>
  </si>
  <si>
    <t>Population municipale 2011 **</t>
  </si>
  <si>
    <t>Population municipale 2006 ***</t>
  </si>
  <si>
    <t>Population totale 2011 *</t>
  </si>
  <si>
    <t>* Population totale entrée en vigueur au 1er janvier 2014 (année de référence 2011).</t>
  </si>
  <si>
    <t>Population active en 2011 ****</t>
  </si>
  <si>
    <t>Taux de chômage  (en %) *****</t>
  </si>
  <si>
    <t>** La densité de population et la part de la population des communes de plus de 10 000 habitants sont calculées en retenant la population municipale légale entrée en vigueur au 1er janvier 2014 (année de référence 2011).</t>
  </si>
  <si>
    <t xml:space="preserve">Les agrégats impactés sont :
- dépenses et recettes réelles totales;
- dépenses et recettes réelles de fonctionnement;
- recettes fiscales;
- impôts et taxes;
- impôts locaux. </t>
  </si>
  <si>
    <t>** Population municipale entrée en vigueur au 1er janvier 2014 (année de référence 2011).</t>
  </si>
  <si>
    <t>*** Population municipale entrée en vigueur au 1er janvier 2009 (année de référence 2006).</t>
  </si>
  <si>
    <t>**** Données issues du recensement de population 2011, exploitations principales.</t>
  </si>
  <si>
    <t>* Le PIB par emploi est le rapport du PIB en valeur par l'estimation annuelle d'emplois. Les emplois regroupent la catégorie salarié et non salarié.</t>
  </si>
  <si>
    <t>Intérêts</t>
  </si>
  <si>
    <t>Remboursement</t>
  </si>
  <si>
    <t>Emprunts /
équipement brut</t>
  </si>
  <si>
    <t>1 : Dépenses et recettes totales : niveau, évolution et structure</t>
  </si>
  <si>
    <t>4 : Composantes des dépenses d’investissement : niveau, évolution et structure</t>
  </si>
  <si>
    <t>Recettes réelles totales</t>
  </si>
  <si>
    <r>
      <rPr>
        <i/>
        <vertAlign val="superscript"/>
        <sz val="8"/>
        <rFont val="Arial"/>
        <family val="2"/>
      </rPr>
      <t>(4)</t>
    </r>
    <r>
      <rPr>
        <i/>
        <sz val="8"/>
        <rFont val="Arial"/>
        <family val="2"/>
      </rPr>
      <t xml:space="preserve"> DGF : le total de la DGF inscrit aux budgets primitifs 2014 des régions diffère de celui voté en loi de finances 2014 pour un montant de 5,459 Md€.</t>
    </r>
  </si>
  <si>
    <t>Source pour la population (ratio 1 à 6) : Insee, population totale légale entrée en vigueur au 1er janvier 2014 (millésimée 2011).</t>
  </si>
  <si>
    <t>* La Corse constitue une collectivité territoriale disposant de compétences plus étendues que celles d'un Conseil Régional. Le niveau élevé des montants exprimés en euros par habitant reflète ce statut particulier.</t>
  </si>
  <si>
    <t>**** La Corse constitue une collectivité territoriale disposant de compétences plus étendues que celles d'un Conseil Régional. Le niveau élevé des montants exprimés en euros par habitant reflète ce statut particulier.</t>
  </si>
  <si>
    <t>4bis - Composantes des dépenses d'investissement : niveau et structure</t>
  </si>
  <si>
    <t>* Les montants des subventions versées en investissement sont issus du compte 204 (subventions d'équipement versées).
** Les dépenses d'équipement brut sont issues des comptes 20, 21, 23 et 45 (respectivement immobilisations incorporelles ; immobilisations corporelles ; immobilisations en cours ; opérations pour compte de tiers).  
*** La Corse constitue une collectivité territoriale disposant de compétences plus étendues que celles d'un Conseil Régional. Le niveau élevé des montants exprimés en euros par habitant reflète ce statut particulier.</t>
  </si>
  <si>
    <r>
      <rPr>
        <i/>
        <vertAlign val="superscript"/>
        <sz val="8"/>
        <rFont val="Arial"/>
        <family val="2"/>
      </rPr>
      <t>(5)</t>
    </r>
    <r>
      <rPr>
        <i/>
        <sz val="8"/>
        <rFont val="Arial"/>
        <family val="2"/>
      </rPr>
      <t xml:space="preserve"> La Corse constitue une collectivité territoriale disposant de compétences plus étendues que celles d'un Conseil Régional. Le niveau élevé des montants exprimés en euros par habitant reflète ce statut particulier.</t>
    </r>
  </si>
  <si>
    <t>** La Corse constitue une collectivité territoriale disposant de compétences plus étendues que celles d'un Conseil Régional. Le niveau élevé des montants exprimés en euros par habitant reflète ce statut particulier.</t>
  </si>
  <si>
    <t>dont : TICPE****</t>
  </si>
  <si>
    <t>** Les impôts locaux (compte 731) correspondent à la ressource de fiscalité directe disponible après prélèvements et versements sur le Fonds National de Garantie Individuelle de Ressources (compte 73912) et sur le 
Fonds National de Péréquation des Ressources perçues par les régions (compte 73914).</t>
  </si>
  <si>
    <t>Prélèvements</t>
  </si>
  <si>
    <t>Les impôts locaux correspondent à la ressource de fiscalité directe disponible après prélèvements et versements sur le Fonds National de Garantie Individuelle de Ressources  (FNGIR) et sur le Fonds National de Péréquation des Ressources perçues par les régions. Les montants de ces tableaux sont issus des budgets primitifs 2014. Pour le Fonds National de Péréquation des Ressources perçues par les régions, ils ne correspondent pas au montant voté en LFI 2014 (22,8 M€).</t>
  </si>
  <si>
    <t>*** La Corse constitue une collectivité territoriale disposant de compétences plus étendues que celles d'un Conseil Régional. Le niveau élevé des montants exprimés en euros par habitant reflète ce statut particulier.</t>
  </si>
  <si>
    <t>* Annuité de la  dette : somme des intérêts de la dette (compte 6611) et des remboursements de dette.</t>
  </si>
  <si>
    <t>Métropole hors Corse**</t>
  </si>
  <si>
    <t>Part des dépenses totales</t>
  </si>
  <si>
    <t>Part des dépenses de fonctionnement</t>
  </si>
  <si>
    <t>Part des dépenses d'investissement</t>
  </si>
  <si>
    <t>Densité **
 (nombre d'habitants par km²)</t>
  </si>
  <si>
    <t>Part de la population des communes de plus de 10 000 habitants **</t>
  </si>
  <si>
    <t>*</t>
  </si>
  <si>
    <t>**</t>
  </si>
</sst>
</file>

<file path=xl/styles.xml><?xml version="1.0" encoding="utf-8"?>
<styleSheet xmlns="http://schemas.openxmlformats.org/spreadsheetml/2006/main">
  <numFmts count="23">
    <numFmt numFmtId="43" formatCode="_-* #,##0.00\ _€_-;\-* #,##0.00\ _€_-;_-* &quot;-&quot;??\ _€_-;_-@_-"/>
    <numFmt numFmtId="164" formatCode="#,##0_ _ _*"/>
    <numFmt numFmtId="165" formatCode="\+0.0%;\-0.0%"/>
    <numFmt numFmtId="166" formatCode="0.0%\ _ _ _*"/>
    <numFmt numFmtId="167" formatCode="#,##0_ _ _ _ _ _*"/>
    <numFmt numFmtId="168" formatCode="###0"/>
    <numFmt numFmtId="169" formatCode="0.0%"/>
    <numFmt numFmtId="170" formatCode="#,##0.0_ _ _ _ _*"/>
    <numFmt numFmtId="171" formatCode="0.0%_ _ _ _ _ _*"/>
    <numFmt numFmtId="172" formatCode="#,##0.0"/>
    <numFmt numFmtId="173" formatCode="0.0%_ _*"/>
    <numFmt numFmtId="174" formatCode="#,##0.0_ ;\-#,##0.0\ "/>
    <numFmt numFmtId="175" formatCode="#,##0.0_ _ _ _ _ _*"/>
    <numFmt numFmtId="176" formatCode="0.0"/>
    <numFmt numFmtId="177" formatCode="[$-F400]h:mm:ss\ AM/PM"/>
    <numFmt numFmtId="178" formatCode="#,##0.0000"/>
    <numFmt numFmtId="179" formatCode="#,##0.0000_ _ _ _ _*"/>
    <numFmt numFmtId="180" formatCode="#,##0.000000000"/>
    <numFmt numFmtId="181" formatCode="0.0000"/>
    <numFmt numFmtId="182" formatCode="0.00000"/>
    <numFmt numFmtId="183" formatCode="0.000000"/>
    <numFmt numFmtId="184" formatCode="0.0000000"/>
    <numFmt numFmtId="185" formatCode="0.000000%"/>
  </numFmts>
  <fonts count="69">
    <font>
      <sz val="11"/>
      <color theme="1"/>
      <name val="Calibri"/>
      <family val="2"/>
      <scheme val="minor"/>
    </font>
    <font>
      <sz val="11"/>
      <color theme="1"/>
      <name val="Calibri"/>
      <family val="2"/>
      <scheme val="minor"/>
    </font>
    <font>
      <b/>
      <sz val="16"/>
      <color indexed="12"/>
      <name val="Arial"/>
      <family val="2"/>
    </font>
    <font>
      <sz val="10"/>
      <name val="Arial"/>
      <family val="2"/>
    </font>
    <font>
      <u/>
      <sz val="10"/>
      <color indexed="12"/>
      <name val="Arial"/>
      <family val="2"/>
    </font>
    <font>
      <b/>
      <sz val="16"/>
      <color indexed="12"/>
      <name val="Wingdings"/>
      <charset val="2"/>
    </font>
    <font>
      <b/>
      <u/>
      <sz val="14"/>
      <color indexed="12"/>
      <name val="Arial"/>
      <family val="2"/>
    </font>
    <font>
      <u/>
      <sz val="10"/>
      <name val="Arial"/>
      <family val="2"/>
    </font>
    <font>
      <b/>
      <sz val="14"/>
      <color indexed="12"/>
      <name val="Arial"/>
      <family val="2"/>
    </font>
    <font>
      <sz val="10"/>
      <color indexed="10"/>
      <name val="Arial"/>
      <family val="2"/>
    </font>
    <font>
      <sz val="8.5"/>
      <name val="Arial"/>
      <family val="2"/>
    </font>
    <font>
      <b/>
      <sz val="10"/>
      <name val="Arial"/>
      <family val="2"/>
    </font>
    <font>
      <i/>
      <sz val="10"/>
      <name val="Arial"/>
      <family val="2"/>
    </font>
    <font>
      <sz val="9"/>
      <name val="Arial"/>
      <family val="2"/>
    </font>
    <font>
      <b/>
      <sz val="9"/>
      <name val="Arial"/>
      <family val="2"/>
    </font>
    <font>
      <i/>
      <sz val="8"/>
      <name val="Arial"/>
      <family val="2"/>
    </font>
    <font>
      <i/>
      <vertAlign val="superscript"/>
      <sz val="8"/>
      <name val="Arial"/>
      <family val="2"/>
    </font>
    <font>
      <i/>
      <sz val="9"/>
      <name val="Arial"/>
      <family val="2"/>
    </font>
    <font>
      <i/>
      <sz val="9"/>
      <color indexed="10"/>
      <name val="Arial"/>
      <family val="2"/>
    </font>
    <font>
      <sz val="9"/>
      <color indexed="10"/>
      <name val="Arial"/>
      <family val="2"/>
    </font>
    <font>
      <b/>
      <sz val="12"/>
      <name val="Arial"/>
      <family val="2"/>
    </font>
    <font>
      <sz val="12"/>
      <color indexed="12"/>
      <name val="Arial"/>
      <family val="2"/>
    </font>
    <font>
      <i/>
      <sz val="12"/>
      <color indexed="12"/>
      <name val="Arial"/>
      <family val="2"/>
    </font>
    <font>
      <b/>
      <sz val="9"/>
      <color indexed="9"/>
      <name val="Arial"/>
      <family val="2"/>
    </font>
    <font>
      <b/>
      <sz val="9"/>
      <color indexed="12"/>
      <name val="Arial"/>
      <family val="2"/>
    </font>
    <font>
      <sz val="10"/>
      <color indexed="48"/>
      <name val="Arial"/>
      <family val="2"/>
    </font>
    <font>
      <sz val="12"/>
      <name val="Arial"/>
      <family val="2"/>
    </font>
    <font>
      <i/>
      <sz val="12"/>
      <name val="Arial"/>
      <family val="2"/>
    </font>
    <font>
      <i/>
      <sz val="18"/>
      <color indexed="13"/>
      <name val="Arial"/>
      <family val="2"/>
    </font>
    <font>
      <b/>
      <i/>
      <sz val="9"/>
      <name val="Arial"/>
      <family val="2"/>
    </font>
    <font>
      <b/>
      <sz val="12"/>
      <color indexed="48"/>
      <name val="Arial"/>
      <family val="2"/>
    </font>
    <font>
      <b/>
      <sz val="10"/>
      <color indexed="48"/>
      <name val="Arial"/>
      <family val="2"/>
    </font>
    <font>
      <sz val="12"/>
      <color indexed="48"/>
      <name val="Arial"/>
      <family val="2"/>
    </font>
    <font>
      <i/>
      <sz val="12"/>
      <color indexed="48"/>
      <name val="Arial"/>
      <family val="2"/>
    </font>
    <font>
      <sz val="14"/>
      <color indexed="48"/>
      <name val="Arial"/>
      <family val="2"/>
    </font>
    <font>
      <b/>
      <sz val="11"/>
      <color theme="1"/>
      <name val="Calibri"/>
      <family val="2"/>
      <scheme val="minor"/>
    </font>
    <font>
      <sz val="8"/>
      <color theme="1"/>
      <name val="Arial"/>
      <family val="2"/>
    </font>
    <font>
      <sz val="8"/>
      <name val="Arial"/>
      <family val="2"/>
    </font>
    <font>
      <sz val="10"/>
      <color rgb="FFFF0000"/>
      <name val="Arial"/>
      <family val="2"/>
    </font>
    <font>
      <b/>
      <sz val="8"/>
      <name val="Arial"/>
      <family val="2"/>
    </font>
    <font>
      <sz val="12"/>
      <color theme="1"/>
      <name val="Calibri"/>
      <family val="2"/>
      <scheme val="minor"/>
    </font>
    <font>
      <sz val="12"/>
      <color theme="3" tint="0.39997558519241921"/>
      <name val="Calibri"/>
      <family val="2"/>
      <scheme val="minor"/>
    </font>
    <font>
      <sz val="11"/>
      <color theme="3" tint="0.39997558519241921"/>
      <name val="Calibri"/>
      <family val="2"/>
      <scheme val="minor"/>
    </font>
    <font>
      <b/>
      <sz val="16"/>
      <color rgb="FF0070C0"/>
      <name val="Arial"/>
      <family val="2"/>
    </font>
    <font>
      <u/>
      <sz val="12"/>
      <color rgb="FF0070C0"/>
      <name val="Arial"/>
      <family val="2"/>
    </font>
    <font>
      <sz val="12"/>
      <color rgb="FF0070C0"/>
      <name val="Calibri"/>
      <family val="2"/>
      <scheme val="minor"/>
    </font>
    <font>
      <sz val="11"/>
      <color rgb="FF0070C0"/>
      <name val="Calibri"/>
      <family val="2"/>
      <scheme val="minor"/>
    </font>
    <font>
      <b/>
      <u/>
      <sz val="14"/>
      <color rgb="FF0070C0"/>
      <name val="Arial"/>
      <family val="2"/>
    </font>
    <font>
      <b/>
      <sz val="16"/>
      <color rgb="FF0070C0"/>
      <name val="Wingdings"/>
      <charset val="2"/>
    </font>
    <font>
      <u/>
      <sz val="10"/>
      <color rgb="FF0070C0"/>
      <name val="Arial"/>
      <family val="2"/>
    </font>
    <font>
      <b/>
      <sz val="9"/>
      <color rgb="FF0070C0"/>
      <name val="Arial"/>
      <family val="2"/>
    </font>
    <font>
      <sz val="12"/>
      <color rgb="FF0070C0"/>
      <name val="Arial"/>
      <family val="2"/>
    </font>
    <font>
      <i/>
      <sz val="12"/>
      <color rgb="FF0070C0"/>
      <name val="Arial"/>
      <family val="2"/>
    </font>
    <font>
      <sz val="10"/>
      <color rgb="FF0070C0"/>
      <name val="Arial"/>
      <family val="2"/>
    </font>
    <font>
      <b/>
      <sz val="14"/>
      <color rgb="FF0070C0"/>
      <name val="Arial"/>
      <family val="2"/>
    </font>
    <font>
      <i/>
      <sz val="10"/>
      <color rgb="FF0070C0"/>
      <name val="Arial"/>
      <family val="2"/>
    </font>
    <font>
      <u/>
      <sz val="14"/>
      <color rgb="FF0070C0"/>
      <name val="Arial"/>
      <family val="2"/>
    </font>
    <font>
      <sz val="11"/>
      <color rgb="FF0070C0"/>
      <name val="Arial"/>
      <family val="2"/>
    </font>
    <font>
      <i/>
      <sz val="8"/>
      <color theme="1"/>
      <name val="Arial"/>
      <family val="2"/>
    </font>
    <font>
      <i/>
      <sz val="11"/>
      <color theme="1"/>
      <name val="Calibri"/>
      <family val="2"/>
      <scheme val="minor"/>
    </font>
    <font>
      <sz val="11"/>
      <name val="Calibri"/>
      <family val="2"/>
      <scheme val="minor"/>
    </font>
    <font>
      <i/>
      <sz val="10"/>
      <color theme="1"/>
      <name val="Calibri"/>
      <family val="2"/>
      <scheme val="minor"/>
    </font>
    <font>
      <b/>
      <sz val="10"/>
      <color theme="1"/>
      <name val="Calibri"/>
      <family val="2"/>
      <scheme val="minor"/>
    </font>
    <font>
      <vertAlign val="superscript"/>
      <sz val="9"/>
      <name val="Arial"/>
      <family val="2"/>
    </font>
    <font>
      <vertAlign val="superscript"/>
      <sz val="10"/>
      <name val="Arial"/>
      <family val="2"/>
    </font>
    <font>
      <i/>
      <sz val="9"/>
      <color theme="1"/>
      <name val="Calibri"/>
      <family val="2"/>
      <scheme val="minor"/>
    </font>
    <font>
      <vertAlign val="superscript"/>
      <sz val="8"/>
      <name val="Arial"/>
      <family val="2"/>
    </font>
    <font>
      <sz val="10"/>
      <name val="MS Sans Serif"/>
      <family val="2"/>
    </font>
    <font>
      <sz val="11"/>
      <color rgb="FFC0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FFC000"/>
        <bgColor indexed="64"/>
      </patternFill>
    </fill>
  </fills>
  <borders count="65">
    <border>
      <left/>
      <right/>
      <top/>
      <bottom/>
      <diagonal/>
    </border>
    <border>
      <left/>
      <right/>
      <top/>
      <bottom style="thin">
        <color indexed="64"/>
      </bottom>
      <diagonal/>
    </border>
    <border>
      <left/>
      <right/>
      <top/>
      <bottom style="thin">
        <color theme="4"/>
      </bottom>
      <diagonal/>
    </border>
    <border>
      <left/>
      <right/>
      <top style="thin">
        <color theme="4"/>
      </top>
      <bottom/>
      <diagonal/>
    </border>
    <border>
      <left/>
      <right/>
      <top style="thin">
        <color theme="4"/>
      </top>
      <bottom style="thin">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top/>
      <bottom style="thin">
        <color theme="4"/>
      </bottom>
      <diagonal/>
    </border>
    <border>
      <left style="dashed">
        <color theme="3" tint="0.79998168889431442"/>
      </left>
      <right/>
      <top style="thin">
        <color theme="4"/>
      </top>
      <bottom/>
      <diagonal/>
    </border>
    <border>
      <left/>
      <right style="dashed">
        <color theme="3" tint="0.79998168889431442"/>
      </right>
      <top style="thin">
        <color theme="4"/>
      </top>
      <bottom/>
      <diagonal/>
    </border>
    <border>
      <left style="dashed">
        <color theme="3" tint="0.79998168889431442"/>
      </left>
      <right/>
      <top/>
      <bottom style="thin">
        <color theme="4"/>
      </bottom>
      <diagonal/>
    </border>
    <border>
      <left/>
      <right style="dashed">
        <color theme="3" tint="0.79998168889431442"/>
      </right>
      <top/>
      <bottom style="thin">
        <color theme="4"/>
      </bottom>
      <diagonal/>
    </border>
    <border>
      <left style="dashed">
        <color theme="3" tint="0.79998168889431442"/>
      </left>
      <right/>
      <top/>
      <bottom/>
      <diagonal/>
    </border>
    <border>
      <left/>
      <right style="dashed">
        <color theme="3" tint="0.79998168889431442"/>
      </right>
      <top/>
      <bottom/>
      <diagonal/>
    </border>
    <border>
      <left style="dashed">
        <color theme="3" tint="0.79995117038483843"/>
      </left>
      <right/>
      <top style="thin">
        <color theme="4"/>
      </top>
      <bottom/>
      <diagonal/>
    </border>
    <border>
      <left/>
      <right style="dashed">
        <color theme="3" tint="0.79995117038483843"/>
      </right>
      <top style="thin">
        <color theme="4"/>
      </top>
      <bottom/>
      <diagonal/>
    </border>
    <border>
      <left style="dashed">
        <color theme="3" tint="0.79995117038483843"/>
      </left>
      <right/>
      <top/>
      <bottom style="thin">
        <color theme="4"/>
      </bottom>
      <diagonal/>
    </border>
    <border>
      <left/>
      <right style="dashed">
        <color theme="3" tint="0.79995117038483843"/>
      </right>
      <top/>
      <bottom style="thin">
        <color theme="4"/>
      </bottom>
      <diagonal/>
    </border>
    <border>
      <left/>
      <right style="dashed">
        <color theme="3" tint="0.79995117038483843"/>
      </right>
      <top/>
      <bottom/>
      <diagonal/>
    </border>
    <border>
      <left/>
      <right/>
      <top/>
      <bottom style="thin">
        <color theme="3" tint="0.39997558519241921"/>
      </bottom>
      <diagonal/>
    </border>
    <border>
      <left/>
      <right/>
      <top/>
      <bottom style="thin">
        <color theme="3" tint="0.59999389629810485"/>
      </bottom>
      <diagonal/>
    </border>
    <border>
      <left/>
      <right style="dotted">
        <color theme="3" tint="0.59999389629810485"/>
      </right>
      <top/>
      <bottom/>
      <diagonal/>
    </border>
    <border>
      <left/>
      <right style="dotted">
        <color theme="3" tint="0.59999389629810485"/>
      </right>
      <top/>
      <bottom style="thin">
        <color theme="4"/>
      </bottom>
      <diagonal/>
    </border>
    <border>
      <left/>
      <right style="dotted">
        <color theme="3" tint="0.59999389629810485"/>
      </right>
      <top style="thin">
        <color theme="4"/>
      </top>
      <bottom/>
      <diagonal/>
    </border>
    <border>
      <left/>
      <right style="dashed">
        <color theme="3" tint="0.79998168889431442"/>
      </right>
      <top/>
      <bottom style="thin">
        <color theme="3" tint="0.39997558519241921"/>
      </bottom>
      <diagonal/>
    </border>
    <border>
      <left style="dotted">
        <color theme="3" tint="0.59999389629810485"/>
      </left>
      <right/>
      <top style="thin">
        <color theme="4"/>
      </top>
      <bottom/>
      <diagonal/>
    </border>
    <border>
      <left style="dotted">
        <color theme="3" tint="0.59999389629810485"/>
      </left>
      <right/>
      <top/>
      <bottom/>
      <diagonal/>
    </border>
    <border>
      <left style="dashed">
        <color theme="3" tint="0.79998168889431442"/>
      </left>
      <right style="dashed">
        <color theme="3" tint="0.39997558519241921"/>
      </right>
      <top style="thin">
        <color theme="4"/>
      </top>
      <bottom/>
      <diagonal/>
    </border>
    <border>
      <left style="dashed">
        <color theme="3" tint="0.79998168889431442"/>
      </left>
      <right style="dashed">
        <color theme="3" tint="0.39997558519241921"/>
      </right>
      <top/>
      <bottom/>
      <diagonal/>
    </border>
    <border>
      <left style="dashed">
        <color theme="3" tint="0.79998168889431442"/>
      </left>
      <right style="dashed">
        <color theme="3" tint="0.39997558519241921"/>
      </right>
      <top/>
      <bottom style="thin">
        <color theme="4"/>
      </bottom>
      <diagonal/>
    </border>
    <border>
      <left style="dashed">
        <color theme="3" tint="0.39997558519241921"/>
      </left>
      <right style="dashed">
        <color theme="3" tint="0.39997558519241921"/>
      </right>
      <top style="thin">
        <color theme="4"/>
      </top>
      <bottom/>
      <diagonal/>
    </border>
    <border>
      <left style="dashed">
        <color theme="3" tint="0.39997558519241921"/>
      </left>
      <right style="dashed">
        <color theme="3" tint="0.39997558519241921"/>
      </right>
      <top/>
      <bottom/>
      <diagonal/>
    </border>
    <border>
      <left style="dashed">
        <color theme="3" tint="0.39997558519241921"/>
      </left>
      <right style="dashed">
        <color theme="3" tint="0.39997558519241921"/>
      </right>
      <top/>
      <bottom style="thin">
        <color theme="4"/>
      </bottom>
      <diagonal/>
    </border>
    <border>
      <left style="dashed">
        <color theme="3" tint="0.79995117038483843"/>
      </left>
      <right/>
      <top/>
      <bottom/>
      <diagonal/>
    </border>
    <border>
      <left/>
      <right/>
      <top/>
      <bottom style="thin">
        <color theme="3" tint="0.39994506668294322"/>
      </bottom>
      <diagonal/>
    </border>
    <border>
      <left style="dashed">
        <color theme="4"/>
      </left>
      <right/>
      <top style="thin">
        <color theme="4"/>
      </top>
      <bottom/>
      <diagonal/>
    </border>
    <border>
      <left style="dashed">
        <color theme="4"/>
      </left>
      <right/>
      <top/>
      <bottom/>
      <diagonal/>
    </border>
    <border>
      <left/>
      <right/>
      <top style="thin">
        <color indexed="62"/>
      </top>
      <bottom/>
      <diagonal/>
    </border>
    <border>
      <left/>
      <right/>
      <top/>
      <bottom style="thin">
        <color indexed="62"/>
      </bottom>
      <diagonal/>
    </border>
    <border>
      <left/>
      <right style="dashed">
        <color theme="3" tint="0.39997558519241921"/>
      </right>
      <top style="thin">
        <color theme="4"/>
      </top>
      <bottom/>
      <diagonal/>
    </border>
    <border>
      <left/>
      <right style="dashed">
        <color theme="3" tint="0.39997558519241921"/>
      </right>
      <top/>
      <bottom/>
      <diagonal/>
    </border>
    <border>
      <left/>
      <right style="dashed">
        <color theme="3" tint="0.39997558519241921"/>
      </right>
      <top/>
      <bottom style="thin">
        <color theme="4"/>
      </bottom>
      <diagonal/>
    </border>
    <border>
      <left/>
      <right style="dashed">
        <color theme="4"/>
      </right>
      <top style="thin">
        <color theme="4"/>
      </top>
      <bottom/>
      <diagonal/>
    </border>
    <border>
      <left style="dashed">
        <color theme="4"/>
      </left>
      <right/>
      <top/>
      <bottom style="thin">
        <color theme="4"/>
      </bottom>
      <diagonal/>
    </border>
    <border>
      <left/>
      <right style="dashed">
        <color theme="4"/>
      </right>
      <top/>
      <bottom style="thin">
        <color theme="4"/>
      </bottom>
      <diagonal/>
    </border>
    <border>
      <left/>
      <right style="dashed">
        <color theme="4"/>
      </right>
      <top/>
      <bottom/>
      <diagonal/>
    </border>
    <border>
      <left style="dashed">
        <color theme="4"/>
      </left>
      <right/>
      <top style="thin">
        <color theme="4"/>
      </top>
      <bottom style="dashed">
        <color theme="4"/>
      </bottom>
      <diagonal/>
    </border>
    <border>
      <left/>
      <right style="dashed">
        <color theme="4"/>
      </right>
      <top style="thin">
        <color theme="4"/>
      </top>
      <bottom style="dashed">
        <color theme="4"/>
      </bottom>
      <diagonal/>
    </border>
    <border>
      <left/>
      <right/>
      <top style="thin">
        <color theme="4"/>
      </top>
      <bottom style="dashed">
        <color theme="4"/>
      </bottom>
      <diagonal/>
    </border>
    <border>
      <left/>
      <right style="dashed">
        <color theme="4"/>
      </right>
      <top style="dashed">
        <color theme="4"/>
      </top>
      <bottom/>
      <diagonal/>
    </border>
    <border>
      <left style="dashed">
        <color theme="4"/>
      </left>
      <right/>
      <top style="dashed">
        <color theme="4"/>
      </top>
      <bottom/>
      <diagonal/>
    </border>
    <border>
      <left/>
      <right style="dashed">
        <color theme="4"/>
      </right>
      <top/>
      <bottom style="thin">
        <color theme="3" tint="0.39994506668294322"/>
      </bottom>
      <diagonal/>
    </border>
    <border>
      <left/>
      <right/>
      <top style="dashed">
        <color theme="4"/>
      </top>
      <bottom/>
      <diagonal/>
    </border>
    <border>
      <left style="dashed">
        <color theme="4"/>
      </left>
      <right/>
      <top/>
      <bottom style="thin">
        <color theme="3" tint="0.39994506668294322"/>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43" fontId="1" fillId="0" borderId="0" applyFont="0" applyFill="0" applyBorder="0" applyAlignment="0" applyProtection="0"/>
    <xf numFmtId="0" fontId="3" fillId="0" borderId="0"/>
    <xf numFmtId="0" fontId="67" fillId="0" borderId="0"/>
  </cellStyleXfs>
  <cellXfs count="75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2" applyAlignment="1" applyProtection="1">
      <alignment horizontal="right" vertical="center"/>
    </xf>
    <xf numFmtId="0" fontId="5"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left" vertical="center"/>
    </xf>
    <xf numFmtId="0" fontId="3" fillId="0" borderId="0" xfId="0" applyFont="1" applyBorder="1" applyAlignment="1">
      <alignment vertical="center"/>
    </xf>
    <xf numFmtId="0" fontId="9" fillId="0" borderId="0" xfId="0" applyFont="1" applyFill="1" applyBorder="1" applyAlignment="1">
      <alignment vertical="center"/>
    </xf>
    <xf numFmtId="0" fontId="10" fillId="0" borderId="0" xfId="0" applyFont="1" applyAlignment="1">
      <alignment vertical="center"/>
    </xf>
    <xf numFmtId="0" fontId="3" fillId="0" borderId="1" xfId="0" applyFont="1" applyBorder="1" applyAlignment="1">
      <alignment vertical="center"/>
    </xf>
    <xf numFmtId="0" fontId="12" fillId="0" borderId="0" xfId="0" applyFont="1" applyAlignment="1">
      <alignment vertical="center"/>
    </xf>
    <xf numFmtId="164" fontId="13" fillId="0" borderId="0" xfId="0" applyNumberFormat="1" applyFont="1" applyFill="1" applyBorder="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167" fontId="13" fillId="0" borderId="0" xfId="0" applyNumberFormat="1" applyFont="1" applyFill="1" applyBorder="1" applyAlignment="1">
      <alignment horizontal="center" vertical="center"/>
    </xf>
    <xf numFmtId="0" fontId="9" fillId="0" borderId="0" xfId="0" applyFont="1" applyAlignment="1">
      <alignment vertical="center"/>
    </xf>
    <xf numFmtId="3" fontId="3" fillId="0" borderId="0" xfId="0" applyNumberFormat="1" applyFont="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3" fillId="0" borderId="0" xfId="0" applyFont="1" applyAlignment="1">
      <alignment horizontal="center" vertical="center"/>
    </xf>
    <xf numFmtId="0" fontId="11" fillId="0" borderId="0" xfId="0" applyFont="1" applyFill="1" applyBorder="1" applyAlignment="1">
      <alignment horizontal="center" vertical="center"/>
    </xf>
    <xf numFmtId="0" fontId="20" fillId="0" borderId="0" xfId="0" applyFont="1" applyAlignment="1">
      <alignment horizontal="center" vertical="center"/>
    </xf>
    <xf numFmtId="0" fontId="3"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3" fontId="1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0" borderId="0" xfId="0" applyAlignment="1">
      <alignment wrapText="1"/>
    </xf>
    <xf numFmtId="0" fontId="3" fillId="0" borderId="0" xfId="0" applyFont="1" applyAlignment="1">
      <alignment vertical="center" wrapText="1"/>
    </xf>
    <xf numFmtId="0" fontId="11" fillId="0" borderId="0" xfId="0" applyFont="1" applyFill="1" applyBorder="1" applyAlignment="1">
      <alignment horizontal="center" vertical="center" wrapText="1"/>
    </xf>
    <xf numFmtId="9" fontId="19" fillId="0" borderId="0" xfId="1" applyFont="1" applyFill="1" applyBorder="1" applyAlignment="1">
      <alignment vertical="center" wrapText="1"/>
    </xf>
    <xf numFmtId="0" fontId="0" fillId="0" borderId="0" xfId="0" applyFill="1"/>
    <xf numFmtId="0" fontId="3" fillId="2"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0" fontId="11" fillId="0" borderId="3"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165" fontId="13" fillId="2" borderId="0" xfId="0" applyNumberFormat="1" applyFont="1" applyFill="1" applyBorder="1" applyAlignment="1">
      <alignment horizontal="right" vertical="center" indent="2"/>
    </xf>
    <xf numFmtId="165" fontId="13" fillId="0" borderId="0" xfId="0" applyNumberFormat="1" applyFont="1" applyFill="1" applyBorder="1" applyAlignment="1">
      <alignment horizontal="right" vertical="center" indent="2"/>
    </xf>
    <xf numFmtId="165" fontId="14" fillId="0" borderId="3" xfId="0" applyNumberFormat="1" applyFont="1" applyFill="1" applyBorder="1" applyAlignment="1">
      <alignment horizontal="right" vertical="center" indent="2"/>
    </xf>
    <xf numFmtId="165" fontId="14" fillId="0" borderId="0" xfId="0" applyNumberFormat="1" applyFont="1" applyFill="1" applyBorder="1" applyAlignment="1">
      <alignment horizontal="right" vertical="center" indent="2"/>
    </xf>
    <xf numFmtId="165" fontId="14" fillId="0" borderId="2" xfId="0" applyNumberFormat="1" applyFont="1" applyFill="1" applyBorder="1" applyAlignment="1">
      <alignment horizontal="right" vertical="center" indent="2"/>
    </xf>
    <xf numFmtId="0" fontId="5" fillId="0" borderId="0" xfId="0" applyFont="1" applyFill="1" applyAlignment="1">
      <alignment vertical="center"/>
    </xf>
    <xf numFmtId="0" fontId="3" fillId="0" borderId="0" xfId="0" applyFont="1"/>
    <xf numFmtId="0" fontId="6" fillId="0" borderId="0"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Fill="1" applyBorder="1" applyAlignment="1">
      <alignment horizontal="left" vertical="center"/>
    </xf>
    <xf numFmtId="0" fontId="3" fillId="0" borderId="0" xfId="0" applyFont="1" applyFill="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8" fillId="0" borderId="0" xfId="0" applyFont="1" applyFill="1" applyBorder="1" applyAlignment="1">
      <alignment horizontal="center" vertical="center"/>
    </xf>
    <xf numFmtId="170" fontId="13" fillId="0" borderId="0" xfId="0" applyNumberFormat="1" applyFont="1" applyFill="1" applyBorder="1" applyAlignment="1">
      <alignment vertical="center"/>
    </xf>
    <xf numFmtId="170" fontId="3" fillId="0" borderId="0" xfId="0" applyNumberFormat="1" applyFont="1"/>
    <xf numFmtId="0" fontId="15" fillId="0" borderId="0" xfId="0" applyFont="1" applyFill="1"/>
    <xf numFmtId="9" fontId="12" fillId="0" borderId="0" xfId="1" applyFont="1" applyFill="1"/>
    <xf numFmtId="170" fontId="12" fillId="0" borderId="0" xfId="0" applyNumberFormat="1" applyFont="1" applyFill="1"/>
    <xf numFmtId="0" fontId="12" fillId="0" borderId="0" xfId="0" applyFont="1" applyFill="1"/>
    <xf numFmtId="0" fontId="12" fillId="0" borderId="0" xfId="0" applyFont="1" applyFill="1" applyAlignment="1">
      <alignment vertical="center"/>
    </xf>
    <xf numFmtId="0" fontId="2" fillId="0" borderId="0" xfId="0" applyFont="1" applyBorder="1" applyAlignment="1">
      <alignment vertical="center"/>
    </xf>
    <xf numFmtId="0" fontId="0" fillId="0" borderId="0" xfId="0" applyFont="1"/>
    <xf numFmtId="0" fontId="3" fillId="0" borderId="0" xfId="0" applyFont="1" applyAlignment="1">
      <alignment horizontal="center"/>
    </xf>
    <xf numFmtId="0" fontId="7" fillId="0" borderId="0" xfId="0" applyFont="1" applyBorder="1"/>
    <xf numFmtId="0" fontId="25" fillId="0" borderId="0" xfId="0" applyFont="1" applyBorder="1" applyAlignment="1">
      <alignment horizontal="center" vertical="center"/>
    </xf>
    <xf numFmtId="0" fontId="25" fillId="0" borderId="0" xfId="0" applyFont="1" applyBorder="1" applyAlignment="1"/>
    <xf numFmtId="0" fontId="12" fillId="0" borderId="0" xfId="0" applyFont="1" applyBorder="1" applyAlignment="1">
      <alignment vertical="center"/>
    </xf>
    <xf numFmtId="171" fontId="13" fillId="0" borderId="0" xfId="0" applyNumberFormat="1" applyFont="1" applyFill="1" applyBorder="1" applyAlignment="1">
      <alignment horizontal="right" vertical="center"/>
    </xf>
    <xf numFmtId="169" fontId="3" fillId="0" borderId="0" xfId="0" applyNumberFormat="1" applyFont="1" applyAlignment="1">
      <alignment vertical="center"/>
    </xf>
    <xf numFmtId="0" fontId="12" fillId="0" borderId="0" xfId="0" applyFont="1" applyAlignment="1">
      <alignment horizontal="center"/>
    </xf>
    <xf numFmtId="10" fontId="12" fillId="0" borderId="0" xfId="0" applyNumberFormat="1" applyFont="1" applyAlignment="1">
      <alignment horizontal="center"/>
    </xf>
    <xf numFmtId="169" fontId="12" fillId="0" borderId="0" xfId="0" applyNumberFormat="1" applyFont="1" applyAlignment="1">
      <alignment horizontal="center"/>
    </xf>
    <xf numFmtId="0" fontId="3" fillId="0" borderId="0" xfId="0" applyFont="1" applyFill="1" applyAlignment="1">
      <alignment horizontal="center"/>
    </xf>
    <xf numFmtId="10" fontId="3" fillId="0" borderId="0" xfId="1" applyNumberFormat="1" applyFont="1" applyFill="1" applyAlignment="1">
      <alignment horizontal="center"/>
    </xf>
    <xf numFmtId="0" fontId="30" fillId="0" borderId="0" xfId="0" applyFont="1" applyFill="1" applyBorder="1" applyAlignment="1">
      <alignment horizontal="center" vertical="center"/>
    </xf>
    <xf numFmtId="0" fontId="26" fillId="0" borderId="0" xfId="0" applyFont="1" applyFill="1" applyBorder="1"/>
    <xf numFmtId="0" fontId="26" fillId="0" borderId="0" xfId="0" applyFont="1" applyFill="1" applyBorder="1" applyAlignment="1">
      <alignment vertical="center"/>
    </xf>
    <xf numFmtId="3" fontId="26" fillId="0" borderId="0" xfId="0" applyNumberFormat="1" applyFont="1" applyFill="1" applyBorder="1" applyAlignment="1">
      <alignment horizontal="right" vertical="center"/>
    </xf>
    <xf numFmtId="3" fontId="11" fillId="0" borderId="0" xfId="0" applyNumberFormat="1" applyFont="1" applyFill="1" applyBorder="1" applyAlignment="1">
      <alignment horizontal="centerContinuous" vertical="center"/>
    </xf>
    <xf numFmtId="3" fontId="31"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15" fillId="0" borderId="0" xfId="0" applyFont="1" applyFill="1" applyAlignment="1">
      <alignment vertical="center"/>
    </xf>
    <xf numFmtId="0" fontId="34" fillId="0" borderId="0" xfId="0" applyFont="1" applyFill="1" applyBorder="1" applyAlignment="1">
      <alignment vertical="center"/>
    </xf>
    <xf numFmtId="0" fontId="27" fillId="0" borderId="0" xfId="0" applyFont="1" applyFill="1" applyBorder="1" applyAlignment="1">
      <alignment vertical="center"/>
    </xf>
    <xf numFmtId="0" fontId="12" fillId="0" borderId="0" xfId="0" applyFont="1" applyBorder="1"/>
    <xf numFmtId="0" fontId="25" fillId="0" borderId="0" xfId="0" applyFont="1" applyBorder="1" applyAlignment="1">
      <alignment vertical="center"/>
    </xf>
    <xf numFmtId="0" fontId="11" fillId="0" borderId="3" xfId="0" applyFont="1" applyBorder="1" applyAlignment="1">
      <alignment horizontal="center" vertical="center"/>
    </xf>
    <xf numFmtId="168" fontId="11" fillId="0" borderId="2" xfId="0" applyNumberFormat="1" applyFont="1" applyBorder="1" applyAlignment="1">
      <alignment horizontal="center" vertical="center"/>
    </xf>
    <xf numFmtId="172" fontId="13" fillId="0" borderId="0" xfId="0" applyNumberFormat="1" applyFont="1" applyFill="1" applyBorder="1" applyAlignment="1">
      <alignment horizontal="center" vertical="center"/>
    </xf>
    <xf numFmtId="173" fontId="13" fillId="0" borderId="0" xfId="0" applyNumberFormat="1" applyFont="1" applyFill="1" applyBorder="1" applyAlignment="1">
      <alignment horizontal="right" vertical="center"/>
    </xf>
    <xf numFmtId="0" fontId="23" fillId="3" borderId="0" xfId="0" applyFont="1" applyFill="1" applyBorder="1" applyAlignment="1">
      <alignment horizontal="left" vertical="center"/>
    </xf>
    <xf numFmtId="0" fontId="24" fillId="4" borderId="0" xfId="0" applyFont="1" applyFill="1" applyBorder="1" applyAlignment="1">
      <alignment horizontal="left" vertical="center"/>
    </xf>
    <xf numFmtId="172" fontId="13" fillId="2" borderId="0" xfId="0" applyNumberFormat="1" applyFont="1" applyFill="1" applyBorder="1" applyAlignment="1">
      <alignment horizontal="right" vertical="center" indent="3"/>
    </xf>
    <xf numFmtId="165" fontId="13" fillId="2" borderId="0" xfId="0" applyNumberFormat="1" applyFont="1" applyFill="1" applyBorder="1" applyAlignment="1">
      <alignment horizontal="right" vertical="center" indent="3"/>
    </xf>
    <xf numFmtId="172" fontId="13" fillId="0" borderId="0" xfId="0" applyNumberFormat="1" applyFont="1" applyBorder="1" applyAlignment="1">
      <alignment horizontal="right" vertical="center" indent="3"/>
    </xf>
    <xf numFmtId="165" fontId="13" fillId="0" borderId="0" xfId="0" applyNumberFormat="1" applyFont="1" applyFill="1" applyBorder="1" applyAlignment="1">
      <alignment horizontal="right" vertical="center" indent="3"/>
    </xf>
    <xf numFmtId="172" fontId="13" fillId="0" borderId="0" xfId="0" applyNumberFormat="1" applyFont="1" applyFill="1" applyBorder="1" applyAlignment="1">
      <alignment horizontal="right" vertical="center" indent="3"/>
    </xf>
    <xf numFmtId="172" fontId="14" fillId="0" borderId="3" xfId="0" applyNumberFormat="1" applyFont="1" applyBorder="1" applyAlignment="1">
      <alignment horizontal="right" vertical="center" indent="3"/>
    </xf>
    <xf numFmtId="165" fontId="14" fillId="0" borderId="3" xfId="0" applyNumberFormat="1" applyFont="1" applyFill="1" applyBorder="1" applyAlignment="1">
      <alignment horizontal="right" vertical="center" indent="3"/>
    </xf>
    <xf numFmtId="172" fontId="14" fillId="0" borderId="3" xfId="0" applyNumberFormat="1" applyFont="1" applyFill="1" applyBorder="1" applyAlignment="1">
      <alignment horizontal="right" vertical="center" indent="3"/>
    </xf>
    <xf numFmtId="172" fontId="14" fillId="0" borderId="0" xfId="0" applyNumberFormat="1" applyFont="1" applyBorder="1" applyAlignment="1">
      <alignment horizontal="right" vertical="center" indent="3"/>
    </xf>
    <xf numFmtId="165" fontId="14" fillId="0" borderId="0" xfId="0" applyNumberFormat="1" applyFont="1" applyFill="1" applyBorder="1" applyAlignment="1">
      <alignment horizontal="right" vertical="center" indent="3"/>
    </xf>
    <xf numFmtId="172" fontId="14" fillId="0" borderId="0" xfId="0" applyNumberFormat="1" applyFont="1" applyFill="1" applyBorder="1" applyAlignment="1">
      <alignment horizontal="right" vertical="center" indent="3"/>
    </xf>
    <xf numFmtId="172" fontId="14" fillId="0" borderId="2" xfId="0" applyNumberFormat="1" applyFont="1" applyBorder="1" applyAlignment="1">
      <alignment horizontal="right" vertical="center" indent="3"/>
    </xf>
    <xf numFmtId="165" fontId="14" fillId="0" borderId="2" xfId="0" applyNumberFormat="1" applyFont="1" applyFill="1" applyBorder="1" applyAlignment="1">
      <alignment horizontal="right" vertical="center" indent="3"/>
    </xf>
    <xf numFmtId="172" fontId="14" fillId="0" borderId="2" xfId="0" applyNumberFormat="1" applyFont="1" applyFill="1" applyBorder="1" applyAlignment="1">
      <alignment horizontal="right" vertical="center" indent="3"/>
    </xf>
    <xf numFmtId="3" fontId="11" fillId="0" borderId="3" xfId="0" applyNumberFormat="1" applyFont="1" applyBorder="1" applyAlignment="1">
      <alignment horizontal="center" vertical="center"/>
    </xf>
    <xf numFmtId="3" fontId="0" fillId="0" borderId="0" xfId="0" applyNumberFormat="1"/>
    <xf numFmtId="169" fontId="13" fillId="2" borderId="0" xfId="0" applyNumberFormat="1" applyFont="1" applyFill="1" applyBorder="1" applyAlignment="1">
      <alignment horizontal="right" vertical="center" indent="3"/>
    </xf>
    <xf numFmtId="169" fontId="13" fillId="0" borderId="0" xfId="0" applyNumberFormat="1" applyFont="1" applyFill="1" applyBorder="1" applyAlignment="1">
      <alignment horizontal="right" vertical="center" indent="3"/>
    </xf>
    <xf numFmtId="169" fontId="14" fillId="0" borderId="3" xfId="0" applyNumberFormat="1" applyFont="1" applyFill="1" applyBorder="1" applyAlignment="1">
      <alignment horizontal="right" vertical="center" indent="3"/>
    </xf>
    <xf numFmtId="169" fontId="14" fillId="0" borderId="0" xfId="0" applyNumberFormat="1" applyFont="1" applyFill="1" applyBorder="1" applyAlignment="1">
      <alignment horizontal="right" vertical="center" indent="3"/>
    </xf>
    <xf numFmtId="169" fontId="14" fillId="0" borderId="2" xfId="0" applyNumberFormat="1" applyFont="1" applyFill="1" applyBorder="1" applyAlignment="1">
      <alignment horizontal="right" vertical="center" indent="3"/>
    </xf>
    <xf numFmtId="0" fontId="35" fillId="0" borderId="0" xfId="0" applyFont="1" applyAlignment="1">
      <alignment vertical="center" wrapText="1"/>
    </xf>
    <xf numFmtId="0" fontId="6" fillId="0" borderId="0" xfId="0" applyFont="1" applyFill="1" applyAlignment="1">
      <alignment horizontal="left" vertical="center"/>
    </xf>
    <xf numFmtId="0" fontId="36" fillId="0" borderId="0" xfId="0" applyFont="1"/>
    <xf numFmtId="0" fontId="0" fillId="0" borderId="0" xfId="0" applyAlignment="1">
      <alignment vertical="center"/>
    </xf>
    <xf numFmtId="0" fontId="0" fillId="0" borderId="0" xfId="0" applyAlignment="1">
      <alignment horizontal="center" vertical="center" wrapText="1"/>
    </xf>
    <xf numFmtId="0" fontId="11" fillId="0" borderId="2" xfId="0" applyFont="1" applyBorder="1" applyAlignment="1">
      <alignment vertical="center"/>
    </xf>
    <xf numFmtId="0" fontId="0" fillId="0" borderId="2" xfId="0" applyBorder="1" applyAlignment="1"/>
    <xf numFmtId="0" fontId="0" fillId="0" borderId="2" xfId="0" applyBorder="1" applyAlignment="1">
      <alignment vertical="center"/>
    </xf>
    <xf numFmtId="0" fontId="24" fillId="0" borderId="0" xfId="0" applyFont="1" applyFill="1" applyBorder="1" applyAlignment="1">
      <alignment horizontal="left" vertical="center"/>
    </xf>
    <xf numFmtId="3" fontId="0" fillId="0" borderId="0" xfId="0" applyNumberFormat="1" applyAlignment="1">
      <alignment horizontal="center" vertical="center" wrapText="1"/>
    </xf>
    <xf numFmtId="174" fontId="13" fillId="2" borderId="0" xfId="0" applyNumberFormat="1" applyFont="1" applyFill="1" applyBorder="1" applyAlignment="1">
      <alignment horizontal="right" vertical="center" indent="3"/>
    </xf>
    <xf numFmtId="174" fontId="13" fillId="0" borderId="0" xfId="0" applyNumberFormat="1" applyFont="1" applyFill="1" applyBorder="1" applyAlignment="1">
      <alignment horizontal="right" vertical="center" indent="3"/>
    </xf>
    <xf numFmtId="174" fontId="14" fillId="0" borderId="3" xfId="0" applyNumberFormat="1" applyFont="1" applyFill="1" applyBorder="1" applyAlignment="1">
      <alignment horizontal="right" vertical="center" indent="3"/>
    </xf>
    <xf numFmtId="174" fontId="14" fillId="0" borderId="0" xfId="0" applyNumberFormat="1" applyFont="1" applyFill="1" applyBorder="1" applyAlignment="1">
      <alignment horizontal="right" vertical="center" indent="3"/>
    </xf>
    <xf numFmtId="174" fontId="14" fillId="0" borderId="2" xfId="0" applyNumberFormat="1" applyFont="1" applyFill="1" applyBorder="1" applyAlignment="1">
      <alignment horizontal="right" vertical="center" indent="3"/>
    </xf>
    <xf numFmtId="0" fontId="11" fillId="0" borderId="3" xfId="0" applyFont="1" applyBorder="1" applyAlignment="1">
      <alignment horizontal="center" vertical="center"/>
    </xf>
    <xf numFmtId="0" fontId="11" fillId="0" borderId="0" xfId="0" applyFont="1" applyBorder="1" applyAlignment="1">
      <alignment horizontal="center" vertical="center"/>
    </xf>
    <xf numFmtId="3" fontId="11" fillId="0" borderId="3" xfId="0" applyNumberFormat="1" applyFont="1" applyBorder="1" applyAlignment="1">
      <alignment horizontal="center" vertical="center" wrapText="1"/>
    </xf>
    <xf numFmtId="172" fontId="13" fillId="0" borderId="0" xfId="0" applyNumberFormat="1" applyFont="1" applyFill="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3" fontId="11" fillId="0" borderId="3" xfId="0" applyNumberFormat="1" applyFont="1" applyBorder="1" applyAlignment="1">
      <alignment horizontal="center" vertical="center" wrapText="1"/>
    </xf>
    <xf numFmtId="3" fontId="14" fillId="0" borderId="0" xfId="0" applyNumberFormat="1" applyFont="1" applyFill="1" applyBorder="1" applyAlignment="1">
      <alignment horizontal="right" vertical="center" indent="7"/>
    </xf>
    <xf numFmtId="0" fontId="14" fillId="0" borderId="0" xfId="0" applyFont="1" applyFill="1" applyBorder="1" applyAlignment="1">
      <alignment horizontal="left" vertical="center"/>
    </xf>
    <xf numFmtId="172" fontId="13" fillId="2" borderId="0" xfId="0" applyNumberFormat="1" applyFont="1" applyFill="1" applyBorder="1" applyAlignment="1">
      <alignment horizontal="right" vertical="center" indent="1"/>
    </xf>
    <xf numFmtId="165" fontId="13" fillId="2" borderId="0" xfId="0" applyNumberFormat="1" applyFont="1" applyFill="1" applyBorder="1" applyAlignment="1">
      <alignment horizontal="right" vertical="center" indent="1"/>
    </xf>
    <xf numFmtId="172" fontId="13" fillId="0" borderId="0" xfId="0" applyNumberFormat="1" applyFont="1" applyBorder="1" applyAlignment="1">
      <alignment horizontal="right" vertical="center" indent="1"/>
    </xf>
    <xf numFmtId="165" fontId="13" fillId="0" borderId="0" xfId="0" applyNumberFormat="1" applyFont="1" applyFill="1" applyBorder="1" applyAlignment="1">
      <alignment horizontal="right" vertical="center" indent="1"/>
    </xf>
    <xf numFmtId="172" fontId="13" fillId="0" borderId="0" xfId="0" applyNumberFormat="1" applyFont="1" applyFill="1" applyBorder="1" applyAlignment="1">
      <alignment horizontal="right" vertical="center" indent="1"/>
    </xf>
    <xf numFmtId="172" fontId="14" fillId="0" borderId="3" xfId="0" applyNumberFormat="1" applyFont="1" applyBorder="1" applyAlignment="1">
      <alignment horizontal="right" vertical="center" indent="1"/>
    </xf>
    <xf numFmtId="165" fontId="14" fillId="0" borderId="3" xfId="0" applyNumberFormat="1" applyFont="1" applyFill="1" applyBorder="1" applyAlignment="1">
      <alignment horizontal="right" vertical="center" indent="1"/>
    </xf>
    <xf numFmtId="172" fontId="14" fillId="0" borderId="0" xfId="0" applyNumberFormat="1" applyFont="1" applyBorder="1" applyAlignment="1">
      <alignment horizontal="right" vertical="center" indent="1"/>
    </xf>
    <xf numFmtId="165" fontId="14" fillId="0" borderId="0" xfId="0" applyNumberFormat="1" applyFont="1" applyFill="1" applyBorder="1" applyAlignment="1">
      <alignment horizontal="right" vertical="center" indent="1"/>
    </xf>
    <xf numFmtId="172" fontId="14" fillId="0" borderId="0" xfId="0" applyNumberFormat="1" applyFont="1" applyFill="1" applyBorder="1" applyAlignment="1">
      <alignment horizontal="right" vertical="center" indent="1"/>
    </xf>
    <xf numFmtId="172" fontId="14" fillId="0" borderId="2" xfId="0" applyNumberFormat="1" applyFont="1" applyBorder="1" applyAlignment="1">
      <alignment horizontal="right" vertical="center" indent="1"/>
    </xf>
    <xf numFmtId="165" fontId="14" fillId="0" borderId="2" xfId="0" applyNumberFormat="1" applyFont="1" applyFill="1" applyBorder="1" applyAlignment="1">
      <alignment horizontal="right" vertical="center" indent="1"/>
    </xf>
    <xf numFmtId="0" fontId="12" fillId="0" borderId="5" xfId="0" applyFont="1" applyBorder="1"/>
    <xf numFmtId="0" fontId="0" fillId="0" borderId="0" xfId="0" applyAlignment="1">
      <alignment vertical="center" wrapText="1"/>
    </xf>
    <xf numFmtId="0" fontId="21" fillId="5" borderId="0" xfId="0" applyFont="1" applyFill="1" applyBorder="1" applyAlignment="1">
      <alignment vertical="center"/>
    </xf>
    <xf numFmtId="168" fontId="3" fillId="0" borderId="2" xfId="0" applyNumberFormat="1" applyFont="1" applyBorder="1" applyAlignment="1">
      <alignment horizontal="center" vertical="center" wrapText="1"/>
    </xf>
    <xf numFmtId="0" fontId="15" fillId="0" borderId="0" xfId="0" applyFont="1" applyFill="1" applyAlignment="1">
      <alignment vertical="top"/>
    </xf>
    <xf numFmtId="0" fontId="0" fillId="0" borderId="0" xfId="0" applyAlignment="1">
      <alignment horizontal="center" vertical="center"/>
    </xf>
    <xf numFmtId="0" fontId="23" fillId="3" borderId="0" xfId="0" applyFont="1" applyFill="1" applyBorder="1" applyAlignment="1">
      <alignment horizontal="left" vertical="center"/>
    </xf>
    <xf numFmtId="0" fontId="21" fillId="0" borderId="0" xfId="0" applyFont="1" applyFill="1" applyBorder="1" applyAlignment="1">
      <alignment vertical="center"/>
    </xf>
    <xf numFmtId="3" fontId="14" fillId="0" borderId="0" xfId="0" applyNumberFormat="1" applyFont="1" applyFill="1" applyBorder="1" applyAlignment="1">
      <alignment vertical="center"/>
    </xf>
    <xf numFmtId="0" fontId="15" fillId="0" borderId="0" xfId="0" applyFont="1" applyAlignment="1">
      <alignment vertical="center" wrapText="1"/>
    </xf>
    <xf numFmtId="165"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5" fillId="0" borderId="0" xfId="0" applyFont="1" applyAlignment="1">
      <alignment vertical="distributed" wrapText="1"/>
    </xf>
    <xf numFmtId="0" fontId="12" fillId="0" borderId="0" xfId="0" applyFont="1"/>
    <xf numFmtId="0" fontId="3" fillId="0" borderId="0" xfId="3"/>
    <xf numFmtId="0" fontId="13" fillId="0" borderId="0" xfId="3" applyFont="1" applyBorder="1" applyAlignment="1">
      <alignment vertical="center"/>
    </xf>
    <xf numFmtId="0" fontId="13" fillId="0" borderId="0" xfId="3" applyFont="1" applyAlignment="1">
      <alignment vertical="center"/>
    </xf>
    <xf numFmtId="0" fontId="12" fillId="0" borderId="0" xfId="0" applyFont="1" applyAlignment="1">
      <alignment wrapText="1"/>
    </xf>
    <xf numFmtId="0" fontId="0" fillId="0" borderId="0" xfId="0" applyAlignment="1">
      <alignment vertical="top" wrapText="1"/>
    </xf>
    <xf numFmtId="0" fontId="15" fillId="0" borderId="0" xfId="0" applyFont="1"/>
    <xf numFmtId="0" fontId="12" fillId="0" borderId="0" xfId="0" applyFont="1" applyFill="1" applyBorder="1"/>
    <xf numFmtId="168" fontId="3" fillId="0" borderId="2" xfId="0" applyNumberFormat="1" applyFont="1" applyBorder="1" applyAlignment="1">
      <alignment horizontal="center" vertical="center"/>
    </xf>
    <xf numFmtId="3" fontId="3" fillId="0" borderId="0" xfId="0" applyNumberFormat="1" applyFont="1" applyBorder="1" applyAlignment="1">
      <alignment horizontal="center" vertical="center" wrapText="1"/>
    </xf>
    <xf numFmtId="168" fontId="3" fillId="0" borderId="2" xfId="0" quotePrefix="1" applyNumberFormat="1" applyFont="1" applyBorder="1" applyAlignment="1">
      <alignment horizontal="center" vertical="center"/>
    </xf>
    <xf numFmtId="168" fontId="13" fillId="0" borderId="2" xfId="0" quotePrefix="1" applyNumberFormat="1" applyFont="1" applyBorder="1" applyAlignment="1">
      <alignment horizontal="center" vertical="center"/>
    </xf>
    <xf numFmtId="168" fontId="13" fillId="0" borderId="2" xfId="0" applyNumberFormat="1" applyFont="1" applyBorder="1" applyAlignment="1">
      <alignment horizontal="center" vertical="center"/>
    </xf>
    <xf numFmtId="175" fontId="13" fillId="0" borderId="0" xfId="0" applyNumberFormat="1" applyFont="1" applyFill="1" applyBorder="1" applyAlignment="1">
      <alignment horizontal="right" vertical="center"/>
    </xf>
    <xf numFmtId="0" fontId="3" fillId="0" borderId="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13" fillId="0" borderId="0" xfId="0" applyNumberFormat="1" applyFont="1" applyBorder="1" applyAlignment="1">
      <alignment horizontal="center" vertical="center"/>
    </xf>
    <xf numFmtId="176" fontId="0" fillId="0" borderId="6" xfId="0" applyNumberFormat="1" applyBorder="1"/>
    <xf numFmtId="176" fontId="0" fillId="0" borderId="5" xfId="0" applyNumberFormat="1" applyBorder="1"/>
    <xf numFmtId="176" fontId="0" fillId="0" borderId="7" xfId="0" applyNumberFormat="1" applyBorder="1"/>
    <xf numFmtId="176" fontId="0" fillId="0" borderId="0" xfId="0" applyNumberFormat="1" applyBorder="1"/>
    <xf numFmtId="176" fontId="0" fillId="0" borderId="14" xfId="0" applyNumberFormat="1" applyBorder="1"/>
    <xf numFmtId="176" fontId="0" fillId="0" borderId="15" xfId="0" applyNumberFormat="1" applyBorder="1"/>
    <xf numFmtId="176" fontId="0" fillId="0" borderId="16" xfId="0" applyNumberFormat="1" applyBorder="1"/>
    <xf numFmtId="176" fontId="0" fillId="0" borderId="1" xfId="0" applyNumberFormat="1" applyBorder="1"/>
    <xf numFmtId="176" fontId="0" fillId="0" borderId="17" xfId="0" applyNumberFormat="1" applyBorder="1"/>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176" fontId="38" fillId="0" borderId="13" xfId="0" applyNumberFormat="1" applyFont="1" applyBorder="1"/>
    <xf numFmtId="176" fontId="38" fillId="0" borderId="12" xfId="0" applyNumberFormat="1" applyFont="1" applyBorder="1"/>
    <xf numFmtId="0" fontId="11" fillId="0" borderId="4" xfId="0" applyFont="1" applyBorder="1" applyAlignment="1">
      <alignment horizontal="center" vertical="center"/>
    </xf>
    <xf numFmtId="3" fontId="11" fillId="0" borderId="4" xfId="0" applyNumberFormat="1" applyFont="1" applyBorder="1" applyAlignment="1">
      <alignment horizontal="center" vertical="center" wrapText="1"/>
    </xf>
    <xf numFmtId="3" fontId="11" fillId="0" borderId="4" xfId="0" applyNumberFormat="1" applyFont="1" applyBorder="1" applyAlignment="1">
      <alignment horizontal="center" vertical="center"/>
    </xf>
    <xf numFmtId="0" fontId="3" fillId="0" borderId="0" xfId="0" applyFont="1" applyFill="1" applyAlignment="1">
      <alignment horizontal="left" vertical="center"/>
    </xf>
    <xf numFmtId="3" fontId="13" fillId="0" borderId="0" xfId="0" applyNumberFormat="1" applyFont="1" applyFill="1" applyBorder="1" applyAlignment="1">
      <alignment vertical="center"/>
    </xf>
    <xf numFmtId="3" fontId="13" fillId="0" borderId="0" xfId="0" applyNumberFormat="1" applyFont="1" applyFill="1" applyBorder="1" applyAlignment="1">
      <alignment horizontal="right" vertical="center" indent="7"/>
    </xf>
    <xf numFmtId="3" fontId="13" fillId="0" borderId="0" xfId="0" quotePrefix="1" applyNumberFormat="1" applyFont="1" applyFill="1" applyBorder="1" applyAlignment="1">
      <alignment vertical="center"/>
    </xf>
    <xf numFmtId="0" fontId="0" fillId="0" borderId="0" xfId="0" applyFill="1" applyBorder="1" applyAlignment="1">
      <alignment wrapText="1"/>
    </xf>
    <xf numFmtId="0" fontId="0" fillId="0" borderId="0" xfId="0" applyFill="1" applyBorder="1"/>
    <xf numFmtId="3" fontId="11" fillId="0" borderId="0" xfId="0" applyNumberFormat="1" applyFont="1" applyFill="1" applyBorder="1" applyAlignment="1">
      <alignment vertical="center" wrapText="1"/>
    </xf>
    <xf numFmtId="3" fontId="11" fillId="0" borderId="0" xfId="0" applyNumberFormat="1" applyFont="1" applyFill="1" applyBorder="1" applyAlignment="1">
      <alignment horizontal="center" vertical="center" wrapText="1"/>
    </xf>
    <xf numFmtId="3" fontId="3" fillId="0" borderId="0" xfId="0" applyNumberFormat="1" applyFont="1" applyFill="1" applyBorder="1" applyAlignment="1">
      <alignment vertical="center" wrapText="1"/>
    </xf>
    <xf numFmtId="168" fontId="37" fillId="0" borderId="4" xfId="0" applyNumberFormat="1" applyFont="1" applyBorder="1" applyAlignment="1">
      <alignment horizontal="center" vertical="center" wrapText="1"/>
    </xf>
    <xf numFmtId="0" fontId="3" fillId="0" borderId="0" xfId="0" applyFont="1" applyFill="1" applyBorder="1" applyAlignment="1" applyProtection="1">
      <alignment horizontal="left" vertical="top"/>
      <protection locked="0"/>
    </xf>
    <xf numFmtId="172" fontId="0" fillId="0" borderId="0" xfId="0" applyNumberFormat="1"/>
    <xf numFmtId="168" fontId="39" fillId="0" borderId="0" xfId="0" applyNumberFormat="1" applyFont="1" applyFill="1" applyBorder="1" applyAlignment="1">
      <alignment horizontal="center" vertical="center" wrapText="1"/>
    </xf>
    <xf numFmtId="0" fontId="13" fillId="0" borderId="0" xfId="0" applyFont="1" applyBorder="1" applyAlignment="1">
      <alignment vertical="center" wrapText="1"/>
    </xf>
    <xf numFmtId="0" fontId="15" fillId="0" borderId="0" xfId="0" applyFont="1" applyFill="1" applyAlignment="1">
      <alignment horizontal="center" vertical="center" wrapText="1"/>
    </xf>
    <xf numFmtId="0" fontId="11" fillId="0" borderId="4" xfId="0" applyFont="1" applyBorder="1" applyAlignment="1">
      <alignment vertical="center"/>
    </xf>
    <xf numFmtId="168" fontId="11" fillId="0" borderId="4" xfId="0" applyNumberFormat="1" applyFont="1" applyBorder="1" applyAlignment="1">
      <alignment horizontal="center" vertical="center"/>
    </xf>
    <xf numFmtId="0" fontId="40" fillId="0" borderId="0" xfId="0" applyFont="1"/>
    <xf numFmtId="0" fontId="41" fillId="0" borderId="0" xfId="0" applyFont="1"/>
    <xf numFmtId="0" fontId="42" fillId="0" borderId="0" xfId="0" applyFont="1"/>
    <xf numFmtId="0" fontId="43" fillId="0" borderId="0" xfId="0" applyFont="1" applyBorder="1" applyAlignment="1">
      <alignment vertical="center"/>
    </xf>
    <xf numFmtId="0" fontId="44" fillId="0" borderId="0" xfId="0" applyFont="1" applyBorder="1" applyAlignment="1">
      <alignment vertical="center"/>
    </xf>
    <xf numFmtId="0" fontId="45" fillId="0" borderId="0" xfId="0" applyFont="1"/>
    <xf numFmtId="0" fontId="46" fillId="0" borderId="0" xfId="0" applyFont="1"/>
    <xf numFmtId="0" fontId="47" fillId="0" borderId="0" xfId="0" applyFont="1" applyBorder="1" applyAlignment="1">
      <alignment vertical="center"/>
    </xf>
    <xf numFmtId="0" fontId="48" fillId="0" borderId="0" xfId="0" applyFont="1" applyFill="1" applyAlignment="1">
      <alignment vertical="center"/>
    </xf>
    <xf numFmtId="0" fontId="50" fillId="4" borderId="0" xfId="0" applyFont="1" applyFill="1" applyBorder="1" applyAlignment="1">
      <alignment horizontal="left" vertical="center"/>
    </xf>
    <xf numFmtId="0" fontId="47" fillId="0" borderId="0" xfId="0" applyFont="1" applyFill="1" applyAlignment="1">
      <alignment horizontal="left" vertical="center"/>
    </xf>
    <xf numFmtId="0" fontId="51" fillId="0" borderId="0" xfId="0" applyFont="1" applyBorder="1" applyAlignment="1">
      <alignment vertical="center"/>
    </xf>
    <xf numFmtId="0" fontId="52" fillId="0" borderId="0" xfId="0" applyFont="1" applyBorder="1" applyAlignment="1">
      <alignment vertical="center"/>
    </xf>
    <xf numFmtId="0" fontId="53" fillId="0" borderId="0" xfId="0" applyFont="1" applyAlignment="1">
      <alignment horizontal="center"/>
    </xf>
    <xf numFmtId="0" fontId="49" fillId="0" borderId="0" xfId="0" applyFont="1" applyBorder="1"/>
    <xf numFmtId="0" fontId="55" fillId="0" borderId="0" xfId="0" applyFont="1" applyAlignment="1">
      <alignment horizontal="center"/>
    </xf>
    <xf numFmtId="10" fontId="55" fillId="0" borderId="0" xfId="0" applyNumberFormat="1" applyFont="1" applyAlignment="1">
      <alignment horizontal="center"/>
    </xf>
    <xf numFmtId="0" fontId="43" fillId="0" borderId="0" xfId="0" applyFont="1" applyAlignment="1">
      <alignment vertical="center"/>
    </xf>
    <xf numFmtId="0" fontId="47" fillId="0" borderId="0" xfId="0" applyFont="1" applyBorder="1" applyAlignment="1">
      <alignment horizontal="left" vertical="center"/>
    </xf>
    <xf numFmtId="0" fontId="49" fillId="0" borderId="0" xfId="2" applyFont="1" applyAlignment="1" applyProtection="1">
      <alignment horizontal="right" vertical="center"/>
    </xf>
    <xf numFmtId="0" fontId="57" fillId="0" borderId="0" xfId="0" applyFont="1"/>
    <xf numFmtId="0" fontId="51" fillId="0" borderId="0" xfId="0" applyFont="1"/>
    <xf numFmtId="0" fontId="44" fillId="0" borderId="0" xfId="2" applyFont="1" applyAlignment="1" applyProtection="1"/>
    <xf numFmtId="0" fontId="44" fillId="0" borderId="0" xfId="2" applyFont="1" applyBorder="1" applyAlignment="1" applyProtection="1">
      <alignment vertical="center"/>
    </xf>
    <xf numFmtId="172" fontId="13" fillId="2" borderId="23" xfId="0" applyNumberFormat="1" applyFont="1" applyFill="1" applyBorder="1" applyAlignment="1">
      <alignment horizontal="right" vertical="center" indent="3"/>
    </xf>
    <xf numFmtId="165" fontId="13" fillId="2" borderId="24" xfId="0" applyNumberFormat="1" applyFont="1" applyFill="1" applyBorder="1" applyAlignment="1">
      <alignment horizontal="right" vertical="center" indent="3"/>
    </xf>
    <xf numFmtId="172" fontId="13" fillId="0" borderId="23" xfId="0" applyNumberFormat="1" applyFont="1" applyBorder="1" applyAlignment="1">
      <alignment horizontal="right" vertical="center" indent="3"/>
    </xf>
    <xf numFmtId="165" fontId="13" fillId="0" borderId="24" xfId="0" applyNumberFormat="1" applyFont="1" applyFill="1" applyBorder="1" applyAlignment="1">
      <alignment horizontal="right" vertical="center" indent="3"/>
    </xf>
    <xf numFmtId="172" fontId="13" fillId="0" borderId="23" xfId="0" applyNumberFormat="1" applyFont="1" applyFill="1" applyBorder="1" applyAlignment="1">
      <alignment horizontal="right" vertical="center" indent="3"/>
    </xf>
    <xf numFmtId="172" fontId="14" fillId="0" borderId="19" xfId="0" applyNumberFormat="1" applyFont="1" applyBorder="1" applyAlignment="1">
      <alignment horizontal="right" vertical="center" indent="3"/>
    </xf>
    <xf numFmtId="165" fontId="14" fillId="0" borderId="20" xfId="0" applyNumberFormat="1" applyFont="1" applyFill="1" applyBorder="1" applyAlignment="1">
      <alignment horizontal="right" vertical="center" indent="3"/>
    </xf>
    <xf numFmtId="172" fontId="14" fillId="0" borderId="23" xfId="0" applyNumberFormat="1" applyFont="1" applyBorder="1" applyAlignment="1">
      <alignment horizontal="right" vertical="center" indent="3"/>
    </xf>
    <xf numFmtId="165" fontId="14" fillId="0" borderId="24" xfId="0" applyNumberFormat="1" applyFont="1" applyFill="1" applyBorder="1" applyAlignment="1">
      <alignment horizontal="right" vertical="center" indent="3"/>
    </xf>
    <xf numFmtId="172" fontId="14" fillId="0" borderId="23" xfId="0" applyNumberFormat="1" applyFont="1" applyFill="1" applyBorder="1" applyAlignment="1">
      <alignment horizontal="right" vertical="center" indent="3"/>
    </xf>
    <xf numFmtId="172" fontId="14" fillId="0" borderId="21" xfId="0" applyNumberFormat="1" applyFont="1" applyBorder="1" applyAlignment="1">
      <alignment horizontal="right" vertical="center" indent="3"/>
    </xf>
    <xf numFmtId="165" fontId="14" fillId="0" borderId="22" xfId="0" applyNumberFormat="1" applyFont="1" applyFill="1" applyBorder="1" applyAlignment="1">
      <alignment horizontal="right" vertical="center" indent="3"/>
    </xf>
    <xf numFmtId="169" fontId="13" fillId="2" borderId="24" xfId="0" applyNumberFormat="1" applyFont="1" applyFill="1" applyBorder="1" applyAlignment="1">
      <alignment horizontal="right" vertical="center" indent="3"/>
    </xf>
    <xf numFmtId="169" fontId="13" fillId="0" borderId="24" xfId="0" applyNumberFormat="1" applyFont="1" applyFill="1" applyBorder="1" applyAlignment="1">
      <alignment horizontal="right" vertical="center" indent="3"/>
    </xf>
    <xf numFmtId="169" fontId="14" fillId="0" borderId="20" xfId="0" applyNumberFormat="1" applyFont="1" applyFill="1" applyBorder="1" applyAlignment="1">
      <alignment horizontal="right" vertical="center" indent="3"/>
    </xf>
    <xf numFmtId="169" fontId="14" fillId="0" borderId="24" xfId="0" applyNumberFormat="1" applyFont="1" applyFill="1" applyBorder="1" applyAlignment="1">
      <alignment horizontal="right" vertical="center" indent="3"/>
    </xf>
    <xf numFmtId="169" fontId="14" fillId="0" borderId="22" xfId="0" applyNumberFormat="1" applyFont="1" applyFill="1" applyBorder="1" applyAlignment="1">
      <alignment horizontal="right" vertical="center" indent="3"/>
    </xf>
    <xf numFmtId="172" fontId="13" fillId="2" borderId="23" xfId="0" applyNumberFormat="1" applyFont="1" applyFill="1" applyBorder="1" applyAlignment="1">
      <alignment horizontal="right" vertical="center" indent="1"/>
    </xf>
    <xf numFmtId="165" fontId="13" fillId="2" borderId="24" xfId="0" applyNumberFormat="1" applyFont="1" applyFill="1" applyBorder="1" applyAlignment="1">
      <alignment horizontal="right" vertical="center" indent="1"/>
    </xf>
    <xf numFmtId="172" fontId="13" fillId="0" borderId="23" xfId="0" applyNumberFormat="1" applyFont="1" applyBorder="1" applyAlignment="1">
      <alignment horizontal="right" vertical="center" indent="1"/>
    </xf>
    <xf numFmtId="165" fontId="13" fillId="0" borderId="24" xfId="0" applyNumberFormat="1" applyFont="1" applyFill="1" applyBorder="1" applyAlignment="1">
      <alignment horizontal="right" vertical="center" indent="1"/>
    </xf>
    <xf numFmtId="172" fontId="13" fillId="0" borderId="23" xfId="0" applyNumberFormat="1" applyFont="1" applyFill="1" applyBorder="1" applyAlignment="1">
      <alignment horizontal="right" vertical="center" indent="1"/>
    </xf>
    <xf numFmtId="165" fontId="14" fillId="0" borderId="20" xfId="0" applyNumberFormat="1" applyFont="1" applyFill="1" applyBorder="1" applyAlignment="1">
      <alignment horizontal="right" vertical="center" indent="1"/>
    </xf>
    <xf numFmtId="165" fontId="14" fillId="0" borderId="24" xfId="0" applyNumberFormat="1" applyFont="1" applyFill="1" applyBorder="1" applyAlignment="1">
      <alignment horizontal="right" vertical="center" indent="1"/>
    </xf>
    <xf numFmtId="165" fontId="14" fillId="0" borderId="22" xfId="0" applyNumberFormat="1" applyFont="1" applyFill="1" applyBorder="1" applyAlignment="1">
      <alignment horizontal="right" vertical="center" indent="1"/>
    </xf>
    <xf numFmtId="168" fontId="11" fillId="0" borderId="2" xfId="0" applyNumberFormat="1" applyFont="1" applyBorder="1" applyAlignment="1">
      <alignment horizontal="center" vertical="center"/>
    </xf>
    <xf numFmtId="172" fontId="13" fillId="2" borderId="0" xfId="0" applyNumberFormat="1" applyFont="1" applyFill="1" applyBorder="1" applyAlignment="1">
      <alignment horizontal="right" vertical="center" indent="2"/>
    </xf>
    <xf numFmtId="172" fontId="13" fillId="0" borderId="0" xfId="0" applyNumberFormat="1" applyFont="1" applyBorder="1" applyAlignment="1">
      <alignment horizontal="right" vertical="center" indent="2"/>
    </xf>
    <xf numFmtId="172" fontId="13" fillId="0" borderId="0" xfId="0" applyNumberFormat="1" applyFont="1" applyFill="1" applyBorder="1" applyAlignment="1">
      <alignment horizontal="right" vertical="center" indent="2"/>
    </xf>
    <xf numFmtId="169" fontId="13" fillId="2" borderId="0" xfId="0" applyNumberFormat="1" applyFont="1" applyFill="1" applyBorder="1" applyAlignment="1">
      <alignment horizontal="right" vertical="center" indent="4"/>
    </xf>
    <xf numFmtId="169" fontId="13" fillId="0" borderId="0" xfId="0" applyNumberFormat="1" applyFont="1" applyBorder="1" applyAlignment="1">
      <alignment horizontal="right" vertical="center" indent="4"/>
    </xf>
    <xf numFmtId="169" fontId="13" fillId="0" borderId="0" xfId="0" applyNumberFormat="1" applyFont="1" applyFill="1" applyBorder="1" applyAlignment="1">
      <alignment horizontal="right" vertical="center" indent="4"/>
    </xf>
    <xf numFmtId="169" fontId="14" fillId="0" borderId="3" xfId="0" applyNumberFormat="1" applyFont="1" applyBorder="1" applyAlignment="1">
      <alignment horizontal="right" vertical="center" indent="4"/>
    </xf>
    <xf numFmtId="169" fontId="14" fillId="0" borderId="3" xfId="0" applyNumberFormat="1" applyFont="1" applyFill="1" applyBorder="1" applyAlignment="1">
      <alignment horizontal="right" vertical="center" indent="4"/>
    </xf>
    <xf numFmtId="169" fontId="14" fillId="0" borderId="0" xfId="0" applyNumberFormat="1" applyFont="1" applyBorder="1" applyAlignment="1">
      <alignment horizontal="right" vertical="center" indent="4"/>
    </xf>
    <xf numFmtId="169" fontId="14" fillId="0" borderId="0" xfId="0" applyNumberFormat="1" applyFont="1" applyFill="1" applyBorder="1" applyAlignment="1">
      <alignment horizontal="right" vertical="center" indent="4"/>
    </xf>
    <xf numFmtId="169" fontId="14" fillId="0" borderId="2" xfId="0" applyNumberFormat="1" applyFont="1" applyBorder="1" applyAlignment="1">
      <alignment horizontal="right" vertical="center" indent="4"/>
    </xf>
    <xf numFmtId="169" fontId="14" fillId="0" borderId="2" xfId="0" applyNumberFormat="1" applyFont="1" applyFill="1" applyBorder="1" applyAlignment="1">
      <alignment horizontal="right" vertical="center" indent="4"/>
    </xf>
    <xf numFmtId="165" fontId="13" fillId="2" borderId="29" xfId="0" applyNumberFormat="1" applyFont="1" applyFill="1" applyBorder="1" applyAlignment="1">
      <alignment horizontal="right" vertical="center" indent="2"/>
    </xf>
    <xf numFmtId="165" fontId="13" fillId="0" borderId="29" xfId="0" applyNumberFormat="1" applyFont="1" applyFill="1" applyBorder="1" applyAlignment="1">
      <alignment horizontal="right" vertical="center" indent="2"/>
    </xf>
    <xf numFmtId="165" fontId="14" fillId="0" borderId="26" xfId="0" applyNumberFormat="1" applyFont="1" applyFill="1" applyBorder="1" applyAlignment="1">
      <alignment horizontal="right" vertical="center" indent="2"/>
    </xf>
    <xf numFmtId="165" fontId="14" fillId="0" borderId="29" xfId="0" applyNumberFormat="1" applyFont="1" applyFill="1" applyBorder="1" applyAlignment="1">
      <alignment horizontal="right" vertical="center" indent="2"/>
    </xf>
    <xf numFmtId="165" fontId="14" fillId="0" borderId="28" xfId="0" applyNumberFormat="1" applyFont="1" applyFill="1" applyBorder="1" applyAlignment="1">
      <alignment horizontal="right" vertical="center" indent="2"/>
    </xf>
    <xf numFmtId="169" fontId="13" fillId="2" borderId="0" xfId="0" applyNumberFormat="1" applyFont="1" applyFill="1" applyBorder="1" applyAlignment="1">
      <alignment horizontal="right" vertical="center" indent="5"/>
    </xf>
    <xf numFmtId="169" fontId="13" fillId="0" borderId="0" xfId="0" applyNumberFormat="1" applyFont="1" applyBorder="1" applyAlignment="1">
      <alignment horizontal="right" vertical="center" indent="5"/>
    </xf>
    <xf numFmtId="169" fontId="13" fillId="0" borderId="0" xfId="0" applyNumberFormat="1" applyFont="1" applyFill="1" applyBorder="1" applyAlignment="1">
      <alignment horizontal="right" vertical="center" indent="5"/>
    </xf>
    <xf numFmtId="169" fontId="14" fillId="0" borderId="3" xfId="0" applyNumberFormat="1" applyFont="1" applyBorder="1" applyAlignment="1">
      <alignment horizontal="right" vertical="center" indent="5"/>
    </xf>
    <xf numFmtId="169" fontId="14" fillId="0" borderId="0" xfId="0" applyNumberFormat="1" applyFont="1" applyBorder="1" applyAlignment="1">
      <alignment horizontal="right" vertical="center" indent="5"/>
    </xf>
    <xf numFmtId="169" fontId="14" fillId="0" borderId="0" xfId="0" applyNumberFormat="1" applyFont="1" applyFill="1" applyBorder="1" applyAlignment="1">
      <alignment horizontal="right" vertical="center" indent="5"/>
    </xf>
    <xf numFmtId="169" fontId="14" fillId="0" borderId="2" xfId="0" applyNumberFormat="1" applyFont="1" applyBorder="1" applyAlignment="1">
      <alignment horizontal="right" vertical="center" indent="5"/>
    </xf>
    <xf numFmtId="172" fontId="13" fillId="2" borderId="0" xfId="0" applyNumberFormat="1" applyFont="1" applyFill="1" applyBorder="1" applyAlignment="1">
      <alignment horizontal="right" vertical="center" indent="4"/>
    </xf>
    <xf numFmtId="165" fontId="13" fillId="2" borderId="24" xfId="0" applyNumberFormat="1" applyFont="1" applyFill="1" applyBorder="1" applyAlignment="1">
      <alignment horizontal="right" vertical="center" indent="4"/>
    </xf>
    <xf numFmtId="165" fontId="13" fillId="2" borderId="0" xfId="0" applyNumberFormat="1" applyFont="1" applyFill="1" applyBorder="1" applyAlignment="1">
      <alignment horizontal="right" vertical="center" indent="4"/>
    </xf>
    <xf numFmtId="172" fontId="13" fillId="0" borderId="0" xfId="0" applyNumberFormat="1" applyFont="1" applyBorder="1" applyAlignment="1">
      <alignment horizontal="right" vertical="center" indent="4"/>
    </xf>
    <xf numFmtId="165" fontId="13" fillId="0" borderId="24" xfId="0" applyNumberFormat="1" applyFont="1" applyFill="1" applyBorder="1" applyAlignment="1">
      <alignment horizontal="right" vertical="center" indent="4"/>
    </xf>
    <xf numFmtId="172" fontId="13" fillId="0" borderId="0" xfId="0" applyNumberFormat="1" applyFont="1" applyFill="1" applyBorder="1" applyAlignment="1">
      <alignment horizontal="right" vertical="center" indent="4"/>
    </xf>
    <xf numFmtId="165" fontId="13" fillId="0" borderId="0" xfId="0" applyNumberFormat="1" applyFont="1" applyFill="1" applyBorder="1" applyAlignment="1">
      <alignment horizontal="right" vertical="center" indent="4"/>
    </xf>
    <xf numFmtId="172" fontId="14" fillId="0" borderId="3" xfId="0" applyNumberFormat="1" applyFont="1" applyBorder="1" applyAlignment="1">
      <alignment horizontal="right" vertical="center" indent="4"/>
    </xf>
    <xf numFmtId="165" fontId="14" fillId="0" borderId="20" xfId="0" applyNumberFormat="1" applyFont="1" applyFill="1" applyBorder="1" applyAlignment="1">
      <alignment horizontal="right" vertical="center" indent="4"/>
    </xf>
    <xf numFmtId="172" fontId="14" fillId="0" borderId="3" xfId="0" applyNumberFormat="1" applyFont="1" applyFill="1" applyBorder="1" applyAlignment="1">
      <alignment horizontal="right" vertical="center" indent="4"/>
    </xf>
    <xf numFmtId="165" fontId="14" fillId="0" borderId="3" xfId="0" applyNumberFormat="1" applyFont="1" applyFill="1" applyBorder="1" applyAlignment="1">
      <alignment horizontal="right" vertical="center" indent="4"/>
    </xf>
    <xf numFmtId="172" fontId="14" fillId="0" borderId="0" xfId="0" applyNumberFormat="1" applyFont="1" applyBorder="1" applyAlignment="1">
      <alignment horizontal="right" vertical="center" indent="4"/>
    </xf>
    <xf numFmtId="165" fontId="14" fillId="0" borderId="24" xfId="0" applyNumberFormat="1" applyFont="1" applyFill="1" applyBorder="1" applyAlignment="1">
      <alignment horizontal="right" vertical="center" indent="4"/>
    </xf>
    <xf numFmtId="172" fontId="14" fillId="0" borderId="0" xfId="0" applyNumberFormat="1" applyFont="1" applyFill="1" applyBorder="1" applyAlignment="1">
      <alignment horizontal="right" vertical="center" indent="4"/>
    </xf>
    <xf numFmtId="165" fontId="14" fillId="0" borderId="0" xfId="0" applyNumberFormat="1" applyFont="1" applyFill="1" applyBorder="1" applyAlignment="1">
      <alignment horizontal="right" vertical="center" indent="4"/>
    </xf>
    <xf numFmtId="172" fontId="14" fillId="0" borderId="2" xfId="0" applyNumberFormat="1" applyFont="1" applyBorder="1" applyAlignment="1">
      <alignment horizontal="right" vertical="center" indent="4"/>
    </xf>
    <xf numFmtId="165" fontId="14" fillId="0" borderId="22" xfId="0" applyNumberFormat="1" applyFont="1" applyFill="1" applyBorder="1" applyAlignment="1">
      <alignment horizontal="right" vertical="center" indent="4"/>
    </xf>
    <xf numFmtId="172" fontId="14" fillId="0" borderId="2" xfId="0" applyNumberFormat="1" applyFont="1" applyFill="1" applyBorder="1" applyAlignment="1">
      <alignment horizontal="right" vertical="center" indent="4"/>
    </xf>
    <xf numFmtId="165" fontId="14" fillId="0" borderId="2" xfId="0" applyNumberFormat="1" applyFont="1" applyFill="1" applyBorder="1" applyAlignment="1">
      <alignment horizontal="right" vertical="center" indent="4"/>
    </xf>
    <xf numFmtId="172" fontId="13" fillId="2" borderId="0" xfId="0" applyNumberFormat="1" applyFont="1" applyFill="1" applyBorder="1" applyAlignment="1">
      <alignment horizontal="right" vertical="center" indent="5"/>
    </xf>
    <xf numFmtId="172" fontId="13" fillId="0" borderId="0" xfId="0" applyNumberFormat="1" applyFont="1" applyBorder="1" applyAlignment="1">
      <alignment horizontal="right" vertical="center" indent="5"/>
    </xf>
    <xf numFmtId="172" fontId="13" fillId="0" borderId="0" xfId="0" applyNumberFormat="1" applyFont="1" applyFill="1" applyBorder="1" applyAlignment="1">
      <alignment horizontal="right" vertical="center" indent="5"/>
    </xf>
    <xf numFmtId="172" fontId="14" fillId="0" borderId="3" xfId="0" applyNumberFormat="1" applyFont="1" applyBorder="1" applyAlignment="1">
      <alignment horizontal="right" vertical="center" indent="5"/>
    </xf>
    <xf numFmtId="172" fontId="14" fillId="0" borderId="0" xfId="0" applyNumberFormat="1" applyFont="1" applyBorder="1" applyAlignment="1">
      <alignment horizontal="right" vertical="center" indent="5"/>
    </xf>
    <xf numFmtId="172" fontId="14" fillId="0" borderId="0" xfId="0" applyNumberFormat="1" applyFont="1" applyFill="1" applyBorder="1" applyAlignment="1">
      <alignment horizontal="right" vertical="center" indent="5"/>
    </xf>
    <xf numFmtId="172" fontId="14" fillId="0" borderId="2" xfId="0" applyNumberFormat="1" applyFont="1" applyBorder="1" applyAlignment="1">
      <alignment horizontal="right" vertical="center" indent="5"/>
    </xf>
    <xf numFmtId="165" fontId="13" fillId="2" borderId="24" xfId="0" applyNumberFormat="1" applyFont="1" applyFill="1" applyBorder="1" applyAlignment="1">
      <alignment horizontal="right" vertical="center" indent="2"/>
    </xf>
    <xf numFmtId="165" fontId="13" fillId="0" borderId="24" xfId="0" applyNumberFormat="1" applyFont="1" applyFill="1" applyBorder="1" applyAlignment="1">
      <alignment horizontal="right" vertical="center" indent="2"/>
    </xf>
    <xf numFmtId="165" fontId="13" fillId="2" borderId="0" xfId="0" quotePrefix="1" applyNumberFormat="1" applyFont="1" applyFill="1" applyBorder="1" applyAlignment="1">
      <alignment horizontal="right" vertical="center" indent="2"/>
    </xf>
    <xf numFmtId="165" fontId="13" fillId="0" borderId="0" xfId="0" quotePrefix="1" applyNumberFormat="1" applyFont="1" applyFill="1" applyBorder="1" applyAlignment="1">
      <alignment horizontal="right" vertical="center" indent="2"/>
    </xf>
    <xf numFmtId="165" fontId="14" fillId="0" borderId="20" xfId="0" applyNumberFormat="1" applyFont="1" applyFill="1" applyBorder="1" applyAlignment="1">
      <alignment horizontal="right" vertical="center" indent="2"/>
    </xf>
    <xf numFmtId="165" fontId="14" fillId="0" borderId="24" xfId="0" applyNumberFormat="1" applyFont="1" applyFill="1" applyBorder="1" applyAlignment="1">
      <alignment horizontal="right" vertical="center" indent="2"/>
    </xf>
    <xf numFmtId="165" fontId="14" fillId="0" borderId="0" xfId="0" quotePrefix="1" applyNumberFormat="1" applyFont="1" applyFill="1" applyBorder="1" applyAlignment="1">
      <alignment horizontal="right" vertical="center" indent="2"/>
    </xf>
    <xf numFmtId="165" fontId="14" fillId="0" borderId="22" xfId="0" applyNumberFormat="1" applyFont="1" applyFill="1" applyBorder="1" applyAlignment="1">
      <alignment horizontal="right" vertical="center" indent="2"/>
    </xf>
    <xf numFmtId="169" fontId="13" fillId="2" borderId="0" xfId="0" applyNumberFormat="1" applyFont="1" applyFill="1" applyBorder="1" applyAlignment="1">
      <alignment horizontal="right" vertical="center" indent="6"/>
    </xf>
    <xf numFmtId="169" fontId="13" fillId="0" borderId="0" xfId="0" applyNumberFormat="1" applyFont="1" applyFill="1" applyBorder="1" applyAlignment="1">
      <alignment horizontal="right" vertical="center" indent="6"/>
    </xf>
    <xf numFmtId="169" fontId="14" fillId="0" borderId="3" xfId="0" applyNumberFormat="1" applyFont="1" applyFill="1" applyBorder="1" applyAlignment="1">
      <alignment horizontal="right" vertical="center" indent="6"/>
    </xf>
    <xf numFmtId="169" fontId="14" fillId="0" borderId="0" xfId="0" applyNumberFormat="1" applyFont="1" applyFill="1" applyBorder="1" applyAlignment="1">
      <alignment horizontal="right" vertical="center" indent="6"/>
    </xf>
    <xf numFmtId="169" fontId="14" fillId="0" borderId="2" xfId="0" applyNumberFormat="1" applyFont="1" applyFill="1" applyBorder="1" applyAlignment="1">
      <alignment horizontal="right" vertical="center" indent="6"/>
    </xf>
    <xf numFmtId="165" fontId="13" fillId="2" borderId="0" xfId="0" quotePrefix="1" applyNumberFormat="1" applyFont="1" applyFill="1" applyBorder="1" applyAlignment="1">
      <alignment horizontal="right" vertical="center" indent="5"/>
    </xf>
    <xf numFmtId="165" fontId="13" fillId="0" borderId="0" xfId="0" quotePrefix="1" applyNumberFormat="1" applyFont="1" applyFill="1" applyBorder="1" applyAlignment="1">
      <alignment horizontal="right" vertical="center" indent="5"/>
    </xf>
    <xf numFmtId="169" fontId="14" fillId="0" borderId="0" xfId="1" applyNumberFormat="1" applyFont="1" applyBorder="1" applyAlignment="1">
      <alignment horizontal="right" vertical="center" indent="5"/>
    </xf>
    <xf numFmtId="164" fontId="13" fillId="2" borderId="0" xfId="0" applyNumberFormat="1" applyFont="1" applyFill="1" applyBorder="1" applyAlignment="1">
      <alignment horizontal="right" vertical="center" indent="3"/>
    </xf>
    <xf numFmtId="164" fontId="13" fillId="0" borderId="0" xfId="0" applyNumberFormat="1" applyFont="1" applyBorder="1" applyAlignment="1">
      <alignment horizontal="right" vertical="center" indent="3"/>
    </xf>
    <xf numFmtId="164" fontId="13" fillId="0" borderId="0" xfId="0" applyNumberFormat="1" applyFont="1" applyFill="1" applyBorder="1" applyAlignment="1">
      <alignment horizontal="right" vertical="center" indent="3"/>
    </xf>
    <xf numFmtId="164" fontId="14" fillId="0" borderId="3" xfId="0" applyNumberFormat="1" applyFont="1" applyBorder="1" applyAlignment="1">
      <alignment horizontal="right" vertical="center" indent="3"/>
    </xf>
    <xf numFmtId="164" fontId="14" fillId="0" borderId="0" xfId="0" applyNumberFormat="1" applyFont="1" applyBorder="1" applyAlignment="1">
      <alignment horizontal="right" vertical="center" indent="3"/>
    </xf>
    <xf numFmtId="164" fontId="14" fillId="0" borderId="0" xfId="0" applyNumberFormat="1" applyFont="1" applyFill="1" applyBorder="1" applyAlignment="1">
      <alignment horizontal="right" vertical="center" indent="3"/>
    </xf>
    <xf numFmtId="164" fontId="14" fillId="0" borderId="2" xfId="0" applyNumberFormat="1" applyFont="1" applyBorder="1" applyAlignment="1">
      <alignment horizontal="right" vertical="center" indent="3"/>
    </xf>
    <xf numFmtId="164" fontId="13" fillId="2" borderId="0" xfId="0" applyNumberFormat="1" applyFont="1" applyFill="1" applyBorder="1" applyAlignment="1">
      <alignment horizontal="right" vertical="center" indent="6"/>
    </xf>
    <xf numFmtId="164" fontId="13" fillId="0" borderId="0" xfId="0" applyNumberFormat="1" applyFont="1" applyBorder="1" applyAlignment="1">
      <alignment horizontal="right" vertical="center" indent="6"/>
    </xf>
    <xf numFmtId="164" fontId="13" fillId="0" borderId="0" xfId="0" applyNumberFormat="1" applyFont="1" applyFill="1" applyBorder="1" applyAlignment="1">
      <alignment horizontal="right" vertical="center" indent="6"/>
    </xf>
    <xf numFmtId="164" fontId="14" fillId="0" borderId="3" xfId="0" applyNumberFormat="1" applyFont="1" applyBorder="1" applyAlignment="1">
      <alignment horizontal="right" vertical="center" indent="6"/>
    </xf>
    <xf numFmtId="164" fontId="14" fillId="0" borderId="0" xfId="0" applyNumberFormat="1" applyFont="1" applyBorder="1" applyAlignment="1">
      <alignment horizontal="right" vertical="center" indent="6"/>
    </xf>
    <xf numFmtId="164" fontId="14" fillId="0" borderId="0" xfId="0" applyNumberFormat="1" applyFont="1" applyFill="1" applyBorder="1" applyAlignment="1">
      <alignment horizontal="right" vertical="center" indent="6"/>
    </xf>
    <xf numFmtId="164" fontId="14" fillId="0" borderId="2" xfId="0" applyNumberFormat="1" applyFont="1" applyBorder="1" applyAlignment="1">
      <alignment horizontal="right" vertical="center" indent="6"/>
    </xf>
    <xf numFmtId="172" fontId="39" fillId="0" borderId="3" xfId="0" applyNumberFormat="1" applyFont="1" applyBorder="1" applyAlignment="1">
      <alignment horizontal="right" vertical="center" indent="2"/>
    </xf>
    <xf numFmtId="172" fontId="39" fillId="0" borderId="0" xfId="0" applyNumberFormat="1" applyFont="1" applyBorder="1" applyAlignment="1">
      <alignment horizontal="right" vertical="center" indent="2"/>
    </xf>
    <xf numFmtId="172" fontId="39" fillId="0" borderId="0" xfId="0" applyNumberFormat="1" applyFont="1" applyFill="1" applyBorder="1" applyAlignment="1">
      <alignment horizontal="right" vertical="center" indent="2"/>
    </xf>
    <xf numFmtId="172" fontId="39" fillId="0" borderId="2" xfId="0" applyNumberFormat="1" applyFont="1" applyBorder="1" applyAlignment="1">
      <alignment horizontal="right" vertical="center" indent="2"/>
    </xf>
    <xf numFmtId="43" fontId="23" fillId="0" borderId="0" xfId="4" applyFont="1" applyFill="1" applyBorder="1" applyAlignment="1">
      <alignment horizontal="left" vertical="center"/>
    </xf>
    <xf numFmtId="43" fontId="3" fillId="0" borderId="0" xfId="4" applyFont="1" applyFill="1" applyAlignment="1">
      <alignment vertical="center"/>
    </xf>
    <xf numFmtId="43" fontId="0" fillId="0" borderId="0" xfId="4" applyFont="1"/>
    <xf numFmtId="0" fontId="23" fillId="3" borderId="0" xfId="0" applyFont="1" applyFill="1" applyBorder="1" applyAlignment="1">
      <alignment horizontal="left" vertical="center"/>
    </xf>
    <xf numFmtId="177" fontId="0" fillId="0" borderId="0" xfId="0" applyNumberFormat="1"/>
    <xf numFmtId="0" fontId="23" fillId="3" borderId="0" xfId="0" applyFont="1" applyFill="1" applyBorder="1" applyAlignment="1">
      <alignment horizontal="left" vertical="center"/>
    </xf>
    <xf numFmtId="0" fontId="50" fillId="4" borderId="0" xfId="0" applyFont="1" applyFill="1" applyBorder="1" applyAlignment="1">
      <alignment horizontal="left" vertical="center"/>
    </xf>
    <xf numFmtId="0" fontId="58" fillId="0" borderId="0" xfId="0" applyFont="1"/>
    <xf numFmtId="0" fontId="59" fillId="0" borderId="0" xfId="0" applyFont="1"/>
    <xf numFmtId="1" fontId="0" fillId="0" borderId="0" xfId="0" applyNumberFormat="1"/>
    <xf numFmtId="0" fontId="50" fillId="4" borderId="2" xfId="0" applyFont="1" applyFill="1" applyBorder="1" applyAlignment="1">
      <alignment horizontal="left" vertical="center"/>
    </xf>
    <xf numFmtId="166" fontId="13" fillId="2" borderId="0" xfId="0" applyNumberFormat="1" applyFont="1" applyFill="1" applyBorder="1" applyAlignment="1">
      <alignment horizontal="right" vertical="center" indent="3"/>
    </xf>
    <xf numFmtId="166" fontId="13" fillId="0" borderId="0" xfId="0" applyNumberFormat="1" applyFont="1" applyBorder="1" applyAlignment="1">
      <alignment horizontal="right" vertical="center" indent="3"/>
    </xf>
    <xf numFmtId="166" fontId="13" fillId="0" borderId="0" xfId="0" applyNumberFormat="1" applyFont="1" applyFill="1" applyBorder="1" applyAlignment="1">
      <alignment horizontal="right" vertical="center" indent="3"/>
    </xf>
    <xf numFmtId="165" fontId="13" fillId="0" borderId="24" xfId="0" quotePrefix="1" applyNumberFormat="1" applyFont="1" applyFill="1" applyBorder="1" applyAlignment="1">
      <alignment horizontal="right" vertical="center" indent="1"/>
    </xf>
    <xf numFmtId="0" fontId="50" fillId="4" borderId="0" xfId="0" applyFont="1" applyFill="1" applyBorder="1" applyAlignment="1">
      <alignment horizontal="left" vertical="center"/>
    </xf>
    <xf numFmtId="3" fontId="3" fillId="0" borderId="0" xfId="0" applyNumberFormat="1" applyFont="1" applyBorder="1" applyAlignment="1">
      <alignment vertical="center"/>
    </xf>
    <xf numFmtId="2" fontId="26" fillId="0" borderId="0" xfId="0" applyNumberFormat="1" applyFont="1" applyFill="1" applyBorder="1"/>
    <xf numFmtId="3" fontId="13" fillId="2" borderId="0" xfId="0" applyNumberFormat="1" applyFont="1" applyFill="1" applyBorder="1" applyAlignment="1">
      <alignment horizontal="right" vertical="center" indent="1"/>
    </xf>
    <xf numFmtId="3" fontId="13" fillId="0" borderId="0" xfId="0" applyNumberFormat="1" applyFont="1" applyBorder="1" applyAlignment="1">
      <alignment horizontal="right" vertical="center" indent="1"/>
    </xf>
    <xf numFmtId="3" fontId="13" fillId="0" borderId="0" xfId="0" applyNumberFormat="1" applyFont="1" applyFill="1" applyBorder="1" applyAlignment="1">
      <alignment horizontal="right" vertical="center" indent="1"/>
    </xf>
    <xf numFmtId="0" fontId="61" fillId="0" borderId="0" xfId="0" applyFont="1"/>
    <xf numFmtId="0" fontId="0" fillId="0" borderId="0" xfId="0" applyAlignment="1">
      <alignment horizontal="justify" vertical="center"/>
    </xf>
    <xf numFmtId="0" fontId="0" fillId="0" borderId="0" xfId="0" applyAlignment="1"/>
    <xf numFmtId="0" fontId="0" fillId="0" borderId="0" xfId="0" applyBorder="1"/>
    <xf numFmtId="3" fontId="62" fillId="0" borderId="0"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0" fontId="0" fillId="0" borderId="0" xfId="0" applyFont="1" applyBorder="1"/>
    <xf numFmtId="43" fontId="3" fillId="0" borderId="0" xfId="4" applyFont="1" applyFill="1" applyBorder="1" applyAlignment="1">
      <alignment vertical="center"/>
    </xf>
    <xf numFmtId="43" fontId="0" fillId="0" borderId="0" xfId="4" applyFont="1" applyBorder="1"/>
    <xf numFmtId="3" fontId="0" fillId="0" borderId="0" xfId="0" applyNumberFormat="1" applyBorder="1"/>
    <xf numFmtId="168" fontId="11" fillId="0" borderId="2" xfId="0" applyNumberFormat="1" applyFont="1" applyBorder="1" applyAlignment="1">
      <alignment horizontal="center" vertical="center"/>
    </xf>
    <xf numFmtId="172" fontId="14" fillId="0" borderId="0" xfId="0" quotePrefix="1" applyNumberFormat="1" applyFont="1" applyBorder="1" applyAlignment="1">
      <alignment horizontal="right" vertical="center" indent="1"/>
    </xf>
    <xf numFmtId="172" fontId="14" fillId="0" borderId="20" xfId="0" quotePrefix="1" applyNumberFormat="1" applyFont="1" applyBorder="1" applyAlignment="1">
      <alignment horizontal="right" vertical="center" indent="1"/>
    </xf>
    <xf numFmtId="172" fontId="14" fillId="0" borderId="24" xfId="0" quotePrefix="1" applyNumberFormat="1" applyFont="1" applyBorder="1" applyAlignment="1">
      <alignment horizontal="right" vertical="center" indent="1"/>
    </xf>
    <xf numFmtId="172" fontId="13" fillId="0" borderId="31" xfId="0" applyNumberFormat="1" applyFont="1" applyBorder="1" applyAlignment="1">
      <alignment horizontal="right" vertical="center" indent="1"/>
    </xf>
    <xf numFmtId="0" fontId="23" fillId="3" borderId="0" xfId="0" applyFont="1" applyFill="1" applyBorder="1" applyAlignment="1">
      <alignment horizontal="left" vertical="center"/>
    </xf>
    <xf numFmtId="0" fontId="0" fillId="0" borderId="0" xfId="0" applyAlignment="1">
      <alignment horizontal="center" vertical="center" wrapText="1"/>
    </xf>
    <xf numFmtId="3" fontId="11" fillId="0" borderId="3" xfId="0" applyNumberFormat="1" applyFont="1" applyBorder="1" applyAlignment="1">
      <alignment horizontal="center" vertical="center" wrapText="1"/>
    </xf>
    <xf numFmtId="0" fontId="65" fillId="0" borderId="0" xfId="0" applyFont="1"/>
    <xf numFmtId="172" fontId="13" fillId="2" borderId="0" xfId="0" quotePrefix="1" applyNumberFormat="1" applyFont="1" applyFill="1" applyBorder="1" applyAlignment="1">
      <alignment horizontal="right" vertical="center" indent="1"/>
    </xf>
    <xf numFmtId="172" fontId="13" fillId="0" borderId="0" xfId="0" quotePrefix="1" applyNumberFormat="1" applyFont="1" applyBorder="1" applyAlignment="1">
      <alignment horizontal="right" vertical="center" indent="1"/>
    </xf>
    <xf numFmtId="0" fontId="11" fillId="0" borderId="35" xfId="0" applyFont="1" applyBorder="1" applyAlignment="1" applyProtection="1">
      <alignment horizontal="left" vertical="center"/>
      <protection locked="0"/>
    </xf>
    <xf numFmtId="172" fontId="0" fillId="0" borderId="0" xfId="0" applyNumberFormat="1" applyBorder="1"/>
    <xf numFmtId="0" fontId="15" fillId="0" borderId="0" xfId="0" applyFont="1" applyBorder="1"/>
    <xf numFmtId="0" fontId="57" fillId="0" borderId="0" xfId="0" applyFont="1" applyAlignment="1">
      <alignment horizontal="justify" vertical="top" wrapText="1"/>
    </xf>
    <xf numFmtId="0" fontId="58" fillId="0" borderId="0" xfId="0" applyFont="1" applyAlignment="1">
      <alignment vertical="top"/>
    </xf>
    <xf numFmtId="0" fontId="11" fillId="0" borderId="0" xfId="5" applyFont="1" applyBorder="1" applyAlignment="1">
      <alignment horizontal="center"/>
    </xf>
    <xf numFmtId="0" fontId="3" fillId="0" borderId="0" xfId="5" applyFont="1" applyBorder="1"/>
    <xf numFmtId="3" fontId="3" fillId="0" borderId="0" xfId="5" applyNumberFormat="1" applyFont="1" applyBorder="1"/>
    <xf numFmtId="0" fontId="11" fillId="0" borderId="0" xfId="6" applyFont="1" applyBorder="1"/>
    <xf numFmtId="3" fontId="11" fillId="0" borderId="0" xfId="5" applyNumberFormat="1" applyFont="1" applyBorder="1"/>
    <xf numFmtId="0" fontId="3" fillId="0" borderId="0" xfId="6" applyFont="1" applyBorder="1"/>
    <xf numFmtId="3" fontId="3" fillId="0" borderId="0" xfId="5" applyNumberFormat="1" applyFont="1" applyBorder="1" applyAlignment="1">
      <alignment horizontal="right"/>
    </xf>
    <xf numFmtId="3" fontId="14" fillId="0" borderId="0" xfId="0" applyNumberFormat="1" applyFont="1" applyFill="1" applyBorder="1" applyAlignment="1">
      <alignment horizontal="right" vertical="center" indent="7"/>
    </xf>
    <xf numFmtId="0" fontId="50" fillId="4" borderId="0" xfId="0" applyFont="1" applyFill="1" applyBorder="1" applyAlignment="1">
      <alignment horizontal="left" vertical="center"/>
    </xf>
    <xf numFmtId="0" fontId="0" fillId="0" borderId="0" xfId="0" applyAlignment="1">
      <alignment horizontal="center" vertical="center" wrapText="1"/>
    </xf>
    <xf numFmtId="0" fontId="50" fillId="4" borderId="2" xfId="0" applyFont="1" applyFill="1" applyBorder="1" applyAlignment="1">
      <alignment horizontal="left" vertical="center"/>
    </xf>
    <xf numFmtId="172" fontId="13" fillId="2" borderId="44" xfId="0" applyNumberFormat="1" applyFont="1" applyFill="1" applyBorder="1" applyAlignment="1">
      <alignment horizontal="right" vertical="center" indent="3"/>
    </xf>
    <xf numFmtId="172" fontId="13" fillId="2" borderId="23" xfId="0" applyNumberFormat="1" applyFont="1" applyFill="1" applyBorder="1" applyAlignment="1">
      <alignment horizontal="right" vertical="center" indent="2"/>
    </xf>
    <xf numFmtId="172" fontId="14" fillId="0" borderId="3" xfId="0" applyNumberFormat="1" applyFont="1" applyBorder="1" applyAlignment="1">
      <alignment horizontal="right" vertical="center" indent="2"/>
    </xf>
    <xf numFmtId="172" fontId="14" fillId="0" borderId="0" xfId="0" applyNumberFormat="1" applyFont="1" applyBorder="1" applyAlignment="1">
      <alignment horizontal="right" vertical="center" indent="2"/>
    </xf>
    <xf numFmtId="172" fontId="14" fillId="0" borderId="0" xfId="0" applyNumberFormat="1" applyFont="1" applyFill="1" applyBorder="1" applyAlignment="1">
      <alignment horizontal="right" vertical="center" indent="2"/>
    </xf>
    <xf numFmtId="172" fontId="14" fillId="0" borderId="2" xfId="0" applyNumberFormat="1" applyFont="1" applyBorder="1" applyAlignment="1">
      <alignment horizontal="right" vertical="center" indent="2"/>
    </xf>
    <xf numFmtId="0" fontId="50" fillId="4" borderId="0" xfId="0" applyFont="1" applyFill="1" applyBorder="1" applyAlignment="1">
      <alignment horizontal="left" vertical="center"/>
    </xf>
    <xf numFmtId="178" fontId="21" fillId="0" borderId="0" xfId="0" applyNumberFormat="1" applyFont="1" applyBorder="1" applyAlignment="1">
      <alignment vertical="center"/>
    </xf>
    <xf numFmtId="179" fontId="12" fillId="0" borderId="0" xfId="0" applyNumberFormat="1" applyFont="1" applyFill="1"/>
    <xf numFmtId="0" fontId="35" fillId="0" borderId="0" xfId="0" applyFont="1"/>
    <xf numFmtId="0" fontId="3" fillId="0" borderId="2" xfId="0" applyFont="1" applyBorder="1" applyAlignment="1" applyProtection="1">
      <alignment horizontal="left" vertical="center"/>
      <protection locked="0"/>
    </xf>
    <xf numFmtId="172" fontId="13" fillId="0" borderId="2" xfId="0" applyNumberFormat="1" applyFont="1" applyBorder="1" applyAlignment="1">
      <alignment horizontal="right" vertical="center" indent="4"/>
    </xf>
    <xf numFmtId="0" fontId="3" fillId="0" borderId="45" xfId="0" applyFont="1" applyBorder="1" applyAlignment="1" applyProtection="1">
      <alignment horizontal="left" vertical="center"/>
      <protection locked="0"/>
    </xf>
    <xf numFmtId="0" fontId="21" fillId="0" borderId="0" xfId="0" quotePrefix="1" applyFont="1" applyFill="1" applyBorder="1" applyAlignment="1">
      <alignment vertical="center"/>
    </xf>
    <xf numFmtId="0" fontId="3" fillId="0" borderId="0" xfId="0" quotePrefix="1" applyFont="1"/>
    <xf numFmtId="3" fontId="13" fillId="0" borderId="2" xfId="0" applyNumberFormat="1" applyFont="1" applyBorder="1" applyAlignment="1">
      <alignment horizontal="right" vertical="center" indent="7"/>
    </xf>
    <xf numFmtId="0" fontId="0" fillId="0" borderId="0" xfId="0" applyAlignment="1">
      <alignment horizontal="center" vertical="center"/>
    </xf>
    <xf numFmtId="3" fontId="0" fillId="0" borderId="0" xfId="0" applyNumberFormat="1" applyAlignment="1">
      <alignment horizontal="center" vertical="center"/>
    </xf>
    <xf numFmtId="0" fontId="15" fillId="0" borderId="0" xfId="0" applyFont="1" applyFill="1" applyAlignment="1">
      <alignment horizontal="left"/>
    </xf>
    <xf numFmtId="0" fontId="11" fillId="0" borderId="4" xfId="0" applyFont="1" applyBorder="1" applyAlignment="1" applyProtection="1">
      <alignment horizontal="left" vertical="center"/>
      <protection locked="0"/>
    </xf>
    <xf numFmtId="176" fontId="0" fillId="0" borderId="0" xfId="0" applyNumberFormat="1"/>
    <xf numFmtId="2" fontId="0" fillId="0" borderId="0" xfId="0" applyNumberFormat="1"/>
    <xf numFmtId="0" fontId="21" fillId="0" borderId="0" xfId="0" quotePrefix="1" applyFont="1" applyBorder="1" applyAlignment="1">
      <alignment vertical="center"/>
    </xf>
    <xf numFmtId="169" fontId="0" fillId="0" borderId="0" xfId="0" applyNumberFormat="1"/>
    <xf numFmtId="0" fontId="11" fillId="0" borderId="48" xfId="0" applyFont="1" applyBorder="1" applyAlignment="1" applyProtection="1">
      <alignment horizontal="left" vertical="center"/>
      <protection locked="0"/>
    </xf>
    <xf numFmtId="0" fontId="0" fillId="0" borderId="0" xfId="0" applyAlignment="1">
      <alignment horizontal="center" vertical="center"/>
    </xf>
    <xf numFmtId="172" fontId="14" fillId="0" borderId="48" xfId="0" applyNumberFormat="1" applyFont="1" applyBorder="1" applyAlignment="1">
      <alignment horizontal="right" vertical="center" indent="3"/>
    </xf>
    <xf numFmtId="172" fontId="14" fillId="0" borderId="49" xfId="0" applyNumberFormat="1" applyFont="1" applyBorder="1" applyAlignment="1">
      <alignment horizontal="right" vertical="center" indent="3"/>
    </xf>
    <xf numFmtId="180" fontId="0" fillId="0" borderId="0" xfId="0" applyNumberFormat="1"/>
    <xf numFmtId="181" fontId="0" fillId="0" borderId="0" xfId="0" applyNumberFormat="1"/>
    <xf numFmtId="182" fontId="0" fillId="0" borderId="0" xfId="0" applyNumberFormat="1"/>
    <xf numFmtId="183" fontId="0" fillId="0" borderId="0" xfId="0" applyNumberFormat="1"/>
    <xf numFmtId="184" fontId="0" fillId="0" borderId="0" xfId="0" applyNumberFormat="1"/>
    <xf numFmtId="185" fontId="3" fillId="0" borderId="0" xfId="0" applyNumberFormat="1" applyFont="1" applyAlignment="1">
      <alignment vertical="center"/>
    </xf>
    <xf numFmtId="168" fontId="11" fillId="0" borderId="21" xfId="0" applyNumberFormat="1" applyFont="1" applyFill="1" applyBorder="1" applyAlignment="1">
      <alignment horizontal="center" vertical="center"/>
    </xf>
    <xf numFmtId="168" fontId="11" fillId="0" borderId="2" xfId="0" applyNumberFormat="1" applyFont="1" applyFill="1" applyBorder="1" applyAlignment="1">
      <alignment horizontal="center" vertical="center"/>
    </xf>
    <xf numFmtId="168" fontId="29" fillId="0" borderId="22" xfId="0" quotePrefix="1" applyNumberFormat="1" applyFont="1" applyFill="1" applyBorder="1" applyAlignment="1">
      <alignment horizontal="center" vertical="center"/>
    </xf>
    <xf numFmtId="168" fontId="29" fillId="0" borderId="2" xfId="0" quotePrefix="1" applyNumberFormat="1" applyFont="1" applyFill="1" applyBorder="1" applyAlignment="1">
      <alignment horizontal="center" vertical="center"/>
    </xf>
    <xf numFmtId="3" fontId="11" fillId="0" borderId="3" xfId="0" applyNumberFormat="1" applyFont="1" applyFill="1" applyBorder="1" applyAlignment="1">
      <alignment horizontal="center" vertical="center" wrapText="1"/>
    </xf>
    <xf numFmtId="168" fontId="11" fillId="0" borderId="22" xfId="0" quotePrefix="1" applyNumberFormat="1" applyFont="1" applyFill="1" applyBorder="1" applyAlignment="1">
      <alignment horizontal="center" vertical="center"/>
    </xf>
    <xf numFmtId="168" fontId="11" fillId="0" borderId="2" xfId="0" quotePrefix="1" applyNumberFormat="1" applyFont="1" applyFill="1" applyBorder="1" applyAlignment="1">
      <alignment horizontal="center" vertical="center"/>
    </xf>
    <xf numFmtId="172" fontId="13" fillId="0" borderId="45" xfId="0" applyNumberFormat="1" applyFont="1" applyBorder="1" applyAlignment="1">
      <alignment horizontal="right" vertical="center" indent="4"/>
    </xf>
    <xf numFmtId="168" fontId="11" fillId="0" borderId="2" xfId="0" applyNumberFormat="1" applyFont="1" applyFill="1" applyBorder="1" applyAlignment="1">
      <alignment horizontal="center" vertical="center" wrapText="1"/>
    </xf>
    <xf numFmtId="172" fontId="13" fillId="0" borderId="45" xfId="0" applyNumberFormat="1" applyFont="1" applyBorder="1" applyAlignment="1">
      <alignment horizontal="right" vertical="center" indent="3"/>
    </xf>
    <xf numFmtId="172" fontId="14" fillId="0" borderId="45" xfId="0" applyNumberFormat="1" applyFont="1" applyBorder="1" applyAlignment="1">
      <alignment horizontal="right" vertical="center" indent="3"/>
    </xf>
    <xf numFmtId="3" fontId="11" fillId="0" borderId="3" xfId="0" applyNumberFormat="1" applyFont="1" applyFill="1" applyBorder="1" applyAlignment="1">
      <alignment horizontal="center" vertical="center"/>
    </xf>
    <xf numFmtId="168" fontId="11" fillId="0" borderId="27" xfId="0" applyNumberFormat="1" applyFont="1" applyFill="1" applyBorder="1" applyAlignment="1">
      <alignment horizontal="center" vertical="center"/>
    </xf>
    <xf numFmtId="168" fontId="11" fillId="0" borderId="28" xfId="0" quotePrefix="1" applyNumberFormat="1" applyFont="1" applyFill="1" applyBorder="1" applyAlignment="1">
      <alignment horizontal="center" vertical="center"/>
    </xf>
    <xf numFmtId="168" fontId="14" fillId="0" borderId="21" xfId="0" applyNumberFormat="1" applyFont="1" applyFill="1" applyBorder="1" applyAlignment="1">
      <alignment horizontal="center" vertical="center"/>
    </xf>
    <xf numFmtId="168" fontId="14" fillId="0" borderId="22" xfId="0" quotePrefix="1" applyNumberFormat="1" applyFont="1" applyFill="1" applyBorder="1" applyAlignment="1">
      <alignment horizontal="center" vertical="center"/>
    </xf>
    <xf numFmtId="168" fontId="14" fillId="0" borderId="2" xfId="0" applyNumberFormat="1" applyFont="1" applyFill="1" applyBorder="1" applyAlignment="1">
      <alignment horizontal="center" vertical="center"/>
    </xf>
    <xf numFmtId="168" fontId="14" fillId="0" borderId="2" xfId="0" quotePrefix="1" applyNumberFormat="1" applyFont="1" applyFill="1" applyBorder="1" applyAlignment="1">
      <alignment horizontal="center" vertical="center"/>
    </xf>
    <xf numFmtId="168" fontId="14" fillId="0" borderId="2" xfId="0" quotePrefix="1" applyNumberFormat="1" applyFont="1" applyFill="1" applyBorder="1" applyAlignment="1">
      <alignment horizontal="center" vertical="center"/>
    </xf>
    <xf numFmtId="168" fontId="14" fillId="0" borderId="22" xfId="0" quotePrefix="1" applyNumberFormat="1" applyFont="1" applyFill="1" applyBorder="1" applyAlignment="1">
      <alignment horizontal="center" vertical="center"/>
    </xf>
    <xf numFmtId="168" fontId="3"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33" xfId="0" applyFill="1" applyBorder="1" applyAlignment="1">
      <alignment horizontal="center" vertical="center"/>
    </xf>
    <xf numFmtId="3" fontId="3" fillId="0" borderId="0" xfId="0" applyNumberFormat="1" applyFont="1" applyFill="1" applyBorder="1" applyAlignment="1">
      <alignment horizontal="center" vertical="center" wrapText="1"/>
    </xf>
    <xf numFmtId="168" fontId="3" fillId="0" borderId="2" xfId="0" quotePrefix="1" applyNumberFormat="1" applyFont="1" applyFill="1" applyBorder="1" applyAlignment="1">
      <alignment horizontal="center" vertical="center"/>
    </xf>
    <xf numFmtId="168" fontId="3" fillId="0" borderId="2" xfId="0" applyNumberFormat="1" applyFont="1" applyFill="1" applyBorder="1" applyAlignment="1">
      <alignment horizontal="center" vertical="center"/>
    </xf>
    <xf numFmtId="168" fontId="13" fillId="0" borderId="2" xfId="0" quotePrefix="1" applyNumberFormat="1" applyFont="1" applyFill="1" applyBorder="1" applyAlignment="1">
      <alignment horizontal="center" vertical="center"/>
    </xf>
    <xf numFmtId="168" fontId="13" fillId="0" borderId="2"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8" fontId="37" fillId="0" borderId="4" xfId="0" applyNumberFormat="1" applyFont="1" applyFill="1" applyBorder="1" applyAlignment="1">
      <alignment horizontal="center" vertical="center" wrapText="1"/>
    </xf>
    <xf numFmtId="0" fontId="3" fillId="0" borderId="0" xfId="6" applyFont="1" applyFill="1" applyBorder="1"/>
    <xf numFmtId="0" fontId="39" fillId="0" borderId="0" xfId="0" applyFont="1"/>
    <xf numFmtId="176" fontId="11" fillId="0" borderId="0" xfId="0" applyNumberFormat="1" applyFont="1"/>
    <xf numFmtId="0" fontId="68" fillId="0" borderId="0" xfId="0" applyFont="1"/>
    <xf numFmtId="172" fontId="13" fillId="0" borderId="23" xfId="0" applyNumberFormat="1" applyFont="1" applyBorder="1" applyAlignment="1">
      <alignment horizontal="center" vertical="center"/>
    </xf>
    <xf numFmtId="172" fontId="13" fillId="0" borderId="0" xfId="0" applyNumberFormat="1" applyFont="1" applyBorder="1" applyAlignment="1">
      <alignment horizontal="center" vertical="center"/>
    </xf>
    <xf numFmtId="168" fontId="11" fillId="0" borderId="2" xfId="0" applyNumberFormat="1" applyFont="1" applyFill="1" applyBorder="1" applyAlignment="1">
      <alignment horizontal="center" vertical="center"/>
    </xf>
    <xf numFmtId="0" fontId="23" fillId="3" borderId="0" xfId="0" applyFont="1" applyFill="1" applyBorder="1" applyAlignment="1">
      <alignment horizontal="left" vertical="center"/>
    </xf>
    <xf numFmtId="0" fontId="50" fillId="4" borderId="0" xfId="0" applyFont="1" applyFill="1" applyBorder="1" applyAlignment="1">
      <alignment horizontal="left" vertical="center"/>
    </xf>
    <xf numFmtId="168" fontId="11" fillId="0" borderId="2" xfId="0" applyNumberFormat="1" applyFont="1" applyBorder="1" applyAlignment="1">
      <alignment horizontal="center" vertical="center"/>
    </xf>
    <xf numFmtId="4" fontId="0" fillId="0" borderId="0" xfId="0" applyNumberFormat="1"/>
    <xf numFmtId="0" fontId="23" fillId="3" borderId="0" xfId="0" applyFont="1" applyFill="1" applyBorder="1" applyAlignment="1">
      <alignment horizontal="left" vertical="center"/>
    </xf>
    <xf numFmtId="0" fontId="50" fillId="4" borderId="0" xfId="0" applyFont="1" applyFill="1" applyBorder="1" applyAlignment="1">
      <alignment horizontal="left" vertical="center"/>
    </xf>
    <xf numFmtId="0" fontId="11" fillId="0" borderId="0" xfId="0" applyFont="1" applyFill="1" applyBorder="1" applyAlignment="1">
      <alignment horizontal="center" vertical="center"/>
    </xf>
    <xf numFmtId="168" fontId="11" fillId="0" borderId="2" xfId="0" applyNumberFormat="1" applyFont="1" applyBorder="1" applyAlignment="1">
      <alignment horizontal="center" vertical="center"/>
    </xf>
    <xf numFmtId="0" fontId="50" fillId="4" borderId="2" xfId="0" applyFont="1" applyFill="1" applyBorder="1" applyAlignment="1">
      <alignment horizontal="left" vertical="center"/>
    </xf>
    <xf numFmtId="168" fontId="11" fillId="0" borderId="2" xfId="0" quotePrefix="1" applyNumberFormat="1" applyFont="1" applyFill="1" applyBorder="1" applyAlignment="1">
      <alignment horizontal="center" vertical="center"/>
    </xf>
    <xf numFmtId="3" fontId="13" fillId="2" borderId="0" xfId="0" applyNumberFormat="1" applyFont="1" applyFill="1" applyBorder="1" applyAlignment="1">
      <alignment horizontal="right" vertical="center" indent="2"/>
    </xf>
    <xf numFmtId="3" fontId="13" fillId="0" borderId="0" xfId="0" applyNumberFormat="1" applyFont="1" applyBorder="1" applyAlignment="1">
      <alignment horizontal="right" vertical="center" indent="2"/>
    </xf>
    <xf numFmtId="3" fontId="14" fillId="0" borderId="4" xfId="0" applyNumberFormat="1" applyFont="1" applyBorder="1" applyAlignment="1">
      <alignment horizontal="right" vertical="center" indent="2"/>
    </xf>
    <xf numFmtId="169" fontId="13" fillId="0" borderId="0" xfId="0" applyNumberFormat="1" applyFont="1" applyBorder="1" applyAlignment="1">
      <alignment horizontal="right" vertical="center" indent="3"/>
    </xf>
    <xf numFmtId="169" fontId="14" fillId="0" borderId="3" xfId="0" applyNumberFormat="1" applyFont="1" applyBorder="1" applyAlignment="1">
      <alignment horizontal="right" vertical="center" indent="3"/>
    </xf>
    <xf numFmtId="169" fontId="14" fillId="0" borderId="0" xfId="0" applyNumberFormat="1" applyFont="1" applyBorder="1" applyAlignment="1">
      <alignment horizontal="right" vertical="center" indent="3"/>
    </xf>
    <xf numFmtId="169" fontId="14" fillId="0" borderId="2" xfId="0" applyNumberFormat="1" applyFont="1" applyBorder="1" applyAlignment="1">
      <alignment horizontal="right" vertical="center" indent="3"/>
    </xf>
    <xf numFmtId="172" fontId="13" fillId="2" borderId="38" xfId="0" applyNumberFormat="1" applyFont="1" applyFill="1" applyBorder="1" applyAlignment="1">
      <alignment horizontal="right" vertical="center" indent="3"/>
    </xf>
    <xf numFmtId="172" fontId="13" fillId="2" borderId="46" xfId="0" quotePrefix="1" applyNumberFormat="1" applyFont="1" applyFill="1" applyBorder="1" applyAlignment="1">
      <alignment horizontal="right" vertical="center" indent="3"/>
    </xf>
    <xf numFmtId="172" fontId="13" fillId="2" borderId="0" xfId="0" quotePrefix="1" applyNumberFormat="1" applyFont="1" applyFill="1" applyBorder="1" applyAlignment="1">
      <alignment horizontal="right" vertical="center" indent="3"/>
    </xf>
    <xf numFmtId="172" fontId="13" fillId="0" borderId="39" xfId="0" applyNumberFormat="1" applyFont="1" applyBorder="1" applyAlignment="1">
      <alignment horizontal="right" vertical="center" indent="3"/>
    </xf>
    <xf numFmtId="172" fontId="13" fillId="0" borderId="47" xfId="0" quotePrefix="1" applyNumberFormat="1" applyFont="1" applyBorder="1" applyAlignment="1">
      <alignment horizontal="right" vertical="center" indent="3"/>
    </xf>
    <xf numFmtId="172" fontId="13" fillId="0" borderId="0" xfId="0" quotePrefix="1" applyNumberFormat="1" applyFont="1" applyBorder="1" applyAlignment="1">
      <alignment horizontal="right" vertical="center" indent="3"/>
    </xf>
    <xf numFmtId="172" fontId="13" fillId="2" borderId="39" xfId="0" applyNumberFormat="1" applyFont="1" applyFill="1" applyBorder="1" applyAlignment="1">
      <alignment horizontal="right" vertical="center" indent="3"/>
    </xf>
    <xf numFmtId="172" fontId="13" fillId="2" borderId="47" xfId="0" quotePrefix="1" applyNumberFormat="1" applyFont="1" applyFill="1" applyBorder="1" applyAlignment="1">
      <alignment horizontal="right" vertical="center" indent="3"/>
    </xf>
    <xf numFmtId="172" fontId="13" fillId="0" borderId="39" xfId="0" applyNumberFormat="1" applyFont="1" applyFill="1" applyBorder="1" applyAlignment="1">
      <alignment horizontal="right" vertical="center" indent="3"/>
    </xf>
    <xf numFmtId="172" fontId="13" fillId="0" borderId="47" xfId="0" applyNumberFormat="1" applyFont="1" applyFill="1" applyBorder="1" applyAlignment="1">
      <alignment horizontal="right" vertical="center" indent="3"/>
    </xf>
    <xf numFmtId="172" fontId="13" fillId="0" borderId="40" xfId="0" applyNumberFormat="1" applyFont="1" applyBorder="1" applyAlignment="1">
      <alignment horizontal="right" vertical="center" indent="3"/>
    </xf>
    <xf numFmtId="172" fontId="14" fillId="0" borderId="38" xfId="0" applyNumberFormat="1" applyFont="1" applyBorder="1" applyAlignment="1">
      <alignment horizontal="right" vertical="center" indent="3"/>
    </xf>
    <xf numFmtId="172" fontId="14" fillId="0" borderId="50" xfId="0" applyNumberFormat="1" applyFont="1" applyBorder="1" applyAlignment="1">
      <alignment horizontal="right" vertical="center" indent="3"/>
    </xf>
    <xf numFmtId="172" fontId="14" fillId="0" borderId="3" xfId="0" quotePrefix="1" applyNumberFormat="1" applyFont="1" applyBorder="1" applyAlignment="1">
      <alignment horizontal="right" vertical="center" indent="3"/>
    </xf>
    <xf numFmtId="172" fontId="14" fillId="0" borderId="39" xfId="0" applyNumberFormat="1" applyFont="1" applyBorder="1" applyAlignment="1">
      <alignment horizontal="right" vertical="center" indent="3"/>
    </xf>
    <xf numFmtId="172" fontId="14" fillId="0" borderId="51" xfId="0" applyNumberFormat="1" applyFont="1" applyBorder="1" applyAlignment="1">
      <alignment horizontal="right" vertical="center" indent="3"/>
    </xf>
    <xf numFmtId="172" fontId="14" fillId="0" borderId="39" xfId="0" applyNumberFormat="1" applyFont="1" applyFill="1" applyBorder="1" applyAlignment="1">
      <alignment horizontal="right" vertical="center" indent="3"/>
    </xf>
    <xf numFmtId="172" fontId="14" fillId="0" borderId="51" xfId="0" applyNumberFormat="1" applyFont="1" applyFill="1" applyBorder="1" applyAlignment="1">
      <alignment horizontal="right" vertical="center" indent="3"/>
    </xf>
    <xf numFmtId="172" fontId="14" fillId="0" borderId="0" xfId="0" quotePrefix="1" applyNumberFormat="1" applyFont="1" applyFill="1" applyBorder="1" applyAlignment="1">
      <alignment horizontal="right" vertical="center" indent="3"/>
    </xf>
    <xf numFmtId="172" fontId="14" fillId="0" borderId="40" xfId="0" applyNumberFormat="1" applyFont="1" applyBorder="1" applyAlignment="1">
      <alignment horizontal="right" vertical="center" indent="3"/>
    </xf>
    <xf numFmtId="172" fontId="14" fillId="0" borderId="52" xfId="0" applyNumberFormat="1" applyFont="1" applyBorder="1" applyAlignment="1">
      <alignment horizontal="right" vertical="center" indent="3"/>
    </xf>
    <xf numFmtId="165" fontId="13" fillId="0" borderId="30" xfId="0" applyNumberFormat="1" applyFont="1" applyFill="1" applyBorder="1" applyAlignment="1">
      <alignment horizontal="right" vertical="center" indent="3"/>
    </xf>
    <xf numFmtId="168" fontId="11" fillId="0" borderId="54" xfId="0" applyNumberFormat="1" applyFont="1" applyFill="1" applyBorder="1" applyAlignment="1">
      <alignment horizontal="center" vertical="center"/>
    </xf>
    <xf numFmtId="168" fontId="11" fillId="0" borderId="55" xfId="0" applyNumberFormat="1" applyFont="1" applyFill="1" applyBorder="1" applyAlignment="1">
      <alignment horizontal="center" vertical="center"/>
    </xf>
    <xf numFmtId="172" fontId="13" fillId="2" borderId="47" xfId="0" applyNumberFormat="1" applyFont="1" applyFill="1" applyBorder="1" applyAlignment="1">
      <alignment horizontal="right" vertical="center" indent="3"/>
    </xf>
    <xf numFmtId="172" fontId="13" fillId="2" borderId="56" xfId="0" applyNumberFormat="1" applyFont="1" applyFill="1" applyBorder="1" applyAlignment="1">
      <alignment horizontal="right" vertical="center" indent="3"/>
    </xf>
    <xf numFmtId="172" fontId="13" fillId="0" borderId="47" xfId="0" applyNumberFormat="1" applyFont="1" applyBorder="1" applyAlignment="1">
      <alignment horizontal="right" vertical="center" indent="3"/>
    </xf>
    <xf numFmtId="172" fontId="13" fillId="0" borderId="56" xfId="0" applyNumberFormat="1" applyFont="1" applyBorder="1" applyAlignment="1">
      <alignment horizontal="right" vertical="center" indent="3"/>
    </xf>
    <xf numFmtId="172" fontId="14" fillId="0" borderId="46" xfId="0" applyNumberFormat="1" applyFont="1" applyBorder="1" applyAlignment="1">
      <alignment horizontal="right" vertical="center" indent="3"/>
    </xf>
    <xf numFmtId="172" fontId="14" fillId="0" borderId="53" xfId="0" applyNumberFormat="1" applyFont="1" applyBorder="1" applyAlignment="1">
      <alignment horizontal="right" vertical="center" indent="3"/>
    </xf>
    <xf numFmtId="172" fontId="14" fillId="0" borderId="47" xfId="0" applyNumberFormat="1" applyFont="1" applyBorder="1" applyAlignment="1">
      <alignment horizontal="right" vertical="center" indent="3"/>
    </xf>
    <xf numFmtId="172" fontId="14" fillId="0" borderId="56" xfId="0" applyNumberFormat="1" applyFont="1" applyBorder="1" applyAlignment="1">
      <alignment horizontal="right" vertical="center" indent="3"/>
    </xf>
    <xf numFmtId="172" fontId="14" fillId="0" borderId="47" xfId="0" applyNumberFormat="1" applyFont="1" applyFill="1" applyBorder="1" applyAlignment="1">
      <alignment horizontal="right" vertical="center" indent="3"/>
    </xf>
    <xf numFmtId="172" fontId="14" fillId="0" borderId="56" xfId="0" applyNumberFormat="1" applyFont="1" applyFill="1" applyBorder="1" applyAlignment="1">
      <alignment horizontal="right" vertical="center" indent="3"/>
    </xf>
    <xf numFmtId="172" fontId="14" fillId="0" borderId="54" xfId="0" applyNumberFormat="1" applyFont="1" applyBorder="1" applyAlignment="1">
      <alignment horizontal="right" vertical="center" indent="3"/>
    </xf>
    <xf numFmtId="172" fontId="14" fillId="0" borderId="55" xfId="0" applyNumberFormat="1" applyFont="1" applyBorder="1" applyAlignment="1">
      <alignment horizontal="right" vertical="center" indent="3"/>
    </xf>
    <xf numFmtId="3" fontId="13" fillId="2" borderId="0" xfId="0" applyNumberFormat="1" applyFont="1" applyFill="1" applyBorder="1" applyAlignment="1">
      <alignment horizontal="right" vertical="center" indent="4"/>
    </xf>
    <xf numFmtId="3" fontId="13" fillId="0" borderId="0" xfId="0" applyNumberFormat="1" applyFont="1" applyBorder="1" applyAlignment="1">
      <alignment horizontal="right" vertical="center" indent="4"/>
    </xf>
    <xf numFmtId="3" fontId="13" fillId="0" borderId="0" xfId="0" applyNumberFormat="1" applyFont="1" applyFill="1" applyBorder="1" applyAlignment="1">
      <alignment horizontal="right" vertical="center" indent="4"/>
    </xf>
    <xf numFmtId="3" fontId="14" fillId="0" borderId="0" xfId="0" applyNumberFormat="1" applyFont="1" applyBorder="1" applyAlignment="1">
      <alignment horizontal="right" vertical="center" indent="4"/>
    </xf>
    <xf numFmtId="3" fontId="14" fillId="0" borderId="0" xfId="0" applyNumberFormat="1" applyFont="1" applyFill="1" applyBorder="1" applyAlignment="1">
      <alignment horizontal="right" vertical="center" indent="4"/>
    </xf>
    <xf numFmtId="3" fontId="14" fillId="0" borderId="2" xfId="0" applyNumberFormat="1" applyFont="1" applyBorder="1" applyAlignment="1">
      <alignment horizontal="right" vertical="center" indent="4"/>
    </xf>
    <xf numFmtId="3" fontId="14" fillId="0" borderId="2" xfId="0" applyNumberFormat="1" applyFont="1" applyFill="1" applyBorder="1" applyAlignment="1">
      <alignment horizontal="right" vertical="center" indent="4"/>
    </xf>
    <xf numFmtId="0" fontId="3" fillId="2" borderId="0" xfId="0" applyFont="1" applyFill="1" applyBorder="1" applyAlignment="1" applyProtection="1">
      <alignment horizontal="right" vertical="center" indent="3"/>
      <protection locked="0"/>
    </xf>
    <xf numFmtId="0" fontId="3" fillId="0" borderId="0" xfId="0" applyFont="1" applyBorder="1" applyAlignment="1" applyProtection="1">
      <alignment horizontal="right" vertical="center" indent="3"/>
      <protection locked="0"/>
    </xf>
    <xf numFmtId="0" fontId="3" fillId="0" borderId="0" xfId="0" applyFont="1" applyFill="1" applyBorder="1" applyAlignment="1" applyProtection="1">
      <alignment horizontal="right" vertical="center" indent="3"/>
      <protection locked="0"/>
    </xf>
    <xf numFmtId="0" fontId="11" fillId="0" borderId="3" xfId="0" applyFont="1" applyBorder="1" applyAlignment="1" applyProtection="1">
      <alignment horizontal="right" vertical="center" indent="3"/>
      <protection locked="0"/>
    </xf>
    <xf numFmtId="0" fontId="11" fillId="0" borderId="0" xfId="0" applyFont="1" applyBorder="1" applyAlignment="1" applyProtection="1">
      <alignment horizontal="right" vertical="center" indent="3"/>
      <protection locked="0"/>
    </xf>
    <xf numFmtId="0" fontId="11" fillId="0" borderId="0" xfId="0" applyFont="1" applyFill="1" applyBorder="1" applyAlignment="1">
      <alignment horizontal="right" vertical="center" indent="3"/>
    </xf>
    <xf numFmtId="0" fontId="11" fillId="0" borderId="2" xfId="0" applyFont="1" applyBorder="1" applyAlignment="1" applyProtection="1">
      <alignment horizontal="right" vertical="center" indent="3"/>
      <protection locked="0"/>
    </xf>
    <xf numFmtId="172" fontId="13" fillId="0" borderId="45" xfId="0" applyNumberFormat="1" applyFont="1" applyFill="1" applyBorder="1" applyAlignment="1">
      <alignment horizontal="right" vertical="center" indent="3"/>
    </xf>
    <xf numFmtId="168" fontId="3" fillId="0" borderId="55" xfId="0" applyNumberFormat="1" applyFont="1" applyFill="1" applyBorder="1" applyAlignment="1">
      <alignment horizontal="center" vertical="center" wrapText="1"/>
    </xf>
    <xf numFmtId="169" fontId="13" fillId="2" borderId="56" xfId="0" applyNumberFormat="1" applyFont="1" applyFill="1" applyBorder="1" applyAlignment="1">
      <alignment horizontal="right" vertical="center" indent="3"/>
    </xf>
    <xf numFmtId="169" fontId="13" fillId="0" borderId="56" xfId="0" applyNumberFormat="1" applyFont="1" applyFill="1" applyBorder="1" applyAlignment="1">
      <alignment horizontal="right" vertical="center" indent="3"/>
    </xf>
    <xf numFmtId="169" fontId="14" fillId="0" borderId="53" xfId="0" applyNumberFormat="1" applyFont="1" applyFill="1" applyBorder="1" applyAlignment="1">
      <alignment horizontal="right" vertical="center" indent="3"/>
    </xf>
    <xf numFmtId="169" fontId="14" fillId="0" borderId="56" xfId="0" applyNumberFormat="1" applyFont="1" applyFill="1" applyBorder="1" applyAlignment="1">
      <alignment horizontal="right" vertical="center" indent="3"/>
    </xf>
    <xf numFmtId="169" fontId="14" fillId="0" borderId="55" xfId="0" applyNumberFormat="1" applyFont="1" applyFill="1" applyBorder="1" applyAlignment="1">
      <alignment horizontal="right" vertical="center" indent="3"/>
    </xf>
    <xf numFmtId="168" fontId="3" fillId="0" borderId="54" xfId="0" applyNumberFormat="1" applyFont="1" applyFill="1" applyBorder="1" applyAlignment="1">
      <alignment horizontal="center" vertical="center" wrapText="1"/>
    </xf>
    <xf numFmtId="169" fontId="13" fillId="2" borderId="47" xfId="0" applyNumberFormat="1" applyFont="1" applyFill="1" applyBorder="1" applyAlignment="1">
      <alignment horizontal="right" vertical="center" indent="3"/>
    </xf>
    <xf numFmtId="169" fontId="13" fillId="0" borderId="47" xfId="0" applyNumberFormat="1" applyFont="1" applyBorder="1" applyAlignment="1">
      <alignment horizontal="right" vertical="center" indent="3"/>
    </xf>
    <xf numFmtId="169" fontId="14" fillId="0" borderId="46" xfId="0" applyNumberFormat="1" applyFont="1" applyFill="1" applyBorder="1" applyAlignment="1">
      <alignment horizontal="right" vertical="center" indent="3"/>
    </xf>
    <xf numFmtId="169" fontId="14" fillId="0" borderId="47" xfId="0" applyNumberFormat="1" applyFont="1" applyFill="1" applyBorder="1" applyAlignment="1">
      <alignment horizontal="right" vertical="center" indent="3"/>
    </xf>
    <xf numFmtId="169" fontId="14" fillId="0" borderId="54" xfId="0" applyNumberFormat="1" applyFont="1" applyFill="1" applyBorder="1" applyAlignment="1">
      <alignment horizontal="right" vertical="center" indent="3"/>
    </xf>
    <xf numFmtId="165" fontId="13" fillId="2" borderId="56" xfId="0" applyNumberFormat="1" applyFont="1" applyFill="1" applyBorder="1" applyAlignment="1">
      <alignment horizontal="right" vertical="center" indent="3"/>
    </xf>
    <xf numFmtId="165" fontId="13" fillId="0" borderId="56" xfId="0" applyNumberFormat="1" applyFont="1" applyFill="1" applyBorder="1" applyAlignment="1">
      <alignment horizontal="right" vertical="center" indent="3"/>
    </xf>
    <xf numFmtId="165" fontId="14" fillId="0" borderId="53" xfId="0" applyNumberFormat="1" applyFont="1" applyFill="1" applyBorder="1" applyAlignment="1">
      <alignment horizontal="right" vertical="center" indent="3"/>
    </xf>
    <xf numFmtId="165" fontId="14" fillId="0" borderId="56" xfId="0" applyNumberFormat="1" applyFont="1" applyFill="1" applyBorder="1" applyAlignment="1">
      <alignment horizontal="right" vertical="center" indent="3"/>
    </xf>
    <xf numFmtId="165" fontId="14" fillId="0" borderId="55" xfId="0" applyNumberFormat="1" applyFont="1" applyFill="1" applyBorder="1" applyAlignment="1">
      <alignment horizontal="right" vertical="center" indent="3"/>
    </xf>
    <xf numFmtId="0" fontId="3" fillId="2" borderId="56" xfId="0" applyFont="1" applyFill="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56" xfId="0" applyFont="1" applyFill="1" applyBorder="1" applyAlignment="1">
      <alignment vertical="center"/>
    </xf>
    <xf numFmtId="0" fontId="11" fillId="0" borderId="55" xfId="0" applyFont="1" applyBorder="1" applyAlignment="1" applyProtection="1">
      <alignment horizontal="left" vertical="center"/>
      <protection locked="0"/>
    </xf>
    <xf numFmtId="168" fontId="14" fillId="0" borderId="54" xfId="0" applyNumberFormat="1" applyFont="1" applyFill="1" applyBorder="1" applyAlignment="1">
      <alignment horizontal="center" vertical="center"/>
    </xf>
    <xf numFmtId="168" fontId="11" fillId="0" borderId="55" xfId="0" quotePrefix="1" applyNumberFormat="1" applyFont="1" applyFill="1" applyBorder="1" applyAlignment="1">
      <alignment horizontal="center" vertical="center"/>
    </xf>
    <xf numFmtId="166" fontId="13" fillId="0" borderId="45" xfId="0" applyNumberFormat="1" applyFont="1" applyFill="1" applyBorder="1" applyAlignment="1">
      <alignment horizontal="right" vertical="center" indent="3"/>
    </xf>
    <xf numFmtId="166" fontId="14" fillId="0" borderId="0" xfId="0" applyNumberFormat="1" applyFont="1" applyFill="1" applyBorder="1" applyAlignment="1">
      <alignment horizontal="right" vertical="center" indent="3"/>
    </xf>
    <xf numFmtId="166" fontId="14" fillId="0" borderId="2" xfId="0" applyNumberFormat="1" applyFont="1" applyFill="1" applyBorder="1" applyAlignment="1">
      <alignment horizontal="right" vertical="center" indent="3"/>
    </xf>
    <xf numFmtId="0" fontId="3" fillId="0" borderId="62" xfId="0" applyFont="1" applyBorder="1" applyAlignment="1" applyProtection="1">
      <alignment horizontal="left" vertical="center"/>
      <protection locked="0"/>
    </xf>
    <xf numFmtId="172" fontId="13" fillId="0" borderId="56" xfId="0" applyNumberFormat="1" applyFont="1" applyFill="1" applyBorder="1" applyAlignment="1">
      <alignment horizontal="right" vertical="center" indent="3"/>
    </xf>
    <xf numFmtId="172" fontId="13" fillId="0" borderId="62" xfId="0" applyNumberFormat="1" applyFont="1" applyBorder="1" applyAlignment="1">
      <alignment horizontal="right" vertical="center" indent="3"/>
    </xf>
    <xf numFmtId="165" fontId="13" fillId="2" borderId="0" xfId="0" quotePrefix="1" applyNumberFormat="1" applyFont="1" applyFill="1" applyBorder="1" applyAlignment="1">
      <alignment horizontal="right" vertical="center" indent="3"/>
    </xf>
    <xf numFmtId="165" fontId="13" fillId="0" borderId="0" xfId="0" quotePrefix="1" applyNumberFormat="1" applyFont="1" applyFill="1" applyBorder="1" applyAlignment="1">
      <alignment horizontal="right" vertical="center" indent="3"/>
    </xf>
    <xf numFmtId="165" fontId="14" fillId="0" borderId="0" xfId="0" quotePrefix="1" applyNumberFormat="1" applyFont="1" applyFill="1" applyBorder="1" applyAlignment="1">
      <alignment horizontal="right" vertical="center" indent="3"/>
    </xf>
    <xf numFmtId="165" fontId="13" fillId="0" borderId="45" xfId="0" quotePrefix="1" applyNumberFormat="1" applyFont="1" applyFill="1" applyBorder="1" applyAlignment="1">
      <alignment horizontal="right" vertical="center" indent="3"/>
    </xf>
    <xf numFmtId="165" fontId="13" fillId="2" borderId="56" xfId="0" quotePrefix="1" applyNumberFormat="1" applyFont="1" applyFill="1" applyBorder="1" applyAlignment="1">
      <alignment horizontal="right" vertical="center" indent="3"/>
    </xf>
    <xf numFmtId="165" fontId="13" fillId="0" borderId="56" xfId="0" quotePrefix="1" applyNumberFormat="1" applyFont="1" applyFill="1" applyBorder="1" applyAlignment="1">
      <alignment horizontal="right" vertical="center" indent="3"/>
    </xf>
    <xf numFmtId="165" fontId="13" fillId="0" borderId="62" xfId="0" quotePrefix="1" applyNumberFormat="1" applyFont="1" applyFill="1" applyBorder="1" applyAlignment="1">
      <alignment horizontal="right" vertical="center" indent="3"/>
    </xf>
    <xf numFmtId="0" fontId="3" fillId="2" borderId="53" xfId="0" applyFont="1" applyFill="1" applyBorder="1" applyAlignment="1" applyProtection="1">
      <alignment horizontal="left" vertical="center"/>
      <protection locked="0"/>
    </xf>
    <xf numFmtId="168" fontId="11" fillId="0" borderId="54" xfId="0" applyNumberFormat="1" applyFont="1" applyBorder="1" applyAlignment="1">
      <alignment horizontal="center" vertical="center"/>
    </xf>
    <xf numFmtId="168" fontId="11" fillId="0" borderId="55" xfId="0" applyNumberFormat="1" applyFont="1" applyBorder="1" applyAlignment="1">
      <alignment horizontal="center" vertical="center"/>
    </xf>
    <xf numFmtId="172" fontId="13" fillId="0" borderId="64" xfId="0" applyNumberFormat="1" applyFont="1" applyBorder="1" applyAlignment="1">
      <alignment horizontal="right" vertical="center" indent="3"/>
    </xf>
    <xf numFmtId="166" fontId="13" fillId="2" borderId="0" xfId="0" applyNumberFormat="1" applyFont="1" applyFill="1" applyBorder="1" applyAlignment="1">
      <alignment horizontal="right" vertical="center" indent="4"/>
    </xf>
    <xf numFmtId="166" fontId="13" fillId="0" borderId="0" xfId="0" applyNumberFormat="1" applyFont="1" applyFill="1" applyBorder="1" applyAlignment="1">
      <alignment horizontal="right" vertical="center" indent="4"/>
    </xf>
    <xf numFmtId="166" fontId="13" fillId="0" borderId="45" xfId="0" applyNumberFormat="1" applyFont="1" applyFill="1" applyBorder="1" applyAlignment="1">
      <alignment horizontal="right" vertical="center" indent="4"/>
    </xf>
    <xf numFmtId="166" fontId="14" fillId="0" borderId="0" xfId="0" applyNumberFormat="1" applyFont="1" applyFill="1" applyBorder="1" applyAlignment="1">
      <alignment horizontal="right" vertical="center" indent="4"/>
    </xf>
    <xf numFmtId="169" fontId="13" fillId="2" borderId="0" xfId="1" applyNumberFormat="1" applyFont="1" applyFill="1" applyBorder="1" applyAlignment="1">
      <alignment horizontal="right" vertical="center" indent="3"/>
    </xf>
    <xf numFmtId="169" fontId="13" fillId="0" borderId="0" xfId="1" applyNumberFormat="1" applyFont="1" applyBorder="1" applyAlignment="1">
      <alignment horizontal="right" vertical="center" indent="3"/>
    </xf>
    <xf numFmtId="169" fontId="13" fillId="0" borderId="0" xfId="1" applyNumberFormat="1" applyFont="1" applyFill="1" applyBorder="1" applyAlignment="1">
      <alignment horizontal="right" vertical="center" indent="3"/>
    </xf>
    <xf numFmtId="169" fontId="14" fillId="0" borderId="3" xfId="1" applyNumberFormat="1" applyFont="1" applyBorder="1" applyAlignment="1">
      <alignment horizontal="right" vertical="center" indent="3"/>
    </xf>
    <xf numFmtId="169" fontId="14" fillId="0" borderId="0" xfId="1" applyNumberFormat="1" applyFont="1" applyBorder="1" applyAlignment="1">
      <alignment horizontal="right" vertical="center" indent="3"/>
    </xf>
    <xf numFmtId="169" fontId="14" fillId="0" borderId="0" xfId="1" applyNumberFormat="1" applyFont="1" applyFill="1" applyBorder="1" applyAlignment="1">
      <alignment horizontal="right" vertical="center" indent="3"/>
    </xf>
    <xf numFmtId="169" fontId="14" fillId="0" borderId="2" xfId="1" applyNumberFormat="1" applyFont="1" applyBorder="1" applyAlignment="1">
      <alignment horizontal="right" vertical="center" indent="3"/>
    </xf>
    <xf numFmtId="164" fontId="13" fillId="2" borderId="0" xfId="0" applyNumberFormat="1" applyFont="1" applyFill="1" applyBorder="1" applyAlignment="1">
      <alignment horizontal="right" vertical="center" indent="2"/>
    </xf>
    <xf numFmtId="164" fontId="13" fillId="0" borderId="0" xfId="0" applyNumberFormat="1" applyFont="1" applyBorder="1" applyAlignment="1">
      <alignment horizontal="right" vertical="center" indent="2"/>
    </xf>
    <xf numFmtId="164" fontId="13" fillId="0" borderId="0" xfId="0" applyNumberFormat="1" applyFont="1" applyFill="1" applyBorder="1" applyAlignment="1">
      <alignment horizontal="right" vertical="center" indent="2"/>
    </xf>
    <xf numFmtId="164" fontId="14" fillId="0" borderId="3" xfId="0" applyNumberFormat="1" applyFont="1" applyBorder="1" applyAlignment="1">
      <alignment horizontal="right" vertical="center" indent="2"/>
    </xf>
    <xf numFmtId="164" fontId="14" fillId="0" borderId="0" xfId="0" applyNumberFormat="1" applyFont="1" applyBorder="1" applyAlignment="1">
      <alignment horizontal="right" vertical="center" indent="2"/>
    </xf>
    <xf numFmtId="164" fontId="14" fillId="0" borderId="0" xfId="0" applyNumberFormat="1" applyFont="1" applyFill="1" applyBorder="1" applyAlignment="1">
      <alignment horizontal="right" vertical="center" indent="2"/>
    </xf>
    <xf numFmtId="164" fontId="14" fillId="0" borderId="2" xfId="0" applyNumberFormat="1" applyFont="1" applyBorder="1" applyAlignment="1">
      <alignment horizontal="right" vertical="center" indent="2"/>
    </xf>
    <xf numFmtId="169" fontId="14" fillId="0" borderId="3" xfId="1" applyNumberFormat="1" applyFont="1" applyBorder="1" applyAlignment="1">
      <alignment horizontal="right" vertical="center" indent="4"/>
    </xf>
    <xf numFmtId="169" fontId="14" fillId="0" borderId="0" xfId="1" applyNumberFormat="1" applyFont="1" applyBorder="1" applyAlignment="1">
      <alignment horizontal="right" vertical="center" indent="4"/>
    </xf>
    <xf numFmtId="169" fontId="14" fillId="0" borderId="0" xfId="1" applyNumberFormat="1" applyFont="1" applyFill="1" applyBorder="1" applyAlignment="1">
      <alignment horizontal="right" vertical="center" indent="4"/>
    </xf>
    <xf numFmtId="169" fontId="14" fillId="0" borderId="2" xfId="1" applyNumberFormat="1" applyFont="1" applyBorder="1" applyAlignment="1">
      <alignment horizontal="right" vertical="center" indent="4"/>
    </xf>
    <xf numFmtId="164" fontId="13" fillId="2" borderId="0" xfId="0" applyNumberFormat="1" applyFont="1" applyFill="1" applyBorder="1" applyAlignment="1">
      <alignment horizontal="right" vertical="center" indent="4"/>
    </xf>
    <xf numFmtId="164" fontId="13" fillId="0" borderId="0" xfId="0" applyNumberFormat="1" applyFont="1" applyBorder="1" applyAlignment="1">
      <alignment horizontal="right" vertical="center" indent="4"/>
    </xf>
    <xf numFmtId="164" fontId="13" fillId="0" borderId="0" xfId="0" applyNumberFormat="1" applyFont="1" applyFill="1" applyBorder="1" applyAlignment="1">
      <alignment horizontal="right" vertical="center" indent="4"/>
    </xf>
    <xf numFmtId="164" fontId="14" fillId="0" borderId="3" xfId="0" applyNumberFormat="1" applyFont="1" applyBorder="1" applyAlignment="1">
      <alignment horizontal="right" vertical="center" indent="4"/>
    </xf>
    <xf numFmtId="164" fontId="14" fillId="0" borderId="0" xfId="0" applyNumberFormat="1" applyFont="1" applyBorder="1" applyAlignment="1">
      <alignment horizontal="right" vertical="center" indent="4"/>
    </xf>
    <xf numFmtId="164" fontId="14" fillId="0" borderId="0" xfId="0" applyNumberFormat="1" applyFont="1" applyFill="1" applyBorder="1" applyAlignment="1">
      <alignment horizontal="right" vertical="center" indent="4"/>
    </xf>
    <xf numFmtId="164" fontId="14" fillId="0" borderId="2" xfId="0" applyNumberFormat="1" applyFont="1" applyBorder="1" applyAlignment="1">
      <alignment horizontal="right" vertical="center" indent="4"/>
    </xf>
    <xf numFmtId="0" fontId="0" fillId="0" borderId="0" xfId="0" applyAlignment="1">
      <alignment horizontal="left" vertical="top"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3" fontId="11" fillId="0" borderId="19" xfId="0" applyNumberFormat="1" applyFont="1" applyFill="1" applyBorder="1" applyAlignment="1">
      <alignment horizontal="center" vertical="center"/>
    </xf>
    <xf numFmtId="3" fontId="11" fillId="0" borderId="3" xfId="0" applyNumberFormat="1" applyFont="1" applyFill="1" applyBorder="1" applyAlignment="1">
      <alignment horizontal="center" vertical="center"/>
    </xf>
    <xf numFmtId="3" fontId="11" fillId="0" borderId="20" xfId="0" applyNumberFormat="1" applyFont="1" applyFill="1" applyBorder="1" applyAlignment="1">
      <alignment horizontal="center" vertical="center"/>
    </xf>
    <xf numFmtId="3"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5" fillId="0" borderId="0" xfId="0" applyFont="1" applyFill="1" applyAlignment="1">
      <alignment horizontal="justify" vertical="top" wrapText="1"/>
    </xf>
    <xf numFmtId="172" fontId="13" fillId="2" borderId="0" xfId="0" applyNumberFormat="1" applyFont="1" applyFill="1" applyBorder="1" applyAlignment="1">
      <alignment horizontal="right" vertical="center" indent="7"/>
    </xf>
    <xf numFmtId="172" fontId="13" fillId="0" borderId="45" xfId="0" applyNumberFormat="1" applyFont="1" applyBorder="1" applyAlignment="1">
      <alignment horizontal="right" vertical="center" indent="7"/>
    </xf>
    <xf numFmtId="172" fontId="14" fillId="0" borderId="0" xfId="0" applyNumberFormat="1" applyFont="1" applyBorder="1" applyAlignment="1">
      <alignment horizontal="right" vertical="center" indent="7"/>
    </xf>
    <xf numFmtId="172" fontId="14" fillId="0" borderId="45" xfId="0" applyNumberFormat="1" applyFont="1" applyBorder="1" applyAlignment="1">
      <alignment horizontal="right" vertical="center" indent="7"/>
    </xf>
    <xf numFmtId="172" fontId="13" fillId="0" borderId="0" xfId="0" applyNumberFormat="1" applyFont="1" applyBorder="1" applyAlignment="1">
      <alignment horizontal="right" vertical="center" indent="7"/>
    </xf>
    <xf numFmtId="3" fontId="11" fillId="0" borderId="3" xfId="0" applyNumberFormat="1" applyFont="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172" fontId="13" fillId="0" borderId="2" xfId="0" applyNumberFormat="1" applyFont="1" applyBorder="1" applyAlignment="1">
      <alignment horizontal="right" vertical="center" indent="7"/>
    </xf>
    <xf numFmtId="0" fontId="15" fillId="0" borderId="0" xfId="0" applyFont="1" applyFill="1" applyAlignment="1">
      <alignment horizontal="left" wrapText="1"/>
    </xf>
    <xf numFmtId="3" fontId="11" fillId="0" borderId="25" xfId="0" applyNumberFormat="1" applyFont="1" applyFill="1" applyBorder="1" applyAlignment="1">
      <alignment horizontal="center" vertical="center"/>
    </xf>
    <xf numFmtId="3" fontId="11" fillId="0" borderId="26" xfId="0" applyNumberFormat="1" applyFont="1" applyFill="1" applyBorder="1" applyAlignment="1">
      <alignment horizontal="center" vertical="center"/>
    </xf>
    <xf numFmtId="3" fontId="13" fillId="0" borderId="0" xfId="0" applyNumberFormat="1" applyFont="1" applyBorder="1" applyAlignment="1">
      <alignment horizontal="right" vertical="center" indent="3"/>
    </xf>
    <xf numFmtId="3" fontId="13" fillId="0" borderId="0" xfId="0" quotePrefix="1" applyNumberFormat="1" applyFont="1" applyFill="1" applyBorder="1" applyAlignment="1">
      <alignment horizontal="center" vertical="center"/>
    </xf>
    <xf numFmtId="3" fontId="13" fillId="0" borderId="0" xfId="0" applyNumberFormat="1" applyFont="1" applyBorder="1" applyAlignment="1">
      <alignment horizontal="center" vertical="center"/>
    </xf>
    <xf numFmtId="3" fontId="13" fillId="0" borderId="0" xfId="0" applyNumberFormat="1" applyFont="1" applyBorder="1" applyAlignment="1">
      <alignment horizontal="right" vertical="center" indent="4"/>
    </xf>
    <xf numFmtId="0" fontId="15" fillId="0" borderId="0" xfId="0" applyNumberFormat="1" applyFont="1" applyFill="1" applyBorder="1" applyAlignment="1">
      <alignment horizontal="justify" vertical="center" wrapText="1"/>
    </xf>
    <xf numFmtId="0" fontId="60" fillId="0" borderId="0" xfId="0" applyNumberFormat="1" applyFont="1" applyAlignment="1">
      <alignment horizontal="justify" vertical="center" wrapText="1"/>
    </xf>
    <xf numFmtId="0" fontId="0" fillId="0" borderId="0" xfId="0" applyNumberFormat="1" applyAlignment="1">
      <alignment horizontal="justify" wrapText="1"/>
    </xf>
    <xf numFmtId="0" fontId="15" fillId="0" borderId="0" xfId="0" applyFont="1" applyBorder="1" applyAlignment="1">
      <alignment horizontal="justify" wrapText="1"/>
    </xf>
    <xf numFmtId="0" fontId="0" fillId="0" borderId="0" xfId="0" applyAlignment="1">
      <alignment horizontal="justify" wrapText="1"/>
    </xf>
    <xf numFmtId="3" fontId="3" fillId="0" borderId="3" xfId="0" applyNumberFormat="1" applyFont="1" applyBorder="1" applyAlignment="1">
      <alignment horizontal="center" vertical="center" wrapText="1"/>
    </xf>
    <xf numFmtId="3" fontId="13" fillId="2" borderId="0" xfId="0" applyNumberFormat="1" applyFont="1" applyFill="1" applyBorder="1" applyAlignment="1">
      <alignment horizontal="center" vertical="center"/>
    </xf>
    <xf numFmtId="3" fontId="14" fillId="0" borderId="4" xfId="0" applyNumberFormat="1" applyFont="1" applyBorder="1" applyAlignment="1">
      <alignment horizontal="right" vertical="center" indent="3"/>
    </xf>
    <xf numFmtId="3" fontId="14" fillId="0" borderId="4" xfId="0" applyNumberFormat="1" applyFont="1" applyBorder="1" applyAlignment="1">
      <alignment horizontal="right" vertical="center" indent="4"/>
    </xf>
    <xf numFmtId="3" fontId="14" fillId="0" borderId="4" xfId="0" applyNumberFormat="1" applyFont="1" applyBorder="1" applyAlignment="1">
      <alignment horizontal="center" vertical="center"/>
    </xf>
    <xf numFmtId="3" fontId="13"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3" fontId="37" fillId="0" borderId="3" xfId="0" applyNumberFormat="1" applyFont="1" applyBorder="1" applyAlignment="1">
      <alignment horizontal="center" vertical="center" wrapText="1"/>
    </xf>
    <xf numFmtId="3" fontId="13" fillId="0" borderId="0" xfId="0" applyNumberFormat="1" applyFont="1" applyFill="1" applyBorder="1" applyAlignment="1">
      <alignment horizontal="center" vertical="center"/>
    </xf>
    <xf numFmtId="0" fontId="0" fillId="0" borderId="0" xfId="0" applyFill="1" applyAlignment="1">
      <alignment horizontal="center" vertical="center"/>
    </xf>
    <xf numFmtId="3" fontId="13" fillId="2" borderId="0" xfId="0" applyNumberFormat="1" applyFont="1" applyFill="1" applyBorder="1" applyAlignment="1">
      <alignment horizontal="right" vertical="center" indent="3"/>
    </xf>
    <xf numFmtId="3" fontId="13" fillId="2" borderId="0" xfId="0" applyNumberFormat="1" applyFont="1" applyFill="1" applyBorder="1" applyAlignment="1">
      <alignment horizontal="right" vertical="center" indent="4"/>
    </xf>
    <xf numFmtId="3" fontId="13" fillId="2" borderId="0" xfId="0" quotePrefix="1" applyNumberFormat="1" applyFont="1" applyFill="1" applyBorder="1" applyAlignment="1">
      <alignment horizontal="center" vertical="center"/>
    </xf>
    <xf numFmtId="3" fontId="11" fillId="0" borderId="19" xfId="0" applyNumberFormat="1" applyFont="1" applyBorder="1" applyAlignment="1">
      <alignment horizontal="center" vertical="center"/>
    </xf>
    <xf numFmtId="3" fontId="11" fillId="0" borderId="19"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0" fontId="16" fillId="0" borderId="0" xfId="0" applyFont="1" applyFill="1" applyBorder="1" applyAlignment="1">
      <alignment horizontal="justify" vertical="center" wrapText="1"/>
    </xf>
    <xf numFmtId="0" fontId="60" fillId="0" borderId="0" xfId="0" applyFont="1" applyAlignment="1">
      <alignment horizontal="justify" vertical="center" wrapText="1"/>
    </xf>
    <xf numFmtId="0" fontId="16" fillId="0" borderId="0" xfId="0" applyFont="1" applyAlignment="1">
      <alignment horizontal="justify" vertical="center" wrapText="1"/>
    </xf>
    <xf numFmtId="3" fontId="13" fillId="0" borderId="3"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168" fontId="14" fillId="0" borderId="2" xfId="0" quotePrefix="1" applyNumberFormat="1" applyFont="1" applyFill="1" applyBorder="1" applyAlignment="1">
      <alignment horizontal="center" vertical="center"/>
    </xf>
    <xf numFmtId="168" fontId="14" fillId="0" borderId="22" xfId="0" quotePrefix="1" applyNumberFormat="1" applyFont="1" applyFill="1" applyBorder="1" applyAlignment="1">
      <alignment horizontal="center" vertical="center"/>
    </xf>
    <xf numFmtId="0" fontId="15" fillId="0" borderId="0" xfId="0" applyFont="1" applyFill="1" applyAlignment="1">
      <alignment vertical="center" wrapText="1"/>
    </xf>
    <xf numFmtId="0" fontId="23" fillId="3" borderId="0" xfId="0" applyFont="1" applyFill="1" applyBorder="1" applyAlignment="1">
      <alignment horizontal="left" vertical="center"/>
    </xf>
    <xf numFmtId="0" fontId="50" fillId="4" borderId="0" xfId="0" applyFont="1" applyFill="1" applyBorder="1" applyAlignment="1">
      <alignment horizontal="left" vertical="center"/>
    </xf>
    <xf numFmtId="0" fontId="15" fillId="0" borderId="0" xfId="0" applyFont="1" applyAlignment="1">
      <alignment horizontal="justify" vertical="center" wrapText="1"/>
    </xf>
    <xf numFmtId="3" fontId="14" fillId="0" borderId="0" xfId="0" quotePrefix="1" applyNumberFormat="1" applyFont="1" applyFill="1" applyBorder="1" applyAlignment="1">
      <alignment horizontal="right" vertical="center" indent="3"/>
    </xf>
    <xf numFmtId="3" fontId="14" fillId="0" borderId="0" xfId="0" applyNumberFormat="1" applyFont="1" applyFill="1" applyBorder="1" applyAlignment="1">
      <alignment horizontal="right" vertical="center" indent="3"/>
    </xf>
    <xf numFmtId="3" fontId="14" fillId="0" borderId="2" xfId="0" applyNumberFormat="1" applyFont="1" applyBorder="1" applyAlignment="1">
      <alignment horizontal="right" vertical="center" indent="3"/>
    </xf>
    <xf numFmtId="3" fontId="13" fillId="2" borderId="0" xfId="0" quotePrefix="1" applyNumberFormat="1" applyFont="1" applyFill="1" applyBorder="1" applyAlignment="1">
      <alignment horizontal="right" vertical="center" indent="3"/>
    </xf>
    <xf numFmtId="3" fontId="13" fillId="0" borderId="0" xfId="0" quotePrefix="1" applyNumberFormat="1" applyFont="1" applyBorder="1" applyAlignment="1">
      <alignment horizontal="right" vertical="center" indent="3"/>
    </xf>
    <xf numFmtId="3" fontId="13" fillId="0" borderId="45" xfId="0" applyNumberFormat="1" applyFont="1" applyBorder="1" applyAlignment="1">
      <alignment horizontal="right" vertical="center" indent="3"/>
    </xf>
    <xf numFmtId="3" fontId="13" fillId="0" borderId="45" xfId="0" quotePrefix="1" applyNumberFormat="1" applyFont="1" applyBorder="1" applyAlignment="1">
      <alignment horizontal="right" vertical="center" indent="3"/>
    </xf>
    <xf numFmtId="0" fontId="15" fillId="0" borderId="0" xfId="0" applyFont="1" applyAlignment="1">
      <alignment horizontal="justify" vertical="top" wrapText="1"/>
    </xf>
    <xf numFmtId="0" fontId="15" fillId="0" borderId="0" xfId="0" applyFont="1" applyBorder="1" applyAlignment="1">
      <alignment vertical="center" wrapText="1"/>
    </xf>
    <xf numFmtId="0" fontId="15" fillId="0" borderId="0" xfId="0" applyFont="1" applyBorder="1" applyAlignment="1">
      <alignment vertical="center"/>
    </xf>
    <xf numFmtId="46" fontId="15" fillId="0" borderId="0" xfId="3" applyNumberFormat="1" applyFont="1" applyAlignment="1">
      <alignment horizontal="justify" vertical="center" wrapText="1"/>
    </xf>
    <xf numFmtId="0" fontId="11" fillId="0" borderId="0" xfId="0" applyFont="1" applyFill="1" applyBorder="1" applyAlignment="1">
      <alignment horizontal="center" vertical="center"/>
    </xf>
    <xf numFmtId="0" fontId="3" fillId="0" borderId="0" xfId="3" applyFont="1" applyAlignment="1">
      <alignment horizontal="justify" vertical="center" wrapText="1"/>
    </xf>
    <xf numFmtId="3" fontId="11" fillId="0" borderId="38" xfId="0" applyNumberFormat="1" applyFont="1" applyFill="1" applyBorder="1" applyAlignment="1">
      <alignment horizontal="center" vertical="center"/>
    </xf>
    <xf numFmtId="3" fontId="11" fillId="0" borderId="39" xfId="0" applyNumberFormat="1" applyFont="1" applyFill="1" applyBorder="1" applyAlignment="1">
      <alignment horizontal="center" vertical="center"/>
    </xf>
    <xf numFmtId="3" fontId="11" fillId="0" borderId="40" xfId="0" applyNumberFormat="1" applyFont="1" applyFill="1" applyBorder="1" applyAlignment="1">
      <alignment horizontal="center" vertical="center"/>
    </xf>
    <xf numFmtId="3" fontId="3" fillId="0" borderId="41"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11" fillId="0" borderId="36" xfId="0" applyNumberFormat="1"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0" xfId="0" applyFill="1" applyAlignment="1">
      <alignment horizontal="center" vertical="center" wrapText="1"/>
    </xf>
    <xf numFmtId="3" fontId="11" fillId="0" borderId="34"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32" xfId="0" applyFill="1" applyBorder="1" applyAlignment="1">
      <alignment horizontal="center" vertical="center" wrapText="1"/>
    </xf>
    <xf numFmtId="3" fontId="11" fillId="0" borderId="57" xfId="0" applyNumberFormat="1" applyFont="1" applyFill="1" applyBorder="1" applyAlignment="1">
      <alignment horizontal="center" vertical="center"/>
    </xf>
    <xf numFmtId="3" fontId="11" fillId="0" borderId="58" xfId="0" applyNumberFormat="1" applyFont="1" applyFill="1" applyBorder="1" applyAlignment="1">
      <alignment horizontal="center" vertical="center"/>
    </xf>
    <xf numFmtId="3" fontId="11" fillId="0" borderId="59"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168" fontId="11" fillId="0" borderId="0" xfId="0" applyNumberFormat="1" applyFont="1" applyFill="1" applyBorder="1" applyAlignment="1">
      <alignment horizontal="center" vertical="center"/>
    </xf>
    <xf numFmtId="168" fontId="11" fillId="0" borderId="2" xfId="0" applyNumberFormat="1" applyFont="1" applyFill="1" applyBorder="1" applyAlignment="1">
      <alignment horizontal="center" vertical="center"/>
    </xf>
    <xf numFmtId="168" fontId="11" fillId="0" borderId="0" xfId="0" applyNumberFormat="1" applyFont="1" applyBorder="1" applyAlignment="1">
      <alignment horizontal="center" vertical="center"/>
    </xf>
    <xf numFmtId="168" fontId="11" fillId="0" borderId="2" xfId="0" applyNumberFormat="1" applyFont="1" applyBorder="1" applyAlignment="1">
      <alignment horizontal="center" vertical="center"/>
    </xf>
    <xf numFmtId="0" fontId="0" fillId="0" borderId="3" xfId="0" applyFill="1" applyBorder="1" applyAlignment="1">
      <alignment vertical="center"/>
    </xf>
    <xf numFmtId="0" fontId="15" fillId="0" borderId="0" xfId="0" applyFont="1" applyFill="1" applyAlignment="1">
      <alignment horizontal="left" vertical="center" wrapText="1"/>
    </xf>
    <xf numFmtId="3" fontId="11" fillId="0" borderId="46" xfId="0" applyNumberFormat="1" applyFont="1" applyFill="1" applyBorder="1" applyAlignment="1">
      <alignment horizontal="center" vertical="center"/>
    </xf>
    <xf numFmtId="3" fontId="11" fillId="0" borderId="53" xfId="0" applyNumberFormat="1" applyFont="1" applyFill="1" applyBorder="1" applyAlignment="1">
      <alignment horizontal="center" vertical="center"/>
    </xf>
    <xf numFmtId="0" fontId="15" fillId="0" borderId="0" xfId="0" applyFont="1" applyAlignment="1">
      <alignment horizontal="left" vertical="top"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11" fillId="0" borderId="53" xfId="0" applyFont="1" applyFill="1" applyBorder="1" applyAlignment="1">
      <alignment horizontal="center" vertical="center"/>
    </xf>
    <xf numFmtId="0" fontId="11" fillId="0" borderId="55" xfId="0" applyFont="1" applyFill="1" applyBorder="1" applyAlignment="1">
      <alignment horizontal="center" vertical="center"/>
    </xf>
    <xf numFmtId="3" fontId="11" fillId="0" borderId="2" xfId="0" applyNumberFormat="1" applyFont="1" applyFill="1" applyBorder="1" applyAlignment="1">
      <alignment horizontal="center" vertical="center" wrapText="1"/>
    </xf>
    <xf numFmtId="0" fontId="11" fillId="0" borderId="53"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6" xfId="0" applyFont="1" applyFill="1" applyBorder="1" applyAlignment="1">
      <alignment horizontal="center" vertical="center"/>
    </xf>
    <xf numFmtId="168" fontId="11" fillId="0" borderId="61" xfId="0" applyNumberFormat="1" applyFont="1" applyFill="1" applyBorder="1" applyAlignment="1">
      <alignment horizontal="center" vertical="center"/>
    </xf>
    <xf numFmtId="168" fontId="11" fillId="0" borderId="54" xfId="0" applyNumberFormat="1" applyFont="1" applyFill="1" applyBorder="1" applyAlignment="1">
      <alignment horizontal="center" vertical="center"/>
    </xf>
    <xf numFmtId="0" fontId="50" fillId="4" borderId="18" xfId="0" applyFont="1" applyFill="1" applyBorder="1" applyAlignment="1">
      <alignment horizontal="left" vertical="center"/>
    </xf>
    <xf numFmtId="0" fontId="50" fillId="4" borderId="2" xfId="0" applyFont="1" applyFill="1" applyBorder="1" applyAlignment="1">
      <alignment horizontal="left" vertical="center"/>
    </xf>
    <xf numFmtId="3" fontId="11" fillId="0" borderId="46" xfId="0" applyNumberFormat="1" applyFont="1" applyBorder="1" applyAlignment="1">
      <alignment horizontal="center" vertical="center"/>
    </xf>
    <xf numFmtId="3" fontId="11" fillId="0" borderId="53" xfId="0" applyNumberFormat="1" applyFont="1" applyBorder="1" applyAlignment="1">
      <alignment horizontal="center" vertical="center"/>
    </xf>
    <xf numFmtId="0" fontId="13" fillId="0" borderId="0" xfId="0" applyFont="1" applyBorder="1" applyAlignment="1">
      <alignment horizontal="justify" vertical="center" wrapText="1"/>
    </xf>
    <xf numFmtId="3" fontId="11" fillId="0" borderId="59" xfId="0" applyNumberFormat="1" applyFont="1" applyBorder="1" applyAlignment="1">
      <alignment horizontal="center" vertical="center"/>
    </xf>
    <xf numFmtId="168" fontId="11" fillId="0" borderId="56" xfId="0" quotePrefix="1" applyNumberFormat="1" applyFont="1" applyFill="1" applyBorder="1" applyAlignment="1">
      <alignment horizontal="center" vertical="center"/>
    </xf>
    <xf numFmtId="168" fontId="11" fillId="0" borderId="55" xfId="0" quotePrefix="1" applyNumberFormat="1" applyFont="1" applyFill="1" applyBorder="1" applyAlignment="1">
      <alignment horizontal="center" vertical="center"/>
    </xf>
    <xf numFmtId="3" fontId="11" fillId="0" borderId="47" xfId="0" applyNumberFormat="1" applyFont="1" applyFill="1" applyBorder="1" applyAlignment="1">
      <alignment horizontal="center" vertical="center"/>
    </xf>
    <xf numFmtId="3" fontId="11" fillId="0" borderId="56" xfId="0" applyNumberFormat="1" applyFont="1" applyFill="1" applyBorder="1" applyAlignment="1">
      <alignment horizontal="center" vertical="center"/>
    </xf>
    <xf numFmtId="168" fontId="11" fillId="0" borderId="60" xfId="0" quotePrefix="1" applyNumberFormat="1" applyFont="1" applyFill="1" applyBorder="1" applyAlignment="1">
      <alignment horizontal="center" vertical="center"/>
    </xf>
    <xf numFmtId="3" fontId="11" fillId="0" borderId="61" xfId="0" applyNumberFormat="1" applyFont="1" applyFill="1" applyBorder="1" applyAlignment="1">
      <alignment horizontal="center" vertical="center"/>
    </xf>
    <xf numFmtId="3" fontId="11" fillId="0" borderId="60" xfId="0" applyNumberFormat="1" applyFont="1" applyFill="1" applyBorder="1" applyAlignment="1">
      <alignment horizontal="center" vertical="center"/>
    </xf>
    <xf numFmtId="3" fontId="11" fillId="0" borderId="63" xfId="0" applyNumberFormat="1" applyFont="1" applyFill="1" applyBorder="1" applyAlignment="1">
      <alignment horizontal="center" vertical="center"/>
    </xf>
    <xf numFmtId="0" fontId="0" fillId="0" borderId="0" xfId="0" applyAlignment="1">
      <alignment horizontal="justify" vertical="center" wrapText="1"/>
    </xf>
  </cellXfs>
  <cellStyles count="7">
    <cellStyle name="Lien hypertexte" xfId="2" builtinId="8"/>
    <cellStyle name="Milliers" xfId="4" builtinId="3"/>
    <cellStyle name="Motif" xfId="5"/>
    <cellStyle name="Normal" xfId="0" builtinId="0"/>
    <cellStyle name="Normal 2" xfId="3"/>
    <cellStyle name="Normal_ok2" xfId="6"/>
    <cellStyle name="Pourcentag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0658682634730541"/>
          <c:y val="0.10754716981132068"/>
          <c:w val="0.66167664670660065"/>
          <c:h val="0.71509433962264168"/>
        </c:manualLayout>
      </c:layout>
      <c:barChart>
        <c:barDir val="bar"/>
        <c:grouping val="stacked"/>
        <c:ser>
          <c:idx val="0"/>
          <c:order val="0"/>
          <c:tx>
            <c:strRef>
              <c:f>'T1'!$I$79</c:f>
              <c:strCache>
                <c:ptCount val="1"/>
                <c:pt idx="0">
                  <c:v>Dépenses de fonctionnement</c:v>
                </c:pt>
              </c:strCache>
            </c:strRef>
          </c:tx>
          <c:dLbls>
            <c:dLbl>
              <c:idx val="1"/>
              <c:layout>
                <c:manualLayout>
                  <c:x val="3.2174234208747821E-2"/>
                  <c:y val="-1.5066607240131881E-3"/>
                </c:manualLayout>
              </c:layout>
              <c:dLblPos val="ctr"/>
              <c:showVal val="1"/>
            </c:dLbl>
            <c:dLbl>
              <c:idx val="3"/>
              <c:layout>
                <c:manualLayout>
                  <c:x val="2.8094833954138938E-2"/>
                  <c:y val="-3.2137869558759428E-3"/>
                </c:manualLayout>
              </c:layout>
              <c:dLblPos val="ctr"/>
              <c:showVal val="1"/>
            </c:dLbl>
            <c:dLbl>
              <c:idx val="4"/>
              <c:layout>
                <c:manualLayout>
                  <c:x val="2.009492825372873E-2"/>
                  <c:y val="-3.1238548011687252E-3"/>
                </c:manualLayout>
              </c:layout>
              <c:dLblPos val="ctr"/>
              <c:showVal val="1"/>
            </c:dLbl>
            <c:dLbl>
              <c:idx val="8"/>
              <c:layout>
                <c:manualLayout>
                  <c:x val="-8.4009932890125576E-3"/>
                  <c:y val="-2.7645223592335055E-3"/>
                </c:manualLayout>
              </c:layout>
              <c:dLblPos val="ctr"/>
              <c:showVal val="1"/>
            </c:dLbl>
            <c:dLbl>
              <c:idx val="9"/>
              <c:layout>
                <c:manualLayout>
                  <c:x val="2.3266380624577601E-2"/>
                  <c:y val="-2.6745902045265148E-3"/>
                </c:manualLayout>
              </c:layout>
              <c:dLblPos val="ctr"/>
              <c:showVal val="1"/>
            </c:dLbl>
            <c:dLbl>
              <c:idx val="17"/>
              <c:layout>
                <c:manualLayout>
                  <c:x val="-1.7943483112515771E-2"/>
                  <c:y val="-3.8427177734858611E-3"/>
                </c:manualLayout>
              </c:layout>
              <c:dLblPos val="ctr"/>
              <c:showVal val="1"/>
            </c:dLbl>
            <c:dLbl>
              <c:idx val="18"/>
              <c:layout>
                <c:manualLayout>
                  <c:x val="-1.4668301192889841E-2"/>
                  <c:y val="-3.7527856187788001E-3"/>
                </c:manualLayout>
              </c:layout>
              <c:dLblPos val="ctr"/>
              <c:showVal val="1"/>
            </c:dLbl>
            <c:dLbl>
              <c:idx val="20"/>
              <c:layout>
                <c:manualLayout>
                  <c:x val="-9.5255158973396922E-3"/>
                  <c:y val="-3.5731193978112514E-3"/>
                </c:manualLayout>
              </c:layout>
              <c:dLblPos val="ctr"/>
              <c:showVal val="1"/>
            </c:dLbl>
            <c:numFmt formatCode="#,##0" sourceLinked="0"/>
            <c:txPr>
              <a:bodyPr/>
              <a:lstStyle/>
              <a:p>
                <a:pPr>
                  <a:defRPr>
                    <a:solidFill>
                      <a:schemeClr val="bg1"/>
                    </a:solidFill>
                  </a:defRPr>
                </a:pPr>
                <a:endParaRPr lang="fr-FR"/>
              </a:p>
            </c:txPr>
            <c:showVal val="1"/>
          </c:dLbls>
          <c:cat>
            <c:strRef>
              <c:f>'T1'!$H$81:$H$101</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'T1'!$I$81:$I$101</c:f>
              <c:numCache>
                <c:formatCode>General</c:formatCode>
                <c:ptCount val="21"/>
                <c:pt idx="0">
                  <c:v>408.7882709532405</c:v>
                </c:pt>
                <c:pt idx="1">
                  <c:v>330.35399098530786</c:v>
                </c:pt>
                <c:pt idx="2">
                  <c:v>297.14843209529766</c:v>
                </c:pt>
                <c:pt idx="3">
                  <c:v>304.9291978433219</c:v>
                </c:pt>
                <c:pt idx="4">
                  <c:v>288.68722948279083</c:v>
                </c:pt>
                <c:pt idx="5">
                  <c:v>298.93715830062052</c:v>
                </c:pt>
                <c:pt idx="6">
                  <c:v>277.27903891407618</c:v>
                </c:pt>
                <c:pt idx="7">
                  <c:v>320.39488027422476</c:v>
                </c:pt>
                <c:pt idx="8">
                  <c:v>308.6584615464584</c:v>
                </c:pt>
                <c:pt idx="9">
                  <c:v>237.72069608046914</c:v>
                </c:pt>
                <c:pt idx="10">
                  <c:v>288.52708968414584</c:v>
                </c:pt>
                <c:pt idx="11">
                  <c:v>226.58408354296137</c:v>
                </c:pt>
                <c:pt idx="12">
                  <c:v>230.89585458592228</c:v>
                </c:pt>
                <c:pt idx="13">
                  <c:v>280.18404265574566</c:v>
                </c:pt>
                <c:pt idx="14">
                  <c:v>267.43505594247461</c:v>
                </c:pt>
                <c:pt idx="15">
                  <c:v>217.41034419780118</c:v>
                </c:pt>
                <c:pt idx="16">
                  <c:v>229.32438752538226</c:v>
                </c:pt>
                <c:pt idx="17">
                  <c:v>239.49211463342453</c:v>
                </c:pt>
                <c:pt idx="18">
                  <c:v>259.14220103557557</c:v>
                </c:pt>
                <c:pt idx="19">
                  <c:v>266.54844640016523</c:v>
                </c:pt>
                <c:pt idx="20">
                  <c:v>247.94217652176096</c:v>
                </c:pt>
              </c:numCache>
            </c:numRef>
          </c:val>
        </c:ser>
        <c:ser>
          <c:idx val="1"/>
          <c:order val="1"/>
          <c:tx>
            <c:strRef>
              <c:f>'T1'!$J$79</c:f>
              <c:strCache>
                <c:ptCount val="1"/>
                <c:pt idx="0">
                  <c:v>Dépenses d'investissement</c:v>
                </c:pt>
              </c:strCache>
            </c:strRef>
          </c:tx>
          <c:dLbls>
            <c:dLbl>
              <c:idx val="0"/>
              <c:layout>
                <c:manualLayout>
                  <c:x val="2.342543259936828E-2"/>
                  <c:y val="-3.4831872431041618E-3"/>
                </c:manualLayout>
              </c:layout>
              <c:dLblPos val="ctr"/>
              <c:showVal val="1"/>
            </c:dLbl>
            <c:numFmt formatCode="#,##0" sourceLinked="0"/>
            <c:txPr>
              <a:bodyPr/>
              <a:lstStyle/>
              <a:p>
                <a:pPr>
                  <a:defRPr>
                    <a:solidFill>
                      <a:schemeClr val="bg1"/>
                    </a:solidFill>
                  </a:defRPr>
                </a:pPr>
                <a:endParaRPr lang="fr-FR"/>
              </a:p>
            </c:txPr>
            <c:showVal val="1"/>
          </c:dLbls>
          <c:cat>
            <c:strRef>
              <c:f>'T1'!$H$81:$H$101</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'T1'!$J$81:$J$101</c:f>
              <c:numCache>
                <c:formatCode>General</c:formatCode>
                <c:ptCount val="21"/>
                <c:pt idx="0">
                  <c:v>202.38893007683663</c:v>
                </c:pt>
                <c:pt idx="1">
                  <c:v>186.62172276260631</c:v>
                </c:pt>
                <c:pt idx="2">
                  <c:v>187.95771244173025</c:v>
                </c:pt>
                <c:pt idx="3">
                  <c:v>175.19505928723942</c:v>
                </c:pt>
                <c:pt idx="4">
                  <c:v>185.569749038965</c:v>
                </c:pt>
                <c:pt idx="5">
                  <c:v>158.59551115541677</c:v>
                </c:pt>
                <c:pt idx="6">
                  <c:v>178.66107970741521</c:v>
                </c:pt>
                <c:pt idx="7">
                  <c:v>135.41052820880222</c:v>
                </c:pt>
                <c:pt idx="8">
                  <c:v>140.74610742433262</c:v>
                </c:pt>
                <c:pt idx="9">
                  <c:v>197.61149864932881</c:v>
                </c:pt>
                <c:pt idx="10">
                  <c:v>133.93895535005251</c:v>
                </c:pt>
                <c:pt idx="11">
                  <c:v>194.65492650034199</c:v>
                </c:pt>
                <c:pt idx="12">
                  <c:v>188.08375617705119</c:v>
                </c:pt>
                <c:pt idx="13">
                  <c:v>133.56102510745379</c:v>
                </c:pt>
                <c:pt idx="14">
                  <c:v>138.14431024228944</c:v>
                </c:pt>
                <c:pt idx="15">
                  <c:v>184.40277916786829</c:v>
                </c:pt>
                <c:pt idx="16">
                  <c:v>168.49810535800012</c:v>
                </c:pt>
                <c:pt idx="17">
                  <c:v>158.3049106610799</c:v>
                </c:pt>
                <c:pt idx="18">
                  <c:v>133.47808057097421</c:v>
                </c:pt>
                <c:pt idx="19">
                  <c:v>113.26143782223521</c:v>
                </c:pt>
                <c:pt idx="20">
                  <c:v>113.67627617040273</c:v>
                </c:pt>
              </c:numCache>
            </c:numRef>
          </c:val>
        </c:ser>
        <c:gapWidth val="60"/>
        <c:overlap val="100"/>
        <c:axId val="111826816"/>
        <c:axId val="111828352"/>
      </c:barChart>
      <c:catAx>
        <c:axId val="111826816"/>
        <c:scaling>
          <c:orientation val="minMax"/>
        </c:scaling>
        <c:axPos val="l"/>
        <c:numFmt formatCode="General" sourceLinked="1"/>
        <c:tickLblPos val="nextTo"/>
        <c:txPr>
          <a:bodyPr rot="0" vert="horz"/>
          <a:lstStyle/>
          <a:p>
            <a:pPr>
              <a:defRPr sz="900"/>
            </a:pPr>
            <a:endParaRPr lang="fr-FR"/>
          </a:p>
        </c:txPr>
        <c:crossAx val="111828352"/>
        <c:crosses val="autoZero"/>
        <c:auto val="1"/>
        <c:lblAlgn val="ctr"/>
        <c:lblOffset val="100"/>
        <c:tickLblSkip val="1"/>
        <c:tickMarkSkip val="1"/>
      </c:catAx>
      <c:valAx>
        <c:axId val="111828352"/>
        <c:scaling>
          <c:orientation val="minMax"/>
          <c:max val="65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tickLblPos val="nextTo"/>
        <c:txPr>
          <a:bodyPr rot="0" vert="horz"/>
          <a:lstStyle/>
          <a:p>
            <a:pPr>
              <a:defRPr/>
            </a:pPr>
            <a:endParaRPr lang="fr-FR"/>
          </a:p>
        </c:txPr>
        <c:crossAx val="111826816"/>
        <c:crosses val="autoZero"/>
        <c:crossBetween val="between"/>
        <c:majorUnit val="100"/>
        <c:minorUnit val="50"/>
      </c:valAx>
    </c:plotArea>
    <c:legend>
      <c:legendPos val="b"/>
      <c:layout>
        <c:manualLayout>
          <c:xMode val="edge"/>
          <c:yMode val="edge"/>
          <c:x val="0.22305389221556887"/>
          <c:y val="0.9056603773585129"/>
          <c:w val="0.67215568862275465"/>
          <c:h val="4.5283018867924497E-2"/>
        </c:manualLayout>
      </c:layout>
    </c:legend>
    <c:plotVisOnly val="1"/>
    <c:dispBlanksAs val="gap"/>
  </c:chart>
  <c:spPr>
    <a:ln>
      <a:noFill/>
    </a:ln>
  </c:spPr>
  <c:printSettings>
    <c:headerFooter alignWithMargins="0"/>
    <c:pageMargins b="0.98425196899999956" l="0.78740157499999996" r="0.78740157499999996" t="0.98425196899999956" header="0.49212598450000788" footer="0.49212598450000788"/>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5138122660040635"/>
          <c:y val="5.4602073045954104E-3"/>
          <c:w val="0.72618678967650052"/>
          <c:h val="0.8822372486223814"/>
        </c:manualLayout>
      </c:layout>
      <c:barChart>
        <c:barDir val="bar"/>
        <c:grouping val="clustered"/>
        <c:ser>
          <c:idx val="0"/>
          <c:order val="0"/>
          <c:tx>
            <c:strRef>
              <c:f>'T8'!$B$81</c:f>
              <c:strCache>
                <c:ptCount val="1"/>
                <c:pt idx="0">
                  <c:v>Permis de conduire</c:v>
                </c:pt>
              </c:strCache>
            </c:strRef>
          </c:tx>
          <c:cat>
            <c:strRef>
              <c:f>'T8'!$A$82:$A$107</c:f>
              <c:strCache>
                <c:ptCount val="26"/>
                <c:pt idx="0">
                  <c:v>Provence-Alpes-Côte d'Azur</c:v>
                </c:pt>
                <c:pt idx="1">
                  <c:v>Bourgogne</c:v>
                </c:pt>
                <c:pt idx="2">
                  <c:v>Pays de la Loire</c:v>
                </c:pt>
                <c:pt idx="3">
                  <c:v>Ile-de-France</c:v>
                </c:pt>
                <c:pt idx="4">
                  <c:v>Bretagne</c:v>
                </c:pt>
                <c:pt idx="5">
                  <c:v>Auvergne</c:v>
                </c:pt>
                <c:pt idx="6">
                  <c:v>Lorraine</c:v>
                </c:pt>
                <c:pt idx="7">
                  <c:v>Nord-Pas-de-Calais</c:v>
                </c:pt>
                <c:pt idx="8">
                  <c:v>Languedoc-Roussillon</c:v>
                </c:pt>
                <c:pt idx="9">
                  <c:v>Rhône-Alpes</c:v>
                </c:pt>
                <c:pt idx="10">
                  <c:v>Guyane</c:v>
                </c:pt>
                <c:pt idx="11">
                  <c:v>Centre</c:v>
                </c:pt>
                <c:pt idx="12">
                  <c:v>Limousin</c:v>
                </c:pt>
                <c:pt idx="13">
                  <c:v>Poitou-Charentes</c:v>
                </c:pt>
                <c:pt idx="14">
                  <c:v>Guadeloupe</c:v>
                </c:pt>
                <c:pt idx="15">
                  <c:v>Réunion</c:v>
                </c:pt>
                <c:pt idx="16">
                  <c:v>Alsace</c:v>
                </c:pt>
                <c:pt idx="17">
                  <c:v>Aquitaine</c:v>
                </c:pt>
                <c:pt idx="18">
                  <c:v>Franche-Comté</c:v>
                </c:pt>
                <c:pt idx="19">
                  <c:v>Champagne-Ardenne</c:v>
                </c:pt>
                <c:pt idx="20">
                  <c:v>Basse-Normandie</c:v>
                </c:pt>
                <c:pt idx="21">
                  <c:v>Haute-Normandie</c:v>
                </c:pt>
                <c:pt idx="22">
                  <c:v>Midi-Pyrénées</c:v>
                </c:pt>
                <c:pt idx="23">
                  <c:v>Picardie</c:v>
                </c:pt>
                <c:pt idx="24">
                  <c:v>Martinique</c:v>
                </c:pt>
                <c:pt idx="25">
                  <c:v>Corse</c:v>
                </c:pt>
              </c:strCache>
            </c:strRef>
          </c:cat>
          <c:val>
            <c:numRef>
              <c:f>'T8'!$B$82:$B$107</c:f>
              <c:numCache>
                <c:formatCode>General</c:formatCode>
                <c:ptCount val="26"/>
                <c:pt idx="0">
                  <c:v>0</c:v>
                </c:pt>
                <c:pt idx="1">
                  <c:v>0</c:v>
                </c:pt>
                <c:pt idx="2">
                  <c:v>0</c:v>
                </c:pt>
                <c:pt idx="3">
                  <c:v>0</c:v>
                </c:pt>
                <c:pt idx="4">
                  <c:v>0</c:v>
                </c:pt>
                <c:pt idx="5">
                  <c:v>0</c:v>
                </c:pt>
                <c:pt idx="6">
                  <c:v>0</c:v>
                </c:pt>
                <c:pt idx="7">
                  <c:v>0</c:v>
                </c:pt>
                <c:pt idx="8">
                  <c:v>0</c:v>
                </c:pt>
                <c:pt idx="9">
                  <c:v>0</c:v>
                </c:pt>
                <c:pt idx="10">
                  <c:v>53.66</c:v>
                </c:pt>
                <c:pt idx="11">
                  <c:v>0</c:v>
                </c:pt>
                <c:pt idx="12">
                  <c:v>26.6</c:v>
                </c:pt>
                <c:pt idx="13">
                  <c:v>25</c:v>
                </c:pt>
                <c:pt idx="14">
                  <c:v>0</c:v>
                </c:pt>
                <c:pt idx="15">
                  <c:v>68.599999999999994</c:v>
                </c:pt>
                <c:pt idx="16">
                  <c:v>0</c:v>
                </c:pt>
                <c:pt idx="17">
                  <c:v>0</c:v>
                </c:pt>
                <c:pt idx="18">
                  <c:v>0</c:v>
                </c:pt>
                <c:pt idx="19">
                  <c:v>0</c:v>
                </c:pt>
                <c:pt idx="20">
                  <c:v>0</c:v>
                </c:pt>
                <c:pt idx="21">
                  <c:v>0</c:v>
                </c:pt>
                <c:pt idx="22">
                  <c:v>0</c:v>
                </c:pt>
                <c:pt idx="23">
                  <c:v>0</c:v>
                </c:pt>
                <c:pt idx="24">
                  <c:v>53</c:v>
                </c:pt>
                <c:pt idx="25">
                  <c:v>33</c:v>
                </c:pt>
              </c:numCache>
            </c:numRef>
          </c:val>
        </c:ser>
        <c:ser>
          <c:idx val="1"/>
          <c:order val="1"/>
          <c:tx>
            <c:strRef>
              <c:f>'T8'!$C$81</c:f>
              <c:strCache>
                <c:ptCount val="1"/>
                <c:pt idx="0">
                  <c:v>Carte grise</c:v>
                </c:pt>
              </c:strCache>
            </c:strRef>
          </c:tx>
          <c:cat>
            <c:strRef>
              <c:f>'T8'!$A$82:$A$107</c:f>
              <c:strCache>
                <c:ptCount val="26"/>
                <c:pt idx="0">
                  <c:v>Provence-Alpes-Côte d'Azur</c:v>
                </c:pt>
                <c:pt idx="1">
                  <c:v>Bourgogne</c:v>
                </c:pt>
                <c:pt idx="2">
                  <c:v>Pays de la Loire</c:v>
                </c:pt>
                <c:pt idx="3">
                  <c:v>Ile-de-France</c:v>
                </c:pt>
                <c:pt idx="4">
                  <c:v>Bretagne</c:v>
                </c:pt>
                <c:pt idx="5">
                  <c:v>Auvergne</c:v>
                </c:pt>
                <c:pt idx="6">
                  <c:v>Lorraine</c:v>
                </c:pt>
                <c:pt idx="7">
                  <c:v>Nord-Pas-de-Calais</c:v>
                </c:pt>
                <c:pt idx="8">
                  <c:v>Languedoc-Roussillon</c:v>
                </c:pt>
                <c:pt idx="9">
                  <c:v>Rhône-Alpes</c:v>
                </c:pt>
                <c:pt idx="10">
                  <c:v>Guyane</c:v>
                </c:pt>
                <c:pt idx="11">
                  <c:v>Centre</c:v>
                </c:pt>
                <c:pt idx="12">
                  <c:v>Limousin</c:v>
                </c:pt>
                <c:pt idx="13">
                  <c:v>Poitou-Charentes</c:v>
                </c:pt>
                <c:pt idx="14">
                  <c:v>Guadeloupe</c:v>
                </c:pt>
                <c:pt idx="15">
                  <c:v>Réunion</c:v>
                </c:pt>
                <c:pt idx="16">
                  <c:v>Alsace</c:v>
                </c:pt>
                <c:pt idx="17">
                  <c:v>Aquitaine</c:v>
                </c:pt>
                <c:pt idx="18">
                  <c:v>Franche-Comté</c:v>
                </c:pt>
                <c:pt idx="19">
                  <c:v>Champagne-Ardenne</c:v>
                </c:pt>
                <c:pt idx="20">
                  <c:v>Basse-Normandie</c:v>
                </c:pt>
                <c:pt idx="21">
                  <c:v>Haute-Normandie</c:v>
                </c:pt>
                <c:pt idx="22">
                  <c:v>Midi-Pyrénées</c:v>
                </c:pt>
                <c:pt idx="23">
                  <c:v>Picardie</c:v>
                </c:pt>
                <c:pt idx="24">
                  <c:v>Martinique</c:v>
                </c:pt>
                <c:pt idx="25">
                  <c:v>Corse</c:v>
                </c:pt>
              </c:strCache>
            </c:strRef>
          </c:cat>
          <c:val>
            <c:numRef>
              <c:f>'T8'!$C$82:$C$107</c:f>
              <c:numCache>
                <c:formatCode>General</c:formatCode>
                <c:ptCount val="26"/>
                <c:pt idx="0">
                  <c:v>51.2</c:v>
                </c:pt>
                <c:pt idx="1">
                  <c:v>51</c:v>
                </c:pt>
                <c:pt idx="2">
                  <c:v>48</c:v>
                </c:pt>
                <c:pt idx="3">
                  <c:v>46.15</c:v>
                </c:pt>
                <c:pt idx="4">
                  <c:v>46</c:v>
                </c:pt>
                <c:pt idx="5">
                  <c:v>45</c:v>
                </c:pt>
                <c:pt idx="6">
                  <c:v>45</c:v>
                </c:pt>
                <c:pt idx="7">
                  <c:v>45</c:v>
                </c:pt>
                <c:pt idx="8">
                  <c:v>44</c:v>
                </c:pt>
                <c:pt idx="9">
                  <c:v>43</c:v>
                </c:pt>
                <c:pt idx="10">
                  <c:v>42.5</c:v>
                </c:pt>
                <c:pt idx="11">
                  <c:v>42.45</c:v>
                </c:pt>
                <c:pt idx="12">
                  <c:v>42</c:v>
                </c:pt>
                <c:pt idx="13">
                  <c:v>41.8</c:v>
                </c:pt>
                <c:pt idx="14">
                  <c:v>41</c:v>
                </c:pt>
                <c:pt idx="15">
                  <c:v>39</c:v>
                </c:pt>
                <c:pt idx="16">
                  <c:v>36.5</c:v>
                </c:pt>
                <c:pt idx="17">
                  <c:v>36</c:v>
                </c:pt>
                <c:pt idx="18">
                  <c:v>36</c:v>
                </c:pt>
                <c:pt idx="19">
                  <c:v>35</c:v>
                </c:pt>
                <c:pt idx="20">
                  <c:v>35</c:v>
                </c:pt>
                <c:pt idx="21">
                  <c:v>35</c:v>
                </c:pt>
                <c:pt idx="22">
                  <c:v>34</c:v>
                </c:pt>
                <c:pt idx="23">
                  <c:v>33</c:v>
                </c:pt>
                <c:pt idx="24">
                  <c:v>30</c:v>
                </c:pt>
                <c:pt idx="25">
                  <c:v>27</c:v>
                </c:pt>
              </c:numCache>
            </c:numRef>
          </c:val>
        </c:ser>
        <c:axId val="121647104"/>
        <c:axId val="121648640"/>
      </c:barChart>
      <c:catAx>
        <c:axId val="121647104"/>
        <c:scaling>
          <c:orientation val="minMax"/>
        </c:scaling>
        <c:axPos val="l"/>
        <c:numFmt formatCode="General" sourceLinked="1"/>
        <c:tickLblPos val="nextTo"/>
        <c:txPr>
          <a:bodyPr rot="0" vert="horz"/>
          <a:lstStyle/>
          <a:p>
            <a:pPr>
              <a:defRPr/>
            </a:pPr>
            <a:endParaRPr lang="fr-FR"/>
          </a:p>
        </c:txPr>
        <c:crossAx val="121648640"/>
        <c:crosses val="autoZero"/>
        <c:auto val="1"/>
        <c:lblAlgn val="ctr"/>
        <c:lblOffset val="100"/>
        <c:tickLblSkip val="1"/>
        <c:tickMarkSkip val="1"/>
      </c:catAx>
      <c:valAx>
        <c:axId val="121648640"/>
        <c:scaling>
          <c:orientation val="minMax"/>
          <c:max val="7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tickLblPos val="nextTo"/>
        <c:txPr>
          <a:bodyPr rot="0" vert="horz"/>
          <a:lstStyle/>
          <a:p>
            <a:pPr>
              <a:defRPr/>
            </a:pPr>
            <a:endParaRPr lang="fr-FR"/>
          </a:p>
        </c:txPr>
        <c:crossAx val="121647104"/>
        <c:crosses val="autoZero"/>
        <c:crossBetween val="between"/>
        <c:majorUnit val="10"/>
      </c:valAx>
    </c:plotArea>
    <c:legend>
      <c:legendPos val="r"/>
      <c:layout>
        <c:manualLayout>
          <c:xMode val="edge"/>
          <c:yMode val="edge"/>
          <c:x val="0.2060860442237252"/>
          <c:y val="0.93413362251874565"/>
          <c:w val="0.43568522814316285"/>
          <c:h val="5.9880449075602013E-2"/>
        </c:manualLayout>
      </c:layout>
    </c:legend>
    <c:plotVisOnly val="1"/>
    <c:dispBlanksAs val="gap"/>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8153837572512294"/>
          <c:y val="0"/>
          <c:w val="0.80636942675159262"/>
          <c:h val="0.91312214844119999"/>
        </c:manualLayout>
      </c:layout>
      <c:barChart>
        <c:barDir val="bar"/>
        <c:grouping val="clustered"/>
        <c:ser>
          <c:idx val="0"/>
          <c:order val="0"/>
          <c:dLbls>
            <c:numFmt formatCode="0.00" sourceLinked="0"/>
            <c:showVal val="1"/>
          </c:dLbls>
          <c:cat>
            <c:strRef>
              <c:f>'T11'!$H$79:$H$104</c:f>
              <c:strCache>
                <c:ptCount val="26"/>
                <c:pt idx="0">
                  <c:v>Ile-de-France</c:v>
                </c:pt>
                <c:pt idx="1">
                  <c:v>Nord-Pas-de-Calais</c:v>
                </c:pt>
                <c:pt idx="2">
                  <c:v>Alsace</c:v>
                </c:pt>
                <c:pt idx="3">
                  <c:v>Provence-Alpes-Côte d'Azur</c:v>
                </c:pt>
                <c:pt idx="4">
                  <c:v>Pays de la Loire</c:v>
                </c:pt>
                <c:pt idx="5">
                  <c:v>Lorraine</c:v>
                </c:pt>
                <c:pt idx="6">
                  <c:v>Languedoc-Roussillon</c:v>
                </c:pt>
                <c:pt idx="7">
                  <c:v>Guyane</c:v>
                </c:pt>
                <c:pt idx="8">
                  <c:v>Auvergne</c:v>
                </c:pt>
                <c:pt idx="9">
                  <c:v>Bourgogne</c:v>
                </c:pt>
                <c:pt idx="10">
                  <c:v>Champagne-Ardenne</c:v>
                </c:pt>
                <c:pt idx="11">
                  <c:v>Rhône-Alpes</c:v>
                </c:pt>
                <c:pt idx="12">
                  <c:v>Guadeloupe</c:v>
                </c:pt>
                <c:pt idx="13">
                  <c:v>Picardie</c:v>
                </c:pt>
                <c:pt idx="14">
                  <c:v>Limousin</c:v>
                </c:pt>
                <c:pt idx="15">
                  <c:v>Martinique</c:v>
                </c:pt>
                <c:pt idx="16">
                  <c:v>Centre</c:v>
                </c:pt>
                <c:pt idx="17">
                  <c:v>Corse</c:v>
                </c:pt>
                <c:pt idx="18">
                  <c:v>Poitou-Charentes</c:v>
                </c:pt>
                <c:pt idx="19">
                  <c:v>Réunion</c:v>
                </c:pt>
                <c:pt idx="20">
                  <c:v>Basse-Normandie</c:v>
                </c:pt>
                <c:pt idx="21">
                  <c:v>Aquitaine</c:v>
                </c:pt>
                <c:pt idx="22">
                  <c:v>Franche-Comté</c:v>
                </c:pt>
                <c:pt idx="23">
                  <c:v>Bretagne</c:v>
                </c:pt>
                <c:pt idx="24">
                  <c:v>Haute-Normandie</c:v>
                </c:pt>
                <c:pt idx="25">
                  <c:v>Midi-Pyrénées</c:v>
                </c:pt>
              </c:strCache>
            </c:strRef>
          </c:cat>
          <c:val>
            <c:numRef>
              <c:f>'T11'!$I$79:$I$104</c:f>
              <c:numCache>
                <c:formatCode>0.00</c:formatCode>
                <c:ptCount val="26"/>
                <c:pt idx="0">
                  <c:v>1.3891269779455337</c:v>
                </c:pt>
                <c:pt idx="1">
                  <c:v>1.3288919838436306</c:v>
                </c:pt>
                <c:pt idx="2">
                  <c:v>1.2844127113560591</c:v>
                </c:pt>
                <c:pt idx="3">
                  <c:v>1.1368225953522966</c:v>
                </c:pt>
                <c:pt idx="4">
                  <c:v>1.0817771719160325</c:v>
                </c:pt>
                <c:pt idx="5">
                  <c:v>1.0738110961997651</c:v>
                </c:pt>
                <c:pt idx="6">
                  <c:v>1.0601635655660182</c:v>
                </c:pt>
                <c:pt idx="7">
                  <c:v>1.0399500097114722</c:v>
                </c:pt>
                <c:pt idx="8">
                  <c:v>0.98045121508266497</c:v>
                </c:pt>
                <c:pt idx="9">
                  <c:v>0.86272689627342503</c:v>
                </c:pt>
                <c:pt idx="10">
                  <c:v>0.83245557276493309</c:v>
                </c:pt>
                <c:pt idx="11">
                  <c:v>0.82911882131863646</c:v>
                </c:pt>
                <c:pt idx="12">
                  <c:v>0.74550018163928333</c:v>
                </c:pt>
                <c:pt idx="13">
                  <c:v>0.72226317378369242</c:v>
                </c:pt>
                <c:pt idx="14">
                  <c:v>0.70194769070224139</c:v>
                </c:pt>
                <c:pt idx="15">
                  <c:v>0.67280697112058296</c:v>
                </c:pt>
                <c:pt idx="16">
                  <c:v>0.64403194852161838</c:v>
                </c:pt>
                <c:pt idx="17">
                  <c:v>0.59726791576338722</c:v>
                </c:pt>
                <c:pt idx="18">
                  <c:v>0.5963472313201541</c:v>
                </c:pt>
                <c:pt idx="19">
                  <c:v>0.59149587843344043</c:v>
                </c:pt>
                <c:pt idx="20">
                  <c:v>0.59081117549119744</c:v>
                </c:pt>
                <c:pt idx="21">
                  <c:v>0.54938223427209321</c:v>
                </c:pt>
                <c:pt idx="22">
                  <c:v>0.452966262567985</c:v>
                </c:pt>
                <c:pt idx="23">
                  <c:v>0.43367427823989879</c:v>
                </c:pt>
                <c:pt idx="24">
                  <c:v>0.3510500825303226</c:v>
                </c:pt>
                <c:pt idx="25">
                  <c:v>0.28029278842481375</c:v>
                </c:pt>
              </c:numCache>
            </c:numRef>
          </c:val>
        </c:ser>
        <c:dLbls>
          <c:showVal val="1"/>
        </c:dLbls>
        <c:gapWidth val="70"/>
        <c:overlap val="100"/>
        <c:axId val="120486528"/>
        <c:axId val="120496512"/>
      </c:barChart>
      <c:catAx>
        <c:axId val="120486528"/>
        <c:scaling>
          <c:orientation val="minMax"/>
        </c:scaling>
        <c:axPos val="l"/>
        <c:numFmt formatCode="General" sourceLinked="1"/>
        <c:tickLblPos val="nextTo"/>
        <c:txPr>
          <a:bodyPr rot="0" vert="horz"/>
          <a:lstStyle/>
          <a:p>
            <a:pPr>
              <a:defRPr/>
            </a:pPr>
            <a:endParaRPr lang="fr-FR"/>
          </a:p>
        </c:txPr>
        <c:crossAx val="120496512"/>
        <c:crosses val="autoZero"/>
        <c:auto val="1"/>
        <c:lblAlgn val="ctr"/>
        <c:lblOffset val="100"/>
        <c:tickLblSkip val="1"/>
        <c:tickMarkSkip val="1"/>
      </c:catAx>
      <c:valAx>
        <c:axId val="120496512"/>
        <c:scaling>
          <c:orientation val="minMax"/>
          <c:max val="2"/>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ln>
          </c:spPr>
        </c:majorGridlines>
        <c:numFmt formatCode="0" sourceLinked="0"/>
        <c:tickLblPos val="nextTo"/>
        <c:txPr>
          <a:bodyPr rot="0" vert="horz"/>
          <a:lstStyle/>
          <a:p>
            <a:pPr>
              <a:defRPr/>
            </a:pPr>
            <a:endParaRPr lang="fr-FR"/>
          </a:p>
        </c:txPr>
        <c:crossAx val="120486528"/>
        <c:crosses val="autoZero"/>
        <c:crossBetween val="between"/>
        <c:majorUnit val="1"/>
        <c:minorUnit val="0.5"/>
      </c:valAx>
    </c:plotArea>
    <c:plotVisOnly val="1"/>
    <c:dispBlanksAs val="gap"/>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3409432734255686"/>
          <c:y val="0"/>
          <c:w val="0.59838423831070886"/>
          <c:h val="0.73403841695360783"/>
        </c:manualLayout>
      </c:layout>
      <c:barChart>
        <c:barDir val="bar"/>
        <c:grouping val="stacked"/>
        <c:ser>
          <c:idx val="0"/>
          <c:order val="0"/>
          <c:tx>
            <c:strRef>
              <c:f>'T12'!$B$113</c:f>
              <c:strCache>
                <c:ptCount val="1"/>
                <c:pt idx="0">
                  <c:v>Services généraux</c:v>
                </c:pt>
              </c:strCache>
            </c:strRef>
          </c:tx>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'T12'!$B$114:$B$134</c:f>
              <c:numCache>
                <c:formatCode>General</c:formatCode>
                <c:ptCount val="21"/>
                <c:pt idx="0">
                  <c:v>61.848388474244146</c:v>
                </c:pt>
                <c:pt idx="1">
                  <c:v>55.575931992999877</c:v>
                </c:pt>
                <c:pt idx="2">
                  <c:v>44.945915172012988</c:v>
                </c:pt>
                <c:pt idx="3">
                  <c:v>59.839340959343701</c:v>
                </c:pt>
                <c:pt idx="4">
                  <c:v>42.682419045463995</c:v>
                </c:pt>
                <c:pt idx="5">
                  <c:v>31.931404854779792</c:v>
                </c:pt>
                <c:pt idx="6">
                  <c:v>36.84293145871068</c:v>
                </c:pt>
                <c:pt idx="7">
                  <c:v>39.19661340020037</c:v>
                </c:pt>
                <c:pt idx="8">
                  <c:v>41.164474591749872</c:v>
                </c:pt>
                <c:pt idx="9">
                  <c:v>26.759382573353964</c:v>
                </c:pt>
                <c:pt idx="10">
                  <c:v>31.601191425504506</c:v>
                </c:pt>
                <c:pt idx="11">
                  <c:v>34.974119375371792</c:v>
                </c:pt>
                <c:pt idx="12">
                  <c:v>31.198962472193479</c:v>
                </c:pt>
                <c:pt idx="13">
                  <c:v>35.532165081591749</c:v>
                </c:pt>
                <c:pt idx="14">
                  <c:v>22.846885444364947</c:v>
                </c:pt>
                <c:pt idx="15">
                  <c:v>25.479480510511376</c:v>
                </c:pt>
                <c:pt idx="16">
                  <c:v>17.821443908312734</c:v>
                </c:pt>
                <c:pt idx="17">
                  <c:v>46.076499505197766</c:v>
                </c:pt>
                <c:pt idx="18">
                  <c:v>34.066365099353625</c:v>
                </c:pt>
                <c:pt idx="19">
                  <c:v>23.794458854428282</c:v>
                </c:pt>
                <c:pt idx="20">
                  <c:v>43.548826677465371</c:v>
                </c:pt>
              </c:numCache>
            </c:numRef>
          </c:val>
        </c:ser>
        <c:ser>
          <c:idx val="1"/>
          <c:order val="1"/>
          <c:tx>
            <c:strRef>
              <c:f>'T12'!$C$113</c:f>
              <c:strCache>
                <c:ptCount val="1"/>
                <c:pt idx="0">
                  <c:v>Formation professionnelle et apprentissage</c:v>
                </c:pt>
              </c:strCache>
            </c:strRef>
          </c:tx>
          <c:dLbls>
            <c:numFmt formatCode="#,##0" sourceLinked="0"/>
            <c:txPr>
              <a:bodyPr/>
              <a:lstStyle/>
              <a:p>
                <a:pPr>
                  <a:defRPr>
                    <a:solidFill>
                      <a:schemeClr val="bg1"/>
                    </a:solidFill>
                  </a:defRPr>
                </a:pPr>
                <a:endParaRPr lang="fr-FR"/>
              </a:p>
            </c:txPr>
            <c:showVal val="1"/>
          </c:dLbls>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'T12'!$C$114:$C$134</c:f>
              <c:numCache>
                <c:formatCode>General</c:formatCode>
                <c:ptCount val="21"/>
                <c:pt idx="0">
                  <c:v>110.9333043416754</c:v>
                </c:pt>
                <c:pt idx="1">
                  <c:v>82.245531826136499</c:v>
                </c:pt>
                <c:pt idx="2">
                  <c:v>82.708461175402306</c:v>
                </c:pt>
                <c:pt idx="3">
                  <c:v>84.385992150501352</c:v>
                </c:pt>
                <c:pt idx="4">
                  <c:v>99.96975930052966</c:v>
                </c:pt>
                <c:pt idx="5">
                  <c:v>83.341842507388051</c:v>
                </c:pt>
                <c:pt idx="6">
                  <c:v>106.44795579030252</c:v>
                </c:pt>
                <c:pt idx="7">
                  <c:v>101.25069167773351</c:v>
                </c:pt>
                <c:pt idx="8">
                  <c:v>77.875431181149466</c:v>
                </c:pt>
                <c:pt idx="9">
                  <c:v>76.989174468447004</c:v>
                </c:pt>
                <c:pt idx="10">
                  <c:v>87.575138392277964</c:v>
                </c:pt>
                <c:pt idx="11">
                  <c:v>83.783239787045247</c:v>
                </c:pt>
                <c:pt idx="12">
                  <c:v>83.552031757540433</c:v>
                </c:pt>
                <c:pt idx="13">
                  <c:v>71.619166913209256</c:v>
                </c:pt>
                <c:pt idx="14">
                  <c:v>79.514275697606124</c:v>
                </c:pt>
                <c:pt idx="15">
                  <c:v>90.53404196026051</c:v>
                </c:pt>
                <c:pt idx="16">
                  <c:v>67.353242791887482</c:v>
                </c:pt>
                <c:pt idx="17">
                  <c:v>84.379180543224564</c:v>
                </c:pt>
                <c:pt idx="18">
                  <c:v>85.546530517521461</c:v>
                </c:pt>
                <c:pt idx="19">
                  <c:v>76.258920884142441</c:v>
                </c:pt>
                <c:pt idx="20">
                  <c:v>76.60378820706886</c:v>
                </c:pt>
              </c:numCache>
            </c:numRef>
          </c:val>
        </c:ser>
        <c:ser>
          <c:idx val="2"/>
          <c:order val="2"/>
          <c:tx>
            <c:strRef>
              <c:f>'T12'!$D$113</c:f>
              <c:strCache>
                <c:ptCount val="1"/>
                <c:pt idx="0">
                  <c:v>Enseignement</c:v>
                </c:pt>
              </c:strCache>
            </c:strRef>
          </c:tx>
          <c:dLbls>
            <c:numFmt formatCode="#,##0" sourceLinked="0"/>
            <c:txPr>
              <a:bodyPr/>
              <a:lstStyle/>
              <a:p>
                <a:pPr>
                  <a:defRPr>
                    <a:solidFill>
                      <a:schemeClr val="bg1"/>
                    </a:solidFill>
                  </a:defRPr>
                </a:pPr>
                <a:endParaRPr lang="fr-FR"/>
              </a:p>
            </c:txPr>
            <c:showVal val="1"/>
          </c:dLbls>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'T12'!$D$114:$D$134</c:f>
              <c:numCache>
                <c:formatCode>General</c:formatCode>
                <c:ptCount val="21"/>
                <c:pt idx="0">
                  <c:v>127.53753415470543</c:v>
                </c:pt>
                <c:pt idx="1">
                  <c:v>111.8100499572667</c:v>
                </c:pt>
                <c:pt idx="2">
                  <c:v>108.41816012304447</c:v>
                </c:pt>
                <c:pt idx="3">
                  <c:v>106.341490168908</c:v>
                </c:pt>
                <c:pt idx="4">
                  <c:v>115.35770433011717</c:v>
                </c:pt>
                <c:pt idx="5">
                  <c:v>103.68212801948192</c:v>
                </c:pt>
                <c:pt idx="6">
                  <c:v>118.61116633840226</c:v>
                </c:pt>
                <c:pt idx="7">
                  <c:v>116.41494984972391</c:v>
                </c:pt>
                <c:pt idx="8">
                  <c:v>82.532253369580474</c:v>
                </c:pt>
                <c:pt idx="9">
                  <c:v>102.92099829062838</c:v>
                </c:pt>
                <c:pt idx="10">
                  <c:v>116.41304486149204</c:v>
                </c:pt>
                <c:pt idx="11">
                  <c:v>93.917402719985304</c:v>
                </c:pt>
                <c:pt idx="12">
                  <c:v>88.298685641540132</c:v>
                </c:pt>
                <c:pt idx="13">
                  <c:v>100.12723259547846</c:v>
                </c:pt>
                <c:pt idx="14">
                  <c:v>76.649039681106444</c:v>
                </c:pt>
                <c:pt idx="15">
                  <c:v>92.422793233935636</c:v>
                </c:pt>
                <c:pt idx="16">
                  <c:v>84.410782034771813</c:v>
                </c:pt>
                <c:pt idx="17">
                  <c:v>90.788108141404976</c:v>
                </c:pt>
                <c:pt idx="18">
                  <c:v>86.550224653698507</c:v>
                </c:pt>
                <c:pt idx="19">
                  <c:v>91.535184729436921</c:v>
                </c:pt>
                <c:pt idx="20">
                  <c:v>87.482533599517112</c:v>
                </c:pt>
              </c:numCache>
            </c:numRef>
          </c:val>
        </c:ser>
        <c:ser>
          <c:idx val="3"/>
          <c:order val="3"/>
          <c:tx>
            <c:strRef>
              <c:f>'T12'!$E$113</c:f>
              <c:strCache>
                <c:ptCount val="1"/>
                <c:pt idx="0">
                  <c:v>Culture, sport et loisirs</c:v>
                </c:pt>
              </c:strCache>
            </c:strRef>
          </c:tx>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'T12'!$E$114:$E$134</c:f>
              <c:numCache>
                <c:formatCode>General</c:formatCode>
                <c:ptCount val="21"/>
                <c:pt idx="0">
                  <c:v>23.794977457239487</c:v>
                </c:pt>
                <c:pt idx="1">
                  <c:v>19.808795938301248</c:v>
                </c:pt>
                <c:pt idx="2">
                  <c:v>10.573505927010947</c:v>
                </c:pt>
                <c:pt idx="3">
                  <c:v>34.376112038663145</c:v>
                </c:pt>
                <c:pt idx="4">
                  <c:v>26.956983652538153</c:v>
                </c:pt>
                <c:pt idx="5">
                  <c:v>18.91225522918463</c:v>
                </c:pt>
                <c:pt idx="6">
                  <c:v>17.832285490677805</c:v>
                </c:pt>
                <c:pt idx="7">
                  <c:v>11.937810890939168</c:v>
                </c:pt>
                <c:pt idx="8">
                  <c:v>13.604498078552439</c:v>
                </c:pt>
                <c:pt idx="9">
                  <c:v>20.666057407466468</c:v>
                </c:pt>
                <c:pt idx="10">
                  <c:v>10.995036140237508</c:v>
                </c:pt>
                <c:pt idx="11">
                  <c:v>13.375499196828827</c:v>
                </c:pt>
                <c:pt idx="12">
                  <c:v>14.575311547397238</c:v>
                </c:pt>
                <c:pt idx="13">
                  <c:v>13.223751524962854</c:v>
                </c:pt>
                <c:pt idx="14">
                  <c:v>12.079253118845253</c:v>
                </c:pt>
                <c:pt idx="15">
                  <c:v>12.521360108320049</c:v>
                </c:pt>
                <c:pt idx="16">
                  <c:v>11.300485099965735</c:v>
                </c:pt>
                <c:pt idx="17">
                  <c:v>13.305794475623456</c:v>
                </c:pt>
                <c:pt idx="18">
                  <c:v>15.87614942419412</c:v>
                </c:pt>
                <c:pt idx="19">
                  <c:v>10.967856635454668</c:v>
                </c:pt>
                <c:pt idx="20">
                  <c:v>15.22661459419162</c:v>
                </c:pt>
              </c:numCache>
            </c:numRef>
          </c:val>
        </c:ser>
        <c:ser>
          <c:idx val="4"/>
          <c:order val="4"/>
          <c:tx>
            <c:strRef>
              <c:f>'T12'!$F$113</c:f>
              <c:strCache>
                <c:ptCount val="1"/>
                <c:pt idx="0">
                  <c:v>Santé et action sociale</c:v>
                </c:pt>
              </c:strCache>
            </c:strRef>
          </c:tx>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'T12'!$F$114:$F$134</c:f>
              <c:numCache>
                <c:formatCode>General</c:formatCode>
                <c:ptCount val="21"/>
                <c:pt idx="0">
                  <c:v>1.4212025076037609</c:v>
                </c:pt>
                <c:pt idx="1">
                  <c:v>1.6288877131577877</c:v>
                </c:pt>
                <c:pt idx="2">
                  <c:v>6.3668403474957564</c:v>
                </c:pt>
                <c:pt idx="3">
                  <c:v>4.5691129794060741</c:v>
                </c:pt>
                <c:pt idx="4">
                  <c:v>0.54843853191215042</c:v>
                </c:pt>
                <c:pt idx="5">
                  <c:v>0.85541663789353539</c:v>
                </c:pt>
                <c:pt idx="6">
                  <c:v>2.5349741063406657</c:v>
                </c:pt>
                <c:pt idx="7">
                  <c:v>2.2546473462873653</c:v>
                </c:pt>
                <c:pt idx="8">
                  <c:v>1.6521582148430674</c:v>
                </c:pt>
                <c:pt idx="9">
                  <c:v>0.92378651293686032</c:v>
                </c:pt>
                <c:pt idx="10">
                  <c:v>0.43217890057984693</c:v>
                </c:pt>
                <c:pt idx="11">
                  <c:v>0.19350279233202566</c:v>
                </c:pt>
                <c:pt idx="12">
                  <c:v>0.26797833530653709</c:v>
                </c:pt>
                <c:pt idx="13">
                  <c:v>1.0020709577265339</c:v>
                </c:pt>
                <c:pt idx="14">
                  <c:v>4.2366620610619514E-2</c:v>
                </c:pt>
                <c:pt idx="15">
                  <c:v>2.3302944081312336</c:v>
                </c:pt>
                <c:pt idx="16">
                  <c:v>5.2461244255806028</c:v>
                </c:pt>
                <c:pt idx="17">
                  <c:v>1.0987421712109464</c:v>
                </c:pt>
                <c:pt idx="18">
                  <c:v>0</c:v>
                </c:pt>
                <c:pt idx="19">
                  <c:v>1.3291172161826232</c:v>
                </c:pt>
                <c:pt idx="20">
                  <c:v>2.7287839774536953</c:v>
                </c:pt>
              </c:numCache>
            </c:numRef>
          </c:val>
        </c:ser>
        <c:ser>
          <c:idx val="5"/>
          <c:order val="5"/>
          <c:tx>
            <c:strRef>
              <c:f>'T12'!$G$113</c:f>
              <c:strCache>
                <c:ptCount val="1"/>
                <c:pt idx="0">
                  <c:v>Aménagement des territoires</c:v>
                </c:pt>
              </c:strCache>
            </c:strRef>
          </c:tx>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'T12'!$G$114:$G$134</c:f>
              <c:numCache>
                <c:formatCode>General</c:formatCode>
                <c:ptCount val="21"/>
                <c:pt idx="0">
                  <c:v>32.484628745228818</c:v>
                </c:pt>
                <c:pt idx="1">
                  <c:v>34.136779638598348</c:v>
                </c:pt>
                <c:pt idx="2">
                  <c:v>35.865835690225047</c:v>
                </c:pt>
                <c:pt idx="3">
                  <c:v>20.431213738398537</c:v>
                </c:pt>
                <c:pt idx="4">
                  <c:v>22.354095022088675</c:v>
                </c:pt>
                <c:pt idx="5">
                  <c:v>23.947304739628244</c:v>
                </c:pt>
                <c:pt idx="6">
                  <c:v>15.244928461028808</c:v>
                </c:pt>
                <c:pt idx="7">
                  <c:v>17.653313646000793</c:v>
                </c:pt>
                <c:pt idx="8">
                  <c:v>23.418615470181873</c:v>
                </c:pt>
                <c:pt idx="9">
                  <c:v>11.484096025408528</c:v>
                </c:pt>
                <c:pt idx="10">
                  <c:v>10.331191169337279</c:v>
                </c:pt>
                <c:pt idx="11">
                  <c:v>10.615168405749335</c:v>
                </c:pt>
                <c:pt idx="12">
                  <c:v>23.8675355989647</c:v>
                </c:pt>
                <c:pt idx="13">
                  <c:v>17.022951314210491</c:v>
                </c:pt>
                <c:pt idx="14">
                  <c:v>6.9244910312512067</c:v>
                </c:pt>
                <c:pt idx="15">
                  <c:v>16.425249535110268</c:v>
                </c:pt>
                <c:pt idx="16">
                  <c:v>26.626963580654792</c:v>
                </c:pt>
                <c:pt idx="17">
                  <c:v>11.234688917367357</c:v>
                </c:pt>
                <c:pt idx="18">
                  <c:v>29.905154670552296</c:v>
                </c:pt>
                <c:pt idx="19">
                  <c:v>19.248909029224276</c:v>
                </c:pt>
                <c:pt idx="20">
                  <c:v>27.445985904193481</c:v>
                </c:pt>
              </c:numCache>
            </c:numRef>
          </c:val>
        </c:ser>
        <c:ser>
          <c:idx val="6"/>
          <c:order val="6"/>
          <c:tx>
            <c:strRef>
              <c:f>'T12'!$H$113</c:f>
              <c:strCache>
                <c:ptCount val="1"/>
                <c:pt idx="0">
                  <c:v>Environnement</c:v>
                </c:pt>
              </c:strCache>
            </c:strRef>
          </c:tx>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'T12'!$H$114:$H$134</c:f>
              <c:numCache>
                <c:formatCode>General</c:formatCode>
                <c:ptCount val="21"/>
                <c:pt idx="0">
                  <c:v>13.467367356615734</c:v>
                </c:pt>
                <c:pt idx="1">
                  <c:v>8.0314873224532981</c:v>
                </c:pt>
                <c:pt idx="2">
                  <c:v>4.9632296157302678</c:v>
                </c:pt>
                <c:pt idx="3">
                  <c:v>6.5295745297319288</c:v>
                </c:pt>
                <c:pt idx="4">
                  <c:v>11.274340299795558</c:v>
                </c:pt>
                <c:pt idx="5">
                  <c:v>8.2001104888245155</c:v>
                </c:pt>
                <c:pt idx="6">
                  <c:v>5.4427451795075878</c:v>
                </c:pt>
                <c:pt idx="7">
                  <c:v>6.1949439085762217</c:v>
                </c:pt>
                <c:pt idx="8">
                  <c:v>7.1863854114728669</c:v>
                </c:pt>
                <c:pt idx="9">
                  <c:v>15.217733181861671</c:v>
                </c:pt>
                <c:pt idx="10">
                  <c:v>7.5385155687697445</c:v>
                </c:pt>
                <c:pt idx="11">
                  <c:v>4.3025510367353235</c:v>
                </c:pt>
                <c:pt idx="12">
                  <c:v>6.8153815951274908</c:v>
                </c:pt>
                <c:pt idx="13">
                  <c:v>6.9153533426188485</c:v>
                </c:pt>
                <c:pt idx="14">
                  <c:v>8.907915090937303</c:v>
                </c:pt>
                <c:pt idx="15">
                  <c:v>6.5249958656984619</c:v>
                </c:pt>
                <c:pt idx="16">
                  <c:v>11.510579892437793</c:v>
                </c:pt>
                <c:pt idx="17">
                  <c:v>8.7611464413743043</c:v>
                </c:pt>
                <c:pt idx="18">
                  <c:v>5.5614820676510091</c:v>
                </c:pt>
                <c:pt idx="19">
                  <c:v>5.5260843135443407</c:v>
                </c:pt>
                <c:pt idx="20">
                  <c:v>8.0553703014433076</c:v>
                </c:pt>
              </c:numCache>
            </c:numRef>
          </c:val>
        </c:ser>
        <c:ser>
          <c:idx val="7"/>
          <c:order val="7"/>
          <c:tx>
            <c:strRef>
              <c:f>'T12'!$I$113</c:f>
              <c:strCache>
                <c:ptCount val="1"/>
                <c:pt idx="0">
                  <c:v>Transports</c:v>
                </c:pt>
              </c:strCache>
            </c:strRef>
          </c:tx>
          <c:dLbls>
            <c:numFmt formatCode="#,##0" sourceLinked="0"/>
            <c:txPr>
              <a:bodyPr/>
              <a:lstStyle/>
              <a:p>
                <a:pPr>
                  <a:defRPr>
                    <a:solidFill>
                      <a:schemeClr val="bg1"/>
                    </a:solidFill>
                  </a:defRPr>
                </a:pPr>
                <a:endParaRPr lang="fr-FR"/>
              </a:p>
            </c:txPr>
            <c:showVal val="1"/>
          </c:dLbls>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'T12'!$I$114:$I$134</c:f>
              <c:numCache>
                <c:formatCode>General</c:formatCode>
                <c:ptCount val="21"/>
                <c:pt idx="0">
                  <c:v>123.47368090139605</c:v>
                </c:pt>
                <c:pt idx="1">
                  <c:v>139.79154999796509</c:v>
                </c:pt>
                <c:pt idx="2">
                  <c:v>99.768896500545608</c:v>
                </c:pt>
                <c:pt idx="3">
                  <c:v>90.575026498687151</c:v>
                </c:pt>
                <c:pt idx="4">
                  <c:v>77.932167110895946</c:v>
                </c:pt>
                <c:pt idx="5">
                  <c:v>110.47846736890814</c:v>
                </c:pt>
                <c:pt idx="6">
                  <c:v>101.21013579892048</c:v>
                </c:pt>
                <c:pt idx="7">
                  <c:v>97.240424267840908</c:v>
                </c:pt>
                <c:pt idx="8">
                  <c:v>110.79329734475982</c:v>
                </c:pt>
                <c:pt idx="9">
                  <c:v>112.18379099256829</c:v>
                </c:pt>
                <c:pt idx="10">
                  <c:v>106.69188123426329</c:v>
                </c:pt>
                <c:pt idx="11">
                  <c:v>110.56785443087</c:v>
                </c:pt>
                <c:pt idx="12">
                  <c:v>116.95507960462054</c:v>
                </c:pt>
                <c:pt idx="13">
                  <c:v>96.816775090001897</c:v>
                </c:pt>
                <c:pt idx="14">
                  <c:v>122.06882563434746</c:v>
                </c:pt>
                <c:pt idx="15">
                  <c:v>76.09630535074389</c:v>
                </c:pt>
                <c:pt idx="16">
                  <c:v>108.49285090639292</c:v>
                </c:pt>
                <c:pt idx="17">
                  <c:v>101.09030575965869</c:v>
                </c:pt>
                <c:pt idx="18">
                  <c:v>77.9017230425073</c:v>
                </c:pt>
                <c:pt idx="19">
                  <c:v>99.42681820052124</c:v>
                </c:pt>
                <c:pt idx="20">
                  <c:v>49.118111594166514</c:v>
                </c:pt>
              </c:numCache>
            </c:numRef>
          </c:val>
        </c:ser>
        <c:ser>
          <c:idx val="8"/>
          <c:order val="8"/>
          <c:tx>
            <c:strRef>
              <c:f>'T12'!$J$113</c:f>
              <c:strCache>
                <c:ptCount val="1"/>
                <c:pt idx="0">
                  <c:v>Action économique</c:v>
                </c:pt>
              </c:strCache>
            </c:strRef>
          </c:tx>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'T12'!$J$114:$J$134</c:f>
              <c:numCache>
                <c:formatCode>General</c:formatCode>
                <c:ptCount val="21"/>
                <c:pt idx="0">
                  <c:v>68.641199416324568</c:v>
                </c:pt>
                <c:pt idx="1">
                  <c:v>36.22067528794107</c:v>
                </c:pt>
                <c:pt idx="2">
                  <c:v>36.825393655393569</c:v>
                </c:pt>
                <c:pt idx="3">
                  <c:v>29.577492330159654</c:v>
                </c:pt>
                <c:pt idx="4">
                  <c:v>41.151262698686253</c:v>
                </c:pt>
                <c:pt idx="5">
                  <c:v>42.457868757927365</c:v>
                </c:pt>
                <c:pt idx="6">
                  <c:v>36.262303539464256</c:v>
                </c:pt>
                <c:pt idx="7">
                  <c:v>33.025638673376676</c:v>
                </c:pt>
                <c:pt idx="8">
                  <c:v>25.232421983551237</c:v>
                </c:pt>
                <c:pt idx="9">
                  <c:v>42.966337146152192</c:v>
                </c:pt>
                <c:pt idx="10">
                  <c:v>33.307110623750667</c:v>
                </c:pt>
                <c:pt idx="11">
                  <c:v>51.072385297257078</c:v>
                </c:pt>
                <c:pt idx="12">
                  <c:v>36.911933286040679</c:v>
                </c:pt>
                <c:pt idx="13">
                  <c:v>34.515432042336627</c:v>
                </c:pt>
                <c:pt idx="14">
                  <c:v>32.684788635577689</c:v>
                </c:pt>
                <c:pt idx="15">
                  <c:v>46.651573745822873</c:v>
                </c:pt>
                <c:pt idx="16">
                  <c:v>20.204823686501598</c:v>
                </c:pt>
                <c:pt idx="17">
                  <c:v>34.403820221408928</c:v>
                </c:pt>
                <c:pt idx="18">
                  <c:v>29.649951112615984</c:v>
                </c:pt>
                <c:pt idx="19">
                  <c:v>27.304663633194696</c:v>
                </c:pt>
                <c:pt idx="20">
                  <c:v>27.325387842066711</c:v>
                </c:pt>
              </c:numCache>
            </c:numRef>
          </c:val>
        </c:ser>
        <c:ser>
          <c:idx val="9"/>
          <c:order val="9"/>
          <c:tx>
            <c:strRef>
              <c:f>'T12'!$K$113</c:f>
              <c:strCache>
                <c:ptCount val="1"/>
                <c:pt idx="0">
                  <c:v>Annuité de la dette</c:v>
                </c:pt>
              </c:strCache>
            </c:strRef>
          </c:tx>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'T12'!$K$114:$K$134</c:f>
              <c:numCache>
                <c:formatCode>General</c:formatCode>
                <c:ptCount val="21"/>
                <c:pt idx="0">
                  <c:v>43.749459681074306</c:v>
                </c:pt>
                <c:pt idx="1">
                  <c:v>24.452093423141104</c:v>
                </c:pt>
                <c:pt idx="2">
                  <c:v>53.878652344044646</c:v>
                </c:pt>
                <c:pt idx="3">
                  <c:v>40.650533586371367</c:v>
                </c:pt>
                <c:pt idx="4">
                  <c:v>24.415305913029293</c:v>
                </c:pt>
                <c:pt idx="5">
                  <c:v>28.418449863039889</c:v>
                </c:pt>
                <c:pt idx="6">
                  <c:v>13.123492060287301</c:v>
                </c:pt>
                <c:pt idx="7">
                  <c:v>23.24722964865683</c:v>
                </c:pt>
                <c:pt idx="8">
                  <c:v>28.142658334996028</c:v>
                </c:pt>
                <c:pt idx="9">
                  <c:v>24.780939791480854</c:v>
                </c:pt>
                <c:pt idx="10">
                  <c:v>16.968021240394766</c:v>
                </c:pt>
                <c:pt idx="11">
                  <c:v>17.253450675181185</c:v>
                </c:pt>
                <c:pt idx="12">
                  <c:v>14.844193180463234</c:v>
                </c:pt>
                <c:pt idx="13">
                  <c:v>32.325472780036364</c:v>
                </c:pt>
                <c:pt idx="14">
                  <c:v>41.156115171539788</c:v>
                </c:pt>
                <c:pt idx="15">
                  <c:v>31.49083318113528</c:v>
                </c:pt>
                <c:pt idx="16">
                  <c:v>41.86224093617507</c:v>
                </c:pt>
                <c:pt idx="17">
                  <c:v>6.3122436435656288</c:v>
                </c:pt>
                <c:pt idx="18">
                  <c:v>25.713396284558815</c:v>
                </c:pt>
                <c:pt idx="19">
                  <c:v>21.295376892458734</c:v>
                </c:pt>
                <c:pt idx="20">
                  <c:v>21.182458503382051</c:v>
                </c:pt>
              </c:numCache>
            </c:numRef>
          </c:val>
        </c:ser>
        <c:ser>
          <c:idx val="10"/>
          <c:order val="10"/>
          <c:tx>
            <c:strRef>
              <c:f>'T12'!$L$113</c:f>
              <c:strCache>
                <c:ptCount val="1"/>
                <c:pt idx="0">
                  <c:v>Autres</c:v>
                </c:pt>
              </c:strCache>
            </c:strRef>
          </c:tx>
          <c:cat>
            <c:strRef>
              <c:f>'T12'!$A$114:$A$134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'T12'!$L$114:$L$134</c:f>
              <c:numCache>
                <c:formatCode>General</c:formatCode>
                <c:ptCount val="21"/>
                <c:pt idx="0">
                  <c:v>3.8254579939693167</c:v>
                </c:pt>
                <c:pt idx="1">
                  <c:v>3.2739306499531922</c:v>
                </c:pt>
                <c:pt idx="2">
                  <c:v>0.79125398612227482</c:v>
                </c:pt>
                <c:pt idx="3">
                  <c:v>2.8483681503904132</c:v>
                </c:pt>
                <c:pt idx="4">
                  <c:v>11.614502616698996</c:v>
                </c:pt>
                <c:pt idx="5">
                  <c:v>5.3074209889811783</c:v>
                </c:pt>
                <c:pt idx="6">
                  <c:v>2.3872003978490501</c:v>
                </c:pt>
                <c:pt idx="7">
                  <c:v>7.3891451736912259</c:v>
                </c:pt>
                <c:pt idx="8">
                  <c:v>37.802374989953947</c:v>
                </c:pt>
                <c:pt idx="9">
                  <c:v>0.43989833949375962</c:v>
                </c:pt>
                <c:pt idx="10">
                  <c:v>0.61273547759071711</c:v>
                </c:pt>
                <c:pt idx="11">
                  <c:v>1.1838363259471976</c:v>
                </c:pt>
                <c:pt idx="12">
                  <c:v>1.6925177437790557</c:v>
                </c:pt>
                <c:pt idx="13">
                  <c:v>4.6446961210263229</c:v>
                </c:pt>
                <c:pt idx="14">
                  <c:v>2.7054100585771428</c:v>
                </c:pt>
                <c:pt idx="15">
                  <c:v>1.3361954659998481</c:v>
                </c:pt>
                <c:pt idx="16">
                  <c:v>2.9929556207018737</c:v>
                </c:pt>
                <c:pt idx="17">
                  <c:v>0.34649547446779239</c:v>
                </c:pt>
                <c:pt idx="18">
                  <c:v>1.8493047338966304</c:v>
                </c:pt>
                <c:pt idx="19">
                  <c:v>3.1224938338121984</c:v>
                </c:pt>
                <c:pt idx="20">
                  <c:v>2.9005914912150015</c:v>
                </c:pt>
              </c:numCache>
            </c:numRef>
          </c:val>
        </c:ser>
        <c:gapWidth val="60"/>
        <c:overlap val="100"/>
        <c:axId val="120337920"/>
        <c:axId val="120339456"/>
      </c:barChart>
      <c:catAx>
        <c:axId val="120337920"/>
        <c:scaling>
          <c:orientation val="minMax"/>
        </c:scaling>
        <c:axPos val="l"/>
        <c:numFmt formatCode="General" sourceLinked="1"/>
        <c:tickLblPos val="nextTo"/>
        <c:txPr>
          <a:bodyPr rot="0" vert="horz"/>
          <a:lstStyle/>
          <a:p>
            <a:pPr>
              <a:defRPr/>
            </a:pPr>
            <a:endParaRPr lang="fr-FR"/>
          </a:p>
        </c:txPr>
        <c:crossAx val="120339456"/>
        <c:crossesAt val="0"/>
        <c:auto val="1"/>
        <c:lblAlgn val="ctr"/>
        <c:lblOffset val="100"/>
        <c:tickLblSkip val="1"/>
        <c:tickMarkSkip val="1"/>
      </c:catAx>
      <c:valAx>
        <c:axId val="120339456"/>
        <c:scaling>
          <c:orientation val="minMax"/>
          <c:max val="65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_ _ _ _ _ _ _ _*" sourceLinked="0"/>
        <c:tickLblPos val="nextTo"/>
        <c:txPr>
          <a:bodyPr rot="0" vert="horz"/>
          <a:lstStyle/>
          <a:p>
            <a:pPr>
              <a:defRPr/>
            </a:pPr>
            <a:endParaRPr lang="fr-FR"/>
          </a:p>
        </c:txPr>
        <c:crossAx val="120337920"/>
        <c:crosses val="autoZero"/>
        <c:crossBetween val="between"/>
        <c:majorUnit val="100"/>
        <c:minorUnit val="50"/>
      </c:valAx>
    </c:plotArea>
    <c:legend>
      <c:legendPos val="b"/>
      <c:layout>
        <c:manualLayout>
          <c:xMode val="edge"/>
          <c:yMode val="edge"/>
          <c:x val="3.810727884366568E-2"/>
          <c:y val="0.82608755584941196"/>
          <c:w val="0.91449283628279165"/>
          <c:h val="0.11544243626218376"/>
        </c:manualLayout>
      </c:layout>
    </c:legend>
    <c:plotVisOnly val="1"/>
    <c:dispBlanksAs val="gap"/>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1152885027228783"/>
          <c:y val="0.30278884462151395"/>
          <c:w val="0.75188153949703262"/>
          <c:h val="0.58167330677289997"/>
        </c:manualLayout>
      </c:layout>
      <c:pieChart>
        <c:varyColors val="1"/>
        <c:ser>
          <c:idx val="0"/>
          <c:order val="0"/>
          <c:dLbls>
            <c:dLbl>
              <c:idx val="0"/>
              <c:layout>
                <c:manualLayout>
                  <c:x val="-1.4645099627234141E-2"/>
                  <c:y val="-6.2138846190042986E-2"/>
                </c:manualLayout>
              </c:layout>
              <c:dLblPos val="bestFit"/>
              <c:showVal val="1"/>
              <c:showCatName val="1"/>
              <c:separator>
</c:separator>
            </c:dLbl>
            <c:dLbl>
              <c:idx val="1"/>
              <c:layout>
                <c:manualLayout>
                  <c:x val="3.8012606493705026E-2"/>
                  <c:y val="-1.1686765181749541E-2"/>
                </c:manualLayout>
              </c:layout>
              <c:dLblPos val="bestFit"/>
              <c:showVal val="1"/>
              <c:showCatName val="1"/>
              <c:separator>
</c:separator>
            </c:dLbl>
            <c:dLbl>
              <c:idx val="2"/>
              <c:layout>
                <c:manualLayout>
                  <c:x val="-1.3923954975232605E-2"/>
                  <c:y val="4.7998625001344934E-2"/>
                </c:manualLayout>
              </c:layout>
              <c:dLblPos val="bestFit"/>
              <c:showVal val="1"/>
              <c:showCatName val="1"/>
              <c:separator>
</c:separator>
            </c:dLbl>
            <c:dLbl>
              <c:idx val="3"/>
              <c:layout>
                <c:manualLayout>
                  <c:x val="-9.7281105842832991E-2"/>
                  <c:y val="3.3916513860425012E-3"/>
                </c:manualLayout>
              </c:layout>
              <c:dLblPos val="bestFit"/>
              <c:showVal val="1"/>
              <c:showCatName val="1"/>
              <c:separator>
</c:separator>
            </c:dLbl>
            <c:dLbl>
              <c:idx val="4"/>
              <c:layout>
                <c:manualLayout>
                  <c:x val="-1.6682377654949183E-2"/>
                  <c:y val="-0.12645410419587971"/>
                </c:manualLayout>
              </c:layout>
              <c:dLblPos val="bestFit"/>
              <c:showVal val="1"/>
              <c:showCatName val="1"/>
              <c:separator>
</c:separator>
            </c:dLbl>
            <c:numFmt formatCode="0.0%" sourceLinked="0"/>
            <c:showVal val="1"/>
            <c:showCatName val="1"/>
            <c:separator>
</c:separator>
            <c:showLeaderLines val="1"/>
          </c:dLbls>
          <c:cat>
            <c:strRef>
              <c:f>'T3'!$L$9:$P$9</c:f>
              <c:strCache>
                <c:ptCount val="5"/>
                <c:pt idx="0">
                  <c:v>Charges à caractère général</c:v>
                </c:pt>
                <c:pt idx="1">
                  <c:v>Frais de personnel</c:v>
                </c:pt>
                <c:pt idx="2">
                  <c:v>Autres charges d'activité</c:v>
                </c:pt>
                <c:pt idx="3">
                  <c:v>Intérêt de la dette</c:v>
                </c:pt>
                <c:pt idx="4">
                  <c:v>Autres</c:v>
                </c:pt>
              </c:strCache>
            </c:strRef>
          </c:cat>
          <c:val>
            <c:numRef>
              <c:f>'T3'!$L$37:$P$37</c:f>
              <c:numCache>
                <c:formatCode>0.0%</c:formatCode>
                <c:ptCount val="5"/>
                <c:pt idx="0">
                  <c:v>0.11583090592607143</c:v>
                </c:pt>
                <c:pt idx="1">
                  <c:v>0.1720987394681498</c:v>
                </c:pt>
                <c:pt idx="2">
                  <c:v>0.66066755945654387</c:v>
                </c:pt>
                <c:pt idx="3">
                  <c:v>3.2301754807268115E-2</c:v>
                </c:pt>
                <c:pt idx="4">
                  <c:v>1.9101040341966712E-2</c:v>
                </c:pt>
              </c:numCache>
            </c:numRef>
          </c:val>
        </c:ser>
        <c:dLbls>
          <c:showVal val="1"/>
        </c:dLbls>
        <c:firstSliceAng val="0"/>
      </c:pieChart>
    </c:plotArea>
    <c:plotVisOnly val="1"/>
    <c:dispBlanksAs val="zero"/>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7.1839282056174958E-2"/>
          <c:y val="0.32258064516130402"/>
          <c:w val="0.81322067287590061"/>
          <c:h val="0.55645161290322664"/>
        </c:manualLayout>
      </c:layout>
      <c:pieChart>
        <c:varyColors val="1"/>
        <c:ser>
          <c:idx val="0"/>
          <c:order val="0"/>
          <c:dLbls>
            <c:dLbl>
              <c:idx val="0"/>
              <c:layout>
                <c:manualLayout>
                  <c:x val="2.2635143297432402E-2"/>
                  <c:y val="2.0155841760420682E-2"/>
                </c:manualLayout>
              </c:layout>
              <c:dLblPos val="bestFit"/>
              <c:showVal val="1"/>
              <c:showCatName val="1"/>
              <c:separator>
</c:separator>
            </c:dLbl>
            <c:dLbl>
              <c:idx val="1"/>
              <c:layout>
                <c:manualLayout>
                  <c:x val="1.6171973726090395E-2"/>
                  <c:y val="1.1960274596378273E-3"/>
                </c:manualLayout>
              </c:layout>
              <c:dLblPos val="bestFit"/>
              <c:showVal val="1"/>
              <c:showCatName val="1"/>
              <c:separator>
</c:separator>
            </c:dLbl>
            <c:dLbl>
              <c:idx val="2"/>
              <c:layout>
                <c:manualLayout>
                  <c:x val="-4.3266549086053957E-2"/>
                  <c:y val="-8.6685023595299268E-2"/>
                </c:manualLayout>
              </c:layout>
              <c:dLblPos val="bestFit"/>
              <c:showVal val="1"/>
              <c:showCatName val="1"/>
              <c:separator>
</c:separator>
            </c:dLbl>
            <c:dLbl>
              <c:idx val="3"/>
              <c:layout>
                <c:manualLayout>
                  <c:x val="-0.15583641728582501"/>
                  <c:y val="5.2465463420498584E-2"/>
                </c:manualLayout>
              </c:layout>
              <c:dLblPos val="bestFit"/>
              <c:showVal val="1"/>
              <c:showCatName val="1"/>
              <c:separator>
</c:separator>
            </c:dLbl>
            <c:dLbl>
              <c:idx val="4"/>
              <c:layout>
                <c:manualLayout>
                  <c:x val="-7.6759165982997384E-3"/>
                  <c:y val="-7.4096062619963113E-2"/>
                </c:manualLayout>
              </c:layout>
              <c:dLblPos val="bestFit"/>
              <c:showVal val="1"/>
              <c:showCatName val="1"/>
              <c:separator>
</c:separator>
            </c:dLbl>
            <c:numFmt formatCode="0.0%" sourceLinked="0"/>
            <c:showVal val="1"/>
            <c:showCatName val="1"/>
            <c:separator>
</c:separator>
            <c:showLeaderLines val="1"/>
          </c:dLbls>
          <c:cat>
            <c:strRef>
              <c:f>'T3'!$L$9:$P$9</c:f>
              <c:strCache>
                <c:ptCount val="5"/>
                <c:pt idx="0">
                  <c:v>Charges à caractère général</c:v>
                </c:pt>
                <c:pt idx="1">
                  <c:v>Frais de personnel</c:v>
                </c:pt>
                <c:pt idx="2">
                  <c:v>Autres charges d'activité</c:v>
                </c:pt>
                <c:pt idx="3">
                  <c:v>Intérêt de la dette</c:v>
                </c:pt>
                <c:pt idx="4">
                  <c:v>Autres</c:v>
                </c:pt>
              </c:strCache>
            </c:strRef>
          </c:cat>
          <c:val>
            <c:numRef>
              <c:f>'T3'!$L$38:$P$38</c:f>
              <c:numCache>
                <c:formatCode>0.0%</c:formatCode>
                <c:ptCount val="5"/>
                <c:pt idx="0">
                  <c:v>0.18160314869504501</c:v>
                </c:pt>
                <c:pt idx="1">
                  <c:v>0.26965358227333841</c:v>
                </c:pt>
                <c:pt idx="2">
                  <c:v>0.5028047778008321</c:v>
                </c:pt>
                <c:pt idx="3">
                  <c:v>3.3943710035259228E-2</c:v>
                </c:pt>
                <c:pt idx="4">
                  <c:v>1.199478119552526E-2</c:v>
                </c:pt>
              </c:numCache>
            </c:numRef>
          </c:val>
        </c:ser>
        <c:dLbls>
          <c:showVal val="1"/>
        </c:dLbls>
        <c:firstSliceAng val="0"/>
      </c:pieChart>
    </c:plotArea>
    <c:plotVisOnly val="1"/>
    <c:dispBlanksAs val="zero"/>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0236530880420694"/>
          <c:y val="1.9120476742200024E-2"/>
          <c:w val="0.59921156373189544"/>
          <c:h val="0.91204674060291058"/>
        </c:manualLayout>
      </c:layout>
      <c:barChart>
        <c:barDir val="bar"/>
        <c:grouping val="stacked"/>
        <c:ser>
          <c:idx val="2"/>
          <c:order val="0"/>
          <c:tx>
            <c:strRef>
              <c:f>'T3'!$L$85</c:f>
              <c:strCache>
                <c:ptCount val="1"/>
                <c:pt idx="0">
                  <c:v>Charges à caractère général</c:v>
                </c:pt>
              </c:strCache>
            </c:strRef>
          </c:tx>
          <c:dLbls>
            <c:txPr>
              <a:bodyPr/>
              <a:lstStyle/>
              <a:p>
                <a:pPr>
                  <a:defRPr>
                    <a:solidFill>
                      <a:schemeClr val="bg1"/>
                    </a:solidFill>
                  </a:defRPr>
                </a:pPr>
                <a:endParaRPr lang="fr-FR"/>
              </a:p>
            </c:txPr>
            <c:showVal val="1"/>
          </c:dLbls>
          <c:cat>
            <c:strRef>
              <c:f>'T3'!$K$86:$K$106</c:f>
              <c:strCache>
                <c:ptCount val="21"/>
                <c:pt idx="0">
                  <c:v>Limousin</c:v>
                </c:pt>
                <c:pt idx="1">
                  <c:v>Picardie</c:v>
                </c:pt>
                <c:pt idx="2">
                  <c:v>Champagne-Ardenne</c:v>
                </c:pt>
                <c:pt idx="3">
                  <c:v>Provence-Alpes-Côte d'Azur</c:v>
                </c:pt>
                <c:pt idx="4">
                  <c:v>Nord-Pas-de-Calais</c:v>
                </c:pt>
                <c:pt idx="5">
                  <c:v>Bourgogne</c:v>
                </c:pt>
                <c:pt idx="6">
                  <c:v>Auvergne</c:v>
                </c:pt>
                <c:pt idx="7">
                  <c:v>Basse-Normandie</c:v>
                </c:pt>
                <c:pt idx="8">
                  <c:v>Franche-Comté</c:v>
                </c:pt>
                <c:pt idx="9">
                  <c:v>Lorraine</c:v>
                </c:pt>
                <c:pt idx="10">
                  <c:v>Haute-Normandie</c:v>
                </c:pt>
                <c:pt idx="11">
                  <c:v>Alsace</c:v>
                </c:pt>
                <c:pt idx="12">
                  <c:v>Rhône-Alpes</c:v>
                </c:pt>
                <c:pt idx="13">
                  <c:v>Centre</c:v>
                </c:pt>
                <c:pt idx="14">
                  <c:v>Poitou-Charentes</c:v>
                </c:pt>
                <c:pt idx="15">
                  <c:v>Midi-Pyrénées</c:v>
                </c:pt>
                <c:pt idx="16">
                  <c:v>Languedoc-Roussillon</c:v>
                </c:pt>
                <c:pt idx="17">
                  <c:v>Bretagne</c:v>
                </c:pt>
                <c:pt idx="18">
                  <c:v>Ile-de-France</c:v>
                </c:pt>
                <c:pt idx="19">
                  <c:v>Aquitaine</c:v>
                </c:pt>
                <c:pt idx="20">
                  <c:v>Pays de la Loire</c:v>
                </c:pt>
              </c:strCache>
            </c:strRef>
          </c:cat>
          <c:val>
            <c:numRef>
              <c:f>'T3'!$L$86:$L$106</c:f>
              <c:numCache>
                <c:formatCode>#,##0</c:formatCode>
                <c:ptCount val="21"/>
                <c:pt idx="0">
                  <c:v>57.121599920360268</c:v>
                </c:pt>
                <c:pt idx="1">
                  <c:v>28.693042102478532</c:v>
                </c:pt>
                <c:pt idx="2">
                  <c:v>41.882516716758694</c:v>
                </c:pt>
                <c:pt idx="3">
                  <c:v>41.424387409890286</c:v>
                </c:pt>
                <c:pt idx="4">
                  <c:v>32.79730821506741</c:v>
                </c:pt>
                <c:pt idx="5">
                  <c:v>30.301154643629275</c:v>
                </c:pt>
                <c:pt idx="6">
                  <c:v>31.549382658401441</c:v>
                </c:pt>
                <c:pt idx="7">
                  <c:v>63.097025067160622</c:v>
                </c:pt>
                <c:pt idx="8">
                  <c:v>12.612840423518795</c:v>
                </c:pt>
                <c:pt idx="9">
                  <c:v>42.319457694954245</c:v>
                </c:pt>
                <c:pt idx="10">
                  <c:v>42.143023748207476</c:v>
                </c:pt>
                <c:pt idx="11">
                  <c:v>18.950455414692428</c:v>
                </c:pt>
                <c:pt idx="12">
                  <c:v>25.89060092091054</c:v>
                </c:pt>
                <c:pt idx="13">
                  <c:v>33.501166449178044</c:v>
                </c:pt>
                <c:pt idx="14">
                  <c:v>25.933267042074576</c:v>
                </c:pt>
                <c:pt idx="15">
                  <c:v>33.913172586215438</c:v>
                </c:pt>
                <c:pt idx="16">
                  <c:v>43.48706680552791</c:v>
                </c:pt>
                <c:pt idx="17">
                  <c:v>30.788193235865499</c:v>
                </c:pt>
                <c:pt idx="18">
                  <c:v>18.765955733535183</c:v>
                </c:pt>
                <c:pt idx="19">
                  <c:v>27.003193842842833</c:v>
                </c:pt>
                <c:pt idx="20">
                  <c:v>31.250126187245957</c:v>
                </c:pt>
              </c:numCache>
            </c:numRef>
          </c:val>
        </c:ser>
        <c:ser>
          <c:idx val="1"/>
          <c:order val="1"/>
          <c:tx>
            <c:strRef>
              <c:f>'T3'!$M$85</c:f>
              <c:strCache>
                <c:ptCount val="1"/>
                <c:pt idx="0">
                  <c:v>Frais de personnel</c:v>
                </c:pt>
              </c:strCache>
            </c:strRef>
          </c:tx>
          <c:dLbls>
            <c:dLbl>
              <c:idx val="7"/>
              <c:layout>
                <c:manualLayout>
                  <c:x val="-3.7720777675459916E-3"/>
                  <c:y val="-4.3521878414646805E-3"/>
                </c:manualLayout>
              </c:layout>
              <c:dLblPos val="ctr"/>
              <c:showVal val="1"/>
            </c:dLbl>
            <c:dLbl>
              <c:idx val="11"/>
              <c:layout>
                <c:manualLayout>
                  <c:x val="-8.2073249385219704E-3"/>
                  <c:y val="-3.8742382435084845E-3"/>
                </c:manualLayout>
              </c:layout>
              <c:dLblPos val="ctr"/>
              <c:showVal val="1"/>
            </c:dLbl>
            <c:dLbl>
              <c:idx val="12"/>
              <c:layout>
                <c:manualLayout>
                  <c:x val="-9.7165975146674081E-3"/>
                  <c:y val="-4.2326122077800139E-3"/>
                </c:manualLayout>
              </c:layout>
              <c:dLblPos val="ctr"/>
              <c:showVal val="1"/>
            </c:dLbl>
            <c:dLbl>
              <c:idx val="20"/>
              <c:layout>
                <c:manualLayout>
                  <c:x val="0.21014613371913618"/>
                  <c:y val="-2.1291781968409492E-3"/>
                </c:manualLayout>
              </c:layout>
              <c:dLblPos val="ctr"/>
              <c:showVal val="1"/>
            </c:dLbl>
            <c:txPr>
              <a:bodyPr/>
              <a:lstStyle/>
              <a:p>
                <a:pPr>
                  <a:defRPr>
                    <a:solidFill>
                      <a:schemeClr val="bg1"/>
                    </a:solidFill>
                  </a:defRPr>
                </a:pPr>
                <a:endParaRPr lang="fr-FR"/>
              </a:p>
            </c:txPr>
            <c:showVal val="1"/>
          </c:dLbls>
          <c:cat>
            <c:strRef>
              <c:f>'T3'!$K$86:$K$106</c:f>
              <c:strCache>
                <c:ptCount val="21"/>
                <c:pt idx="0">
                  <c:v>Limousin</c:v>
                </c:pt>
                <c:pt idx="1">
                  <c:v>Picardie</c:v>
                </c:pt>
                <c:pt idx="2">
                  <c:v>Champagne-Ardenne</c:v>
                </c:pt>
                <c:pt idx="3">
                  <c:v>Provence-Alpes-Côte d'Azur</c:v>
                </c:pt>
                <c:pt idx="4">
                  <c:v>Nord-Pas-de-Calais</c:v>
                </c:pt>
                <c:pt idx="5">
                  <c:v>Bourgogne</c:v>
                </c:pt>
                <c:pt idx="6">
                  <c:v>Auvergne</c:v>
                </c:pt>
                <c:pt idx="7">
                  <c:v>Basse-Normandie</c:v>
                </c:pt>
                <c:pt idx="8">
                  <c:v>Franche-Comté</c:v>
                </c:pt>
                <c:pt idx="9">
                  <c:v>Lorraine</c:v>
                </c:pt>
                <c:pt idx="10">
                  <c:v>Haute-Normandie</c:v>
                </c:pt>
                <c:pt idx="11">
                  <c:v>Alsace</c:v>
                </c:pt>
                <c:pt idx="12">
                  <c:v>Rhône-Alpes</c:v>
                </c:pt>
                <c:pt idx="13">
                  <c:v>Centre</c:v>
                </c:pt>
                <c:pt idx="14">
                  <c:v>Poitou-Charentes</c:v>
                </c:pt>
                <c:pt idx="15">
                  <c:v>Midi-Pyrénées</c:v>
                </c:pt>
                <c:pt idx="16">
                  <c:v>Languedoc-Roussillon</c:v>
                </c:pt>
                <c:pt idx="17">
                  <c:v>Bretagne</c:v>
                </c:pt>
                <c:pt idx="18">
                  <c:v>Ile-de-France</c:v>
                </c:pt>
                <c:pt idx="19">
                  <c:v>Aquitaine</c:v>
                </c:pt>
                <c:pt idx="20">
                  <c:v>Pays de la Loire</c:v>
                </c:pt>
              </c:strCache>
            </c:strRef>
          </c:cat>
          <c:val>
            <c:numRef>
              <c:f>'T3'!$M$86:$M$106</c:f>
              <c:numCache>
                <c:formatCode>#,##0</c:formatCode>
                <c:ptCount val="21"/>
                <c:pt idx="0">
                  <c:v>77.789421013887178</c:v>
                </c:pt>
                <c:pt idx="1">
                  <c:v>55.349897236579707</c:v>
                </c:pt>
                <c:pt idx="2">
                  <c:v>48.4168588802684</c:v>
                </c:pt>
                <c:pt idx="3">
                  <c:v>50.179635654677625</c:v>
                </c:pt>
                <c:pt idx="4">
                  <c:v>61.828971865534335</c:v>
                </c:pt>
                <c:pt idx="5">
                  <c:v>49.429390145364813</c:v>
                </c:pt>
                <c:pt idx="6">
                  <c:v>49.184470448277573</c:v>
                </c:pt>
                <c:pt idx="7">
                  <c:v>50.178630160054098</c:v>
                </c:pt>
                <c:pt idx="8">
                  <c:v>59.151326243836493</c:v>
                </c:pt>
                <c:pt idx="9">
                  <c:v>54.986254558267717</c:v>
                </c:pt>
                <c:pt idx="10">
                  <c:v>59.740287686073316</c:v>
                </c:pt>
                <c:pt idx="11">
                  <c:v>36.801861907059283</c:v>
                </c:pt>
                <c:pt idx="12">
                  <c:v>38.964794697194954</c:v>
                </c:pt>
                <c:pt idx="13">
                  <c:v>43.937583936024105</c:v>
                </c:pt>
                <c:pt idx="14">
                  <c:v>59.619698109171004</c:v>
                </c:pt>
                <c:pt idx="15">
                  <c:v>45.485880393109994</c:v>
                </c:pt>
                <c:pt idx="16">
                  <c:v>44.206850463524546</c:v>
                </c:pt>
                <c:pt idx="17">
                  <c:v>43.752244694932259</c:v>
                </c:pt>
                <c:pt idx="18">
                  <c:v>34.406129388580851</c:v>
                </c:pt>
                <c:pt idx="19">
                  <c:v>43.635926440227529</c:v>
                </c:pt>
                <c:pt idx="20">
                  <c:v>35.306260694891783</c:v>
                </c:pt>
              </c:numCache>
            </c:numRef>
          </c:val>
        </c:ser>
        <c:ser>
          <c:idx val="0"/>
          <c:order val="2"/>
          <c:tx>
            <c:strRef>
              <c:f>'T3'!$N$85</c:f>
              <c:strCache>
                <c:ptCount val="1"/>
                <c:pt idx="0">
                  <c:v>Autres charges d'activité</c:v>
                </c:pt>
              </c:strCache>
            </c:strRef>
          </c:tx>
          <c:dLbls>
            <c:dLbl>
              <c:idx val="1"/>
              <c:layout>
                <c:manualLayout>
                  <c:x val="1.7428373358718621E-3"/>
                  <c:y val="-4.1131887711519845E-3"/>
                </c:manualLayout>
              </c:layout>
              <c:dLblPos val="ctr"/>
              <c:showVal val="1"/>
            </c:dLbl>
            <c:dLbl>
              <c:idx val="2"/>
              <c:layout>
                <c:manualLayout>
                  <c:x val="-1.4729893323123726E-3"/>
                  <c:y val="-2.5595150612036151E-3"/>
                </c:manualLayout>
              </c:layout>
              <c:dLblPos val="ctr"/>
              <c:showVal val="1"/>
            </c:dLbl>
            <c:dLbl>
              <c:idx val="3"/>
              <c:layout>
                <c:manualLayout>
                  <c:x val="-2.0463473603250211E-3"/>
                  <c:y val="-2.9180897652010492E-3"/>
                </c:manualLayout>
              </c:layout>
              <c:dLblPos val="ctr"/>
              <c:showVal val="1"/>
            </c:dLbl>
            <c:dLbl>
              <c:idx val="4"/>
              <c:layout>
                <c:manualLayout>
                  <c:x val="-4.07310452816265E-3"/>
                  <c:y val="-3.2766644691983992E-3"/>
                </c:manualLayout>
              </c:layout>
              <c:dLblPos val="ctr"/>
              <c:showVal val="1"/>
            </c:dLbl>
            <c:dLbl>
              <c:idx val="5"/>
              <c:layout>
                <c:manualLayout>
                  <c:x val="-5.4251037279997904E-3"/>
                  <c:y val="-3.6350384334699541E-3"/>
                </c:manualLayout>
              </c:layout>
              <c:dLblPos val="ctr"/>
              <c:showVal val="1"/>
            </c:dLbl>
            <c:dLbl>
              <c:idx val="6"/>
              <c:layout>
                <c:manualLayout>
                  <c:x val="-2.4167675492600192E-3"/>
                  <c:y val="-3.9936131374672902E-3"/>
                </c:manualLayout>
              </c:layout>
              <c:dLblPos val="ctr"/>
              <c:showVal val="1"/>
            </c:dLbl>
            <c:dLbl>
              <c:idx val="7"/>
              <c:layout>
                <c:manualLayout>
                  <c:x val="3.4131081840789782E-4"/>
                  <c:y val="-6.2642355156847023E-3"/>
                </c:manualLayout>
              </c:layout>
              <c:dLblPos val="ctr"/>
              <c:showVal val="1"/>
            </c:dLbl>
            <c:dLbl>
              <c:idx val="8"/>
              <c:layout>
                <c:manualLayout>
                  <c:x val="-6.5867193670437734E-3"/>
                  <c:y val="-4.7105618057361924E-3"/>
                </c:manualLayout>
              </c:layout>
              <c:dLblPos val="ctr"/>
              <c:showVal val="1"/>
            </c:dLbl>
            <c:dLbl>
              <c:idx val="9"/>
              <c:layout>
                <c:manualLayout>
                  <c:x val="-2.6354327259684295E-3"/>
                  <c:y val="-3.1570888355136454E-3"/>
                </c:manualLayout>
              </c:layout>
              <c:dLblPos val="ctr"/>
              <c:showVal val="1"/>
            </c:dLbl>
            <c:dLbl>
              <c:idx val="10"/>
              <c:layout>
                <c:manualLayout>
                  <c:x val="-1.6101206797245401E-3"/>
                  <c:y val="-3.5156635395110392E-3"/>
                </c:manualLayout>
              </c:layout>
              <c:dLblPos val="ctr"/>
              <c:showVal val="1"/>
            </c:dLbl>
            <c:dLbl>
              <c:idx val="11"/>
              <c:layout>
                <c:manualLayout>
                  <c:x val="-5.7733125015089334E-3"/>
                  <c:y val="-3.8742382435084845E-3"/>
                </c:manualLayout>
              </c:layout>
              <c:dLblPos val="ctr"/>
              <c:showVal val="1"/>
            </c:dLbl>
            <c:dLbl>
              <c:idx val="12"/>
              <c:layout>
                <c:manualLayout>
                  <c:x val="-3.8767887259821602E-3"/>
                  <c:y val="-4.2326122077800139E-3"/>
                </c:manualLayout>
              </c:layout>
              <c:dLblPos val="ctr"/>
              <c:showVal val="1"/>
            </c:dLbl>
            <c:dLbl>
              <c:idx val="13"/>
              <c:layout>
                <c:manualLayout>
                  <c:x val="-4.8873391483094794E-3"/>
                  <c:y val="-2.679139237557642E-3"/>
                </c:manualLayout>
              </c:layout>
              <c:dLblPos val="ctr"/>
              <c:showVal val="1"/>
            </c:dLbl>
            <c:dLbl>
              <c:idx val="14"/>
              <c:layout>
                <c:manualLayout>
                  <c:x val="-6.7187462276807964E-3"/>
                  <c:y val="-4.949761615775216E-3"/>
                </c:manualLayout>
              </c:layout>
              <c:dLblPos val="ctr"/>
              <c:showVal val="1"/>
            </c:dLbl>
            <c:txPr>
              <a:bodyPr/>
              <a:lstStyle/>
              <a:p>
                <a:pPr>
                  <a:defRPr>
                    <a:solidFill>
                      <a:schemeClr val="bg1"/>
                    </a:solidFill>
                  </a:defRPr>
                </a:pPr>
                <a:endParaRPr lang="fr-FR"/>
              </a:p>
            </c:txPr>
            <c:showVal val="1"/>
          </c:dLbls>
          <c:cat>
            <c:strRef>
              <c:f>'T3'!$K$86:$K$106</c:f>
              <c:strCache>
                <c:ptCount val="21"/>
                <c:pt idx="0">
                  <c:v>Limousin</c:v>
                </c:pt>
                <c:pt idx="1">
                  <c:v>Picardie</c:v>
                </c:pt>
                <c:pt idx="2">
                  <c:v>Champagne-Ardenne</c:v>
                </c:pt>
                <c:pt idx="3">
                  <c:v>Provence-Alpes-Côte d'Azur</c:v>
                </c:pt>
                <c:pt idx="4">
                  <c:v>Nord-Pas-de-Calais</c:v>
                </c:pt>
                <c:pt idx="5">
                  <c:v>Bourgogne</c:v>
                </c:pt>
                <c:pt idx="6">
                  <c:v>Auvergne</c:v>
                </c:pt>
                <c:pt idx="7">
                  <c:v>Basse-Normandie</c:v>
                </c:pt>
                <c:pt idx="8">
                  <c:v>Franche-Comté</c:v>
                </c:pt>
                <c:pt idx="9">
                  <c:v>Lorraine</c:v>
                </c:pt>
                <c:pt idx="10">
                  <c:v>Haute-Normandie</c:v>
                </c:pt>
                <c:pt idx="11">
                  <c:v>Alsace</c:v>
                </c:pt>
                <c:pt idx="12">
                  <c:v>Rhône-Alpes</c:v>
                </c:pt>
                <c:pt idx="13">
                  <c:v>Centre</c:v>
                </c:pt>
                <c:pt idx="14">
                  <c:v>Poitou-Charentes</c:v>
                </c:pt>
                <c:pt idx="15">
                  <c:v>Midi-Pyrénées</c:v>
                </c:pt>
                <c:pt idx="16">
                  <c:v>Languedoc-Roussillon</c:v>
                </c:pt>
                <c:pt idx="17">
                  <c:v>Bretagne</c:v>
                </c:pt>
                <c:pt idx="18">
                  <c:v>Ile-de-France</c:v>
                </c:pt>
                <c:pt idx="19">
                  <c:v>Aquitaine</c:v>
                </c:pt>
                <c:pt idx="20">
                  <c:v>Pays de la Loire</c:v>
                </c:pt>
              </c:strCache>
            </c:strRef>
          </c:cat>
          <c:val>
            <c:numRef>
              <c:f>'T3'!$N$86:$N$106</c:f>
              <c:numCache>
                <c:formatCode>#,##0</c:formatCode>
                <c:ptCount val="21"/>
                <c:pt idx="0">
                  <c:v>255.14514603674431</c:v>
                </c:pt>
                <c:pt idx="1">
                  <c:v>236.34621047169426</c:v>
                </c:pt>
                <c:pt idx="2">
                  <c:v>221.12495413084505</c:v>
                </c:pt>
                <c:pt idx="3">
                  <c:v>169.19035805578537</c:v>
                </c:pt>
                <c:pt idx="4">
                  <c:v>194.57186514509749</c:v>
                </c:pt>
                <c:pt idx="5">
                  <c:v>207.58774919745096</c:v>
                </c:pt>
                <c:pt idx="6">
                  <c:v>197.44215336450631</c:v>
                </c:pt>
                <c:pt idx="7">
                  <c:v>158.21871341028628</c:v>
                </c:pt>
                <c:pt idx="8">
                  <c:v>212.15579677510254</c:v>
                </c:pt>
                <c:pt idx="9">
                  <c:v>168.19671937691763</c:v>
                </c:pt>
                <c:pt idx="10">
                  <c:v>168.37653477114384</c:v>
                </c:pt>
                <c:pt idx="11">
                  <c:v>197.18597039950134</c:v>
                </c:pt>
                <c:pt idx="12">
                  <c:v>190.98206157570263</c:v>
                </c:pt>
                <c:pt idx="13">
                  <c:v>173.45982636418628</c:v>
                </c:pt>
                <c:pt idx="14">
                  <c:v>152.11391745319318</c:v>
                </c:pt>
                <c:pt idx="15">
                  <c:v>157.95734389625625</c:v>
                </c:pt>
                <c:pt idx="16">
                  <c:v>140.26360174830265</c:v>
                </c:pt>
                <c:pt idx="17">
                  <c:v>152.62807045963405</c:v>
                </c:pt>
                <c:pt idx="18">
                  <c:v>163.52013067013411</c:v>
                </c:pt>
                <c:pt idx="19">
                  <c:v>149.60230361036733</c:v>
                </c:pt>
                <c:pt idx="20">
                  <c:v>139.29868568328473</c:v>
                </c:pt>
              </c:numCache>
            </c:numRef>
          </c:val>
        </c:ser>
        <c:ser>
          <c:idx val="3"/>
          <c:order val="3"/>
          <c:tx>
            <c:strRef>
              <c:f>'T3'!$O$85</c:f>
              <c:strCache>
                <c:ptCount val="1"/>
                <c:pt idx="0">
                  <c:v>Intérêt de la dette</c:v>
                </c:pt>
              </c:strCache>
            </c:strRef>
          </c:tx>
          <c:cat>
            <c:strRef>
              <c:f>'T3'!$K$86:$K$106</c:f>
              <c:strCache>
                <c:ptCount val="21"/>
                <c:pt idx="0">
                  <c:v>Limousin</c:v>
                </c:pt>
                <c:pt idx="1">
                  <c:v>Picardie</c:v>
                </c:pt>
                <c:pt idx="2">
                  <c:v>Champagne-Ardenne</c:v>
                </c:pt>
                <c:pt idx="3">
                  <c:v>Provence-Alpes-Côte d'Azur</c:v>
                </c:pt>
                <c:pt idx="4">
                  <c:v>Nord-Pas-de-Calais</c:v>
                </c:pt>
                <c:pt idx="5">
                  <c:v>Bourgogne</c:v>
                </c:pt>
                <c:pt idx="6">
                  <c:v>Auvergne</c:v>
                </c:pt>
                <c:pt idx="7">
                  <c:v>Basse-Normandie</c:v>
                </c:pt>
                <c:pt idx="8">
                  <c:v>Franche-Comté</c:v>
                </c:pt>
                <c:pt idx="9">
                  <c:v>Lorraine</c:v>
                </c:pt>
                <c:pt idx="10">
                  <c:v>Haute-Normandie</c:v>
                </c:pt>
                <c:pt idx="11">
                  <c:v>Alsace</c:v>
                </c:pt>
                <c:pt idx="12">
                  <c:v>Rhône-Alpes</c:v>
                </c:pt>
                <c:pt idx="13">
                  <c:v>Centre</c:v>
                </c:pt>
                <c:pt idx="14">
                  <c:v>Poitou-Charentes</c:v>
                </c:pt>
                <c:pt idx="15">
                  <c:v>Midi-Pyrénées</c:v>
                </c:pt>
                <c:pt idx="16">
                  <c:v>Languedoc-Roussillon</c:v>
                </c:pt>
                <c:pt idx="17">
                  <c:v>Bretagne</c:v>
                </c:pt>
                <c:pt idx="18">
                  <c:v>Ile-de-France</c:v>
                </c:pt>
                <c:pt idx="19">
                  <c:v>Aquitaine</c:v>
                </c:pt>
                <c:pt idx="20">
                  <c:v>Pays de la Loire</c:v>
                </c:pt>
              </c:strCache>
            </c:strRef>
          </c:cat>
          <c:val>
            <c:numRef>
              <c:f>'T3'!$O$86:$O$106</c:f>
              <c:numCache>
                <c:formatCode>#,##0</c:formatCode>
                <c:ptCount val="21"/>
                <c:pt idx="0">
                  <c:v>14.801463904076035</c:v>
                </c:pt>
                <c:pt idx="1">
                  <c:v>7.6309470514020594</c:v>
                </c:pt>
                <c:pt idx="2">
                  <c:v>5.0449940006057643</c:v>
                </c:pt>
                <c:pt idx="3">
                  <c:v>11.495498362841111</c:v>
                </c:pt>
                <c:pt idx="4">
                  <c:v>12.457920425360795</c:v>
                </c:pt>
                <c:pt idx="5">
                  <c:v>7.2767987043532711</c:v>
                </c:pt>
                <c:pt idx="6">
                  <c:v>15.660728281335645</c:v>
                </c:pt>
                <c:pt idx="7">
                  <c:v>5.5770433011716598</c:v>
                </c:pt>
                <c:pt idx="8">
                  <c:v>3.9943907640972545</c:v>
                </c:pt>
                <c:pt idx="9">
                  <c:v>10.030682086381875</c:v>
                </c:pt>
                <c:pt idx="10">
                  <c:v>4.4630499314337388</c:v>
                </c:pt>
                <c:pt idx="11">
                  <c:v>11.068279634524348</c:v>
                </c:pt>
                <c:pt idx="12">
                  <c:v>7.0104722325520372</c:v>
                </c:pt>
                <c:pt idx="13">
                  <c:v>7.0715144436539612</c:v>
                </c:pt>
                <c:pt idx="14">
                  <c:v>6.7466455058565158</c:v>
                </c:pt>
                <c:pt idx="15">
                  <c:v>1.7927374548551549</c:v>
                </c:pt>
                <c:pt idx="16">
                  <c:v>9.1278905444951679</c:v>
                </c:pt>
                <c:pt idx="17">
                  <c:v>2.198024548019911</c:v>
                </c:pt>
                <c:pt idx="18">
                  <c:v>11.30165090539364</c:v>
                </c:pt>
                <c:pt idx="19">
                  <c:v>5.1551895385272433</c:v>
                </c:pt>
                <c:pt idx="20">
                  <c:v>9.3692849857005776</c:v>
                </c:pt>
              </c:numCache>
            </c:numRef>
          </c:val>
        </c:ser>
        <c:ser>
          <c:idx val="4"/>
          <c:order val="4"/>
          <c:tx>
            <c:strRef>
              <c:f>'T3'!$P$85</c:f>
              <c:strCache>
                <c:ptCount val="1"/>
                <c:pt idx="0">
                  <c:v>Autres</c:v>
                </c:pt>
              </c:strCache>
            </c:strRef>
          </c:tx>
          <c:cat>
            <c:strRef>
              <c:f>'T3'!$K$86:$K$106</c:f>
              <c:strCache>
                <c:ptCount val="21"/>
                <c:pt idx="0">
                  <c:v>Limousin</c:v>
                </c:pt>
                <c:pt idx="1">
                  <c:v>Picardie</c:v>
                </c:pt>
                <c:pt idx="2">
                  <c:v>Champagne-Ardenne</c:v>
                </c:pt>
                <c:pt idx="3">
                  <c:v>Provence-Alpes-Côte d'Azur</c:v>
                </c:pt>
                <c:pt idx="4">
                  <c:v>Nord-Pas-de-Calais</c:v>
                </c:pt>
                <c:pt idx="5">
                  <c:v>Bourgogne</c:v>
                </c:pt>
                <c:pt idx="6">
                  <c:v>Auvergne</c:v>
                </c:pt>
                <c:pt idx="7">
                  <c:v>Basse-Normandie</c:v>
                </c:pt>
                <c:pt idx="8">
                  <c:v>Franche-Comté</c:v>
                </c:pt>
                <c:pt idx="9">
                  <c:v>Lorraine</c:v>
                </c:pt>
                <c:pt idx="10">
                  <c:v>Haute-Normandie</c:v>
                </c:pt>
                <c:pt idx="11">
                  <c:v>Alsace</c:v>
                </c:pt>
                <c:pt idx="12">
                  <c:v>Rhône-Alpes</c:v>
                </c:pt>
                <c:pt idx="13">
                  <c:v>Centre</c:v>
                </c:pt>
                <c:pt idx="14">
                  <c:v>Poitou-Charentes</c:v>
                </c:pt>
                <c:pt idx="15">
                  <c:v>Midi-Pyrénées</c:v>
                </c:pt>
                <c:pt idx="16">
                  <c:v>Languedoc-Roussillon</c:v>
                </c:pt>
                <c:pt idx="17">
                  <c:v>Bretagne</c:v>
                </c:pt>
                <c:pt idx="18">
                  <c:v>Ile-de-France</c:v>
                </c:pt>
                <c:pt idx="19">
                  <c:v>Aquitaine</c:v>
                </c:pt>
                <c:pt idx="20">
                  <c:v>Pays de la Loire</c:v>
                </c:pt>
              </c:strCache>
            </c:strRef>
          </c:cat>
          <c:val>
            <c:numRef>
              <c:f>'T3'!$P$86:$P$106</c:f>
              <c:numCache>
                <c:formatCode>#,##0</c:formatCode>
                <c:ptCount val="21"/>
                <c:pt idx="0">
                  <c:v>3.9306400781726243</c:v>
                </c:pt>
                <c:pt idx="1">
                  <c:v>2.3338941231532879</c:v>
                </c:pt>
                <c:pt idx="2">
                  <c:v>3.9255565457468102</c:v>
                </c:pt>
                <c:pt idx="3">
                  <c:v>36.368582063264029</c:v>
                </c:pt>
                <c:pt idx="4">
                  <c:v>3.2731321922618748</c:v>
                </c:pt>
                <c:pt idx="5">
                  <c:v>4.3420656098221837</c:v>
                </c:pt>
                <c:pt idx="6">
                  <c:v>3.3116973427767098</c:v>
                </c:pt>
                <c:pt idx="7">
                  <c:v>11.615817544118142</c:v>
                </c:pt>
                <c:pt idx="8">
                  <c:v>0.61273547759071423</c:v>
                </c:pt>
                <c:pt idx="9">
                  <c:v>4.650928939224193</c:v>
                </c:pt>
                <c:pt idx="10">
                  <c:v>2.5561427772178473</c:v>
                </c:pt>
                <c:pt idx="11">
                  <c:v>3.4284885866971977</c:v>
                </c:pt>
                <c:pt idx="12">
                  <c:v>3.7005169738050325</c:v>
                </c:pt>
                <c:pt idx="13">
                  <c:v>1.1721098425331977</c:v>
                </c:pt>
                <c:pt idx="14">
                  <c:v>3.5286484114656971</c:v>
                </c:pt>
                <c:pt idx="15">
                  <c:v>0.3429803029877162</c:v>
                </c:pt>
                <c:pt idx="16">
                  <c:v>0.63528651861889507</c:v>
                </c:pt>
                <c:pt idx="17">
                  <c:v>1.5293216474705456</c:v>
                </c:pt>
                <c:pt idx="18">
                  <c:v>1.3305208277384781</c:v>
                </c:pt>
                <c:pt idx="19">
                  <c:v>1.1874701109964134</c:v>
                </c:pt>
                <c:pt idx="20">
                  <c:v>2.1859866466781321</c:v>
                </c:pt>
              </c:numCache>
            </c:numRef>
          </c:val>
        </c:ser>
        <c:gapWidth val="60"/>
        <c:overlap val="100"/>
        <c:axId val="114316416"/>
        <c:axId val="114317952"/>
      </c:barChart>
      <c:catAx>
        <c:axId val="114316416"/>
        <c:scaling>
          <c:orientation val="minMax"/>
        </c:scaling>
        <c:axPos val="l"/>
        <c:numFmt formatCode="General" sourceLinked="1"/>
        <c:tickLblPos val="nextTo"/>
        <c:txPr>
          <a:bodyPr rot="0" vert="horz"/>
          <a:lstStyle/>
          <a:p>
            <a:pPr>
              <a:defRPr/>
            </a:pPr>
            <a:endParaRPr lang="fr-FR"/>
          </a:p>
        </c:txPr>
        <c:crossAx val="114317952"/>
        <c:crossesAt val="0"/>
        <c:auto val="1"/>
        <c:lblAlgn val="ctr"/>
        <c:lblOffset val="100"/>
        <c:tickLblSkip val="1"/>
        <c:tickMarkSkip val="1"/>
      </c:catAx>
      <c:valAx>
        <c:axId val="114317952"/>
        <c:scaling>
          <c:orientation val="minMax"/>
          <c:max val="45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_ _ _ _ _ _ _ _*" sourceLinked="0"/>
        <c:tickLblPos val="nextTo"/>
        <c:txPr>
          <a:bodyPr rot="0" vert="horz"/>
          <a:lstStyle/>
          <a:p>
            <a:pPr>
              <a:defRPr/>
            </a:pPr>
            <a:endParaRPr lang="fr-FR"/>
          </a:p>
        </c:txPr>
        <c:crossAx val="114316416"/>
        <c:crosses val="autoZero"/>
        <c:crossBetween val="between"/>
        <c:majorUnit val="100"/>
        <c:minorUnit val="50"/>
      </c:valAx>
    </c:plotArea>
    <c:legend>
      <c:legendPos val="r"/>
      <c:layout>
        <c:manualLayout>
          <c:xMode val="edge"/>
          <c:yMode val="edge"/>
          <c:x val="0.74507227332460724"/>
          <c:y val="3.0592734225621414E-2"/>
          <c:w val="0.19820867657131774"/>
          <c:h val="0.27185401598556658"/>
        </c:manualLayout>
      </c:layout>
    </c:legend>
    <c:plotVisOnly val="1"/>
    <c:dispBlanksAs val="gap"/>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10671957355402002"/>
          <c:y val="0.27777903365086831"/>
          <c:w val="0.72727413088664716"/>
          <c:h val="0.41666855047630225"/>
        </c:manualLayout>
      </c:layout>
      <c:pieChart>
        <c:varyColors val="1"/>
        <c:ser>
          <c:idx val="0"/>
          <c:order val="0"/>
          <c:spPr>
            <a:effectLst>
              <a:outerShdw blurRad="50800" dist="50800" dir="5400000" sx="1000" sy="1000" algn="ctr" rotWithShape="0">
                <a:srgbClr val="000000">
                  <a:alpha val="43137"/>
                </a:srgbClr>
              </a:outerShdw>
            </a:effectLst>
          </c:spPr>
          <c:dLbls>
            <c:dLbl>
              <c:idx val="1"/>
              <c:layout>
                <c:manualLayout>
                  <c:x val="-8.2161445466655825E-2"/>
                  <c:y val="8.0000478157803923E-2"/>
                </c:manualLayout>
              </c:layout>
              <c:numFmt formatCode="0.0%" sourceLinked="0"/>
              <c:spPr/>
              <c:txPr>
                <a:bodyPr/>
                <a:lstStyle/>
                <a:p>
                  <a:pPr>
                    <a:defRPr sz="700"/>
                  </a:pPr>
                  <a:endParaRPr lang="fr-FR"/>
                </a:p>
              </c:txPr>
              <c:dLblPos val="bestFit"/>
              <c:showVal val="1"/>
              <c:showCatName val="1"/>
              <c:separator>
</c:separator>
            </c:dLbl>
            <c:numFmt formatCode="0.0%" sourceLinked="0"/>
            <c:dLblPos val="outEnd"/>
            <c:showVal val="1"/>
            <c:showCatName val="1"/>
            <c:separator>
</c:separator>
            <c:showLeaderLines val="1"/>
          </c:dLbls>
          <c:cat>
            <c:strRef>
              <c:f>'T4'!$J$9:$M$9</c:f>
              <c:strCache>
                <c:ptCount val="4"/>
                <c:pt idx="0">
                  <c:v>Subventions versées</c:v>
                </c:pt>
                <c:pt idx="1">
                  <c:v>Remboursement de dette</c:v>
                </c:pt>
                <c:pt idx="2">
                  <c:v>Equipement brut</c:v>
                </c:pt>
                <c:pt idx="3">
                  <c:v>Autres</c:v>
                </c:pt>
              </c:strCache>
            </c:strRef>
          </c:cat>
          <c:val>
            <c:numRef>
              <c:f>'T4'!$J$37:$M$37</c:f>
              <c:numCache>
                <c:formatCode>0.0%</c:formatCode>
                <c:ptCount val="4"/>
                <c:pt idx="0">
                  <c:v>0.60015152716559561</c:v>
                </c:pt>
                <c:pt idx="1">
                  <c:v>0.12358899506810007</c:v>
                </c:pt>
                <c:pt idx="2">
                  <c:v>0.25575877218369114</c:v>
                </c:pt>
                <c:pt idx="3">
                  <c:v>2.0500705582613146E-2</c:v>
                </c:pt>
              </c:numCache>
            </c:numRef>
          </c:val>
        </c:ser>
        <c:dLbls>
          <c:showVal val="1"/>
        </c:dLbls>
        <c:firstSliceAng val="0"/>
      </c:pieChart>
    </c:plotArea>
    <c:plotVisOnly val="1"/>
    <c:dispBlanksAs val="zero"/>
  </c:chart>
  <c:spPr>
    <a:ln>
      <a:noFill/>
    </a:ln>
  </c:spPr>
  <c:printSettings>
    <c:headerFooter alignWithMargins="0"/>
    <c:pageMargins b="0.98425196899999956" l="0.78740157499999996" r="0.78740157499999996" t="0.98425196899999956" header="0.49212598450000788" footer="0.49212598450000788"/>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9.0551181102362266E-2"/>
          <c:y val="0.2884622156283233"/>
          <c:w val="0.73622047244096533"/>
          <c:h val="0.43750102703629018"/>
        </c:manualLayout>
      </c:layout>
      <c:pieChart>
        <c:varyColors val="1"/>
        <c:ser>
          <c:idx val="0"/>
          <c:order val="0"/>
          <c:dLbls>
            <c:dLbl>
              <c:idx val="0"/>
              <c:layout>
                <c:manualLayout>
                  <c:x val="2.8869410191650572E-2"/>
                  <c:y val="3.4533261657676811E-2"/>
                </c:manualLayout>
              </c:layout>
              <c:dLblPos val="bestFit"/>
              <c:showVal val="1"/>
              <c:showCatName val="1"/>
              <c:separator>
</c:separator>
            </c:dLbl>
            <c:dLbl>
              <c:idx val="1"/>
              <c:layout>
                <c:manualLayout>
                  <c:x val="-1.780493240231764E-2"/>
                  <c:y val="4.3208833182460056E-2"/>
                </c:manualLayout>
              </c:layout>
              <c:numFmt formatCode="0.0%" sourceLinked="0"/>
              <c:spPr/>
              <c:txPr>
                <a:bodyPr/>
                <a:lstStyle/>
                <a:p>
                  <a:pPr>
                    <a:defRPr sz="800"/>
                  </a:pPr>
                  <a:endParaRPr lang="fr-FR"/>
                </a:p>
              </c:txPr>
              <c:dLblPos val="bestFit"/>
              <c:showVal val="1"/>
              <c:showCatName val="1"/>
              <c:separator>
</c:separator>
            </c:dLbl>
            <c:dLbl>
              <c:idx val="2"/>
              <c:layout>
                <c:manualLayout>
                  <c:x val="2.7559055118110291E-2"/>
                  <c:y val="0.14112809099852708"/>
                </c:manualLayout>
              </c:layout>
              <c:dLblPos val="bestFit"/>
              <c:showVal val="1"/>
              <c:showCatName val="1"/>
              <c:separator>
</c:separator>
            </c:dLbl>
            <c:dLbl>
              <c:idx val="3"/>
              <c:layout>
                <c:manualLayout>
                  <c:x val="1.0513049076412621E-2"/>
                  <c:y val="-4.1086008174161387E-2"/>
                </c:manualLayout>
              </c:layout>
              <c:dLblPos val="bestFit"/>
              <c:showVal val="1"/>
              <c:showCatName val="1"/>
              <c:separator>
</c:separator>
            </c:dLbl>
            <c:dLbl>
              <c:idx val="4"/>
              <c:layout>
                <c:manualLayout>
                  <c:xMode val="edge"/>
                  <c:yMode val="edge"/>
                  <c:x val="0.28346456692914968"/>
                  <c:y val="0.18750044015841807"/>
                </c:manualLayout>
              </c:layout>
              <c:dLblPos val="bestFit"/>
              <c:showVal val="1"/>
              <c:showCatName val="1"/>
              <c:separator>
</c:separator>
            </c:dLbl>
            <c:numFmt formatCode="0.0%" sourceLinked="0"/>
            <c:showVal val="1"/>
            <c:showCatName val="1"/>
            <c:separator>
</c:separator>
          </c:dLbls>
          <c:cat>
            <c:strRef>
              <c:f>'T4'!$J$9:$M$9</c:f>
              <c:strCache>
                <c:ptCount val="4"/>
                <c:pt idx="0">
                  <c:v>Subventions versées</c:v>
                </c:pt>
                <c:pt idx="1">
                  <c:v>Remboursement de dette</c:v>
                </c:pt>
                <c:pt idx="2">
                  <c:v>Equipement brut</c:v>
                </c:pt>
                <c:pt idx="3">
                  <c:v>Autres</c:v>
                </c:pt>
              </c:strCache>
            </c:strRef>
          </c:cat>
          <c:val>
            <c:numRef>
              <c:f>'T4'!$J$38:$M$38</c:f>
              <c:numCache>
                <c:formatCode>0.0%</c:formatCode>
                <c:ptCount val="4"/>
                <c:pt idx="0">
                  <c:v>0.30064505047626588</c:v>
                </c:pt>
                <c:pt idx="1">
                  <c:v>6.5639669150365884E-2</c:v>
                </c:pt>
                <c:pt idx="2">
                  <c:v>0.59437126681605368</c:v>
                </c:pt>
                <c:pt idx="3">
                  <c:v>3.9344013557314539E-2</c:v>
                </c:pt>
              </c:numCache>
            </c:numRef>
          </c:val>
        </c:ser>
        <c:dLbls>
          <c:showVal val="1"/>
        </c:dLbls>
        <c:firstSliceAng val="0"/>
      </c:pieChart>
    </c:plotArea>
    <c:plotVisOnly val="1"/>
    <c:dispBlanksAs val="zero"/>
  </c:chart>
  <c:spPr>
    <a:ln>
      <a:noFill/>
    </a:ln>
  </c:spPr>
  <c:printSettings>
    <c:headerFooter alignWithMargins="0"/>
    <c:pageMargins b="0.98425196899999956" l="0.78740157499999996" r="0.78740157499999996" t="0.98425196899999956" header="0.49212598450000788" footer="0.49212598450000788"/>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0754730639011229"/>
          <c:y val="1.532569916954616E-2"/>
          <c:w val="0.59029688440822159"/>
          <c:h val="0.915710525380383"/>
        </c:manualLayout>
      </c:layout>
      <c:barChart>
        <c:barDir val="bar"/>
        <c:grouping val="stacked"/>
        <c:ser>
          <c:idx val="0"/>
          <c:order val="0"/>
          <c:tx>
            <c:strRef>
              <c:f>'T4'!$J$80</c:f>
              <c:strCache>
                <c:ptCount val="1"/>
                <c:pt idx="0">
                  <c:v>Subventions versées</c:v>
                </c:pt>
              </c:strCache>
            </c:strRef>
          </c:tx>
          <c:dLbls>
            <c:txPr>
              <a:bodyPr/>
              <a:lstStyle/>
              <a:p>
                <a:pPr>
                  <a:defRPr>
                    <a:solidFill>
                      <a:schemeClr val="bg1"/>
                    </a:solidFill>
                  </a:defRPr>
                </a:pPr>
                <a:endParaRPr lang="fr-FR"/>
              </a:p>
            </c:txPr>
            <c:showVal val="1"/>
          </c:dLbls>
          <c:cat>
            <c:strRef>
              <c:f>'T4'!$I$81:$I$101</c:f>
              <c:strCache>
                <c:ptCount val="21"/>
                <c:pt idx="0">
                  <c:v>Limousin</c:v>
                </c:pt>
                <c:pt idx="1">
                  <c:v>Languedoc-Roussillon</c:v>
                </c:pt>
                <c:pt idx="2">
                  <c:v>Aquitaine</c:v>
                </c:pt>
                <c:pt idx="3">
                  <c:v>Bretagne</c:v>
                </c:pt>
                <c:pt idx="4">
                  <c:v>Auvergne</c:v>
                </c:pt>
                <c:pt idx="5">
                  <c:v>Picardie</c:v>
                </c:pt>
                <c:pt idx="6">
                  <c:v>Basse-Normandie</c:v>
                </c:pt>
                <c:pt idx="7">
                  <c:v>Pays de la Loire</c:v>
                </c:pt>
                <c:pt idx="8">
                  <c:v>Haute-Normandie</c:v>
                </c:pt>
                <c:pt idx="9">
                  <c:v>Nord-Pas-de-Calais</c:v>
                </c:pt>
                <c:pt idx="10">
                  <c:v>Ile-de-France</c:v>
                </c:pt>
                <c:pt idx="11">
                  <c:v>Bourgogne</c:v>
                </c:pt>
                <c:pt idx="12">
                  <c:v>Midi-Pyrénées</c:v>
                </c:pt>
                <c:pt idx="13">
                  <c:v>Provence-Alpes-Côte d'Azur</c:v>
                </c:pt>
                <c:pt idx="14">
                  <c:v>Alsace</c:v>
                </c:pt>
                <c:pt idx="15">
                  <c:v>Champagne-Ardenne</c:v>
                </c:pt>
                <c:pt idx="16">
                  <c:v>Franche-Comté</c:v>
                </c:pt>
                <c:pt idx="17">
                  <c:v>Lorraine</c:v>
                </c:pt>
                <c:pt idx="18">
                  <c:v>Centre</c:v>
                </c:pt>
                <c:pt idx="19">
                  <c:v>Poitou-Charentes</c:v>
                </c:pt>
                <c:pt idx="20">
                  <c:v>Rhône-Alpes</c:v>
                </c:pt>
              </c:strCache>
            </c:strRef>
          </c:cat>
          <c:val>
            <c:numRef>
              <c:f>'T4'!$J$81:$J$101</c:f>
              <c:numCache>
                <c:formatCode>#,##0</c:formatCode>
                <c:ptCount val="21"/>
                <c:pt idx="0">
                  <c:v>115.13308873805076</c:v>
                </c:pt>
                <c:pt idx="1">
                  <c:v>98.629606697892115</c:v>
                </c:pt>
                <c:pt idx="2">
                  <c:v>125.47165124276944</c:v>
                </c:pt>
                <c:pt idx="3">
                  <c:v>138.40526905627064</c:v>
                </c:pt>
                <c:pt idx="4">
                  <c:v>84.054527351318271</c:v>
                </c:pt>
                <c:pt idx="5">
                  <c:v>122.16958355378291</c:v>
                </c:pt>
                <c:pt idx="6">
                  <c:v>105.32822864344746</c:v>
                </c:pt>
                <c:pt idx="7">
                  <c:v>119.7349212648238</c:v>
                </c:pt>
                <c:pt idx="8">
                  <c:v>112.26217230454365</c:v>
                </c:pt>
                <c:pt idx="9">
                  <c:v>87.391521539169275</c:v>
                </c:pt>
                <c:pt idx="10">
                  <c:v>99.330203145759398</c:v>
                </c:pt>
                <c:pt idx="11">
                  <c:v>88.896274484459269</c:v>
                </c:pt>
                <c:pt idx="12">
                  <c:v>110.69911069509335</c:v>
                </c:pt>
                <c:pt idx="13">
                  <c:v>87.173105211998987</c:v>
                </c:pt>
                <c:pt idx="14">
                  <c:v>84.507947183652419</c:v>
                </c:pt>
                <c:pt idx="15">
                  <c:v>70.349234640385831</c:v>
                </c:pt>
                <c:pt idx="16">
                  <c:v>74.015661733657154</c:v>
                </c:pt>
                <c:pt idx="17">
                  <c:v>80.267297732583842</c:v>
                </c:pt>
                <c:pt idx="18">
                  <c:v>87.583566230040816</c:v>
                </c:pt>
                <c:pt idx="19">
                  <c:v>64.096829262169564</c:v>
                </c:pt>
                <c:pt idx="20">
                  <c:v>69.61856975497507</c:v>
                </c:pt>
              </c:numCache>
            </c:numRef>
          </c:val>
        </c:ser>
        <c:ser>
          <c:idx val="2"/>
          <c:order val="1"/>
          <c:tx>
            <c:strRef>
              <c:f>'T4'!$K$80</c:f>
              <c:strCache>
                <c:ptCount val="1"/>
                <c:pt idx="0">
                  <c:v>Remboursement de dette</c:v>
                </c:pt>
              </c:strCache>
            </c:strRef>
          </c:tx>
          <c:dLbls>
            <c:txPr>
              <a:bodyPr/>
              <a:lstStyle/>
              <a:p>
                <a:pPr>
                  <a:defRPr>
                    <a:solidFill>
                      <a:schemeClr val="bg1"/>
                    </a:solidFill>
                  </a:defRPr>
                </a:pPr>
                <a:endParaRPr lang="fr-FR"/>
              </a:p>
            </c:txPr>
            <c:showVal val="1"/>
          </c:dLbls>
          <c:cat>
            <c:strRef>
              <c:f>'T4'!$I$81:$I$101</c:f>
              <c:strCache>
                <c:ptCount val="21"/>
                <c:pt idx="0">
                  <c:v>Limousin</c:v>
                </c:pt>
                <c:pt idx="1">
                  <c:v>Languedoc-Roussillon</c:v>
                </c:pt>
                <c:pt idx="2">
                  <c:v>Aquitaine</c:v>
                </c:pt>
                <c:pt idx="3">
                  <c:v>Bretagne</c:v>
                </c:pt>
                <c:pt idx="4">
                  <c:v>Auvergne</c:v>
                </c:pt>
                <c:pt idx="5">
                  <c:v>Picardie</c:v>
                </c:pt>
                <c:pt idx="6">
                  <c:v>Basse-Normandie</c:v>
                </c:pt>
                <c:pt idx="7">
                  <c:v>Pays de la Loire</c:v>
                </c:pt>
                <c:pt idx="8">
                  <c:v>Haute-Normandie</c:v>
                </c:pt>
                <c:pt idx="9">
                  <c:v>Nord-Pas-de-Calais</c:v>
                </c:pt>
                <c:pt idx="10">
                  <c:v>Ile-de-France</c:v>
                </c:pt>
                <c:pt idx="11">
                  <c:v>Bourgogne</c:v>
                </c:pt>
                <c:pt idx="12">
                  <c:v>Midi-Pyrénées</c:v>
                </c:pt>
                <c:pt idx="13">
                  <c:v>Provence-Alpes-Côte d'Azur</c:v>
                </c:pt>
                <c:pt idx="14">
                  <c:v>Alsace</c:v>
                </c:pt>
                <c:pt idx="15">
                  <c:v>Champagne-Ardenne</c:v>
                </c:pt>
                <c:pt idx="16">
                  <c:v>Franche-Comté</c:v>
                </c:pt>
                <c:pt idx="17">
                  <c:v>Lorraine</c:v>
                </c:pt>
                <c:pt idx="18">
                  <c:v>Centre</c:v>
                </c:pt>
                <c:pt idx="19">
                  <c:v>Poitou-Charentes</c:v>
                </c:pt>
                <c:pt idx="20">
                  <c:v>Rhône-Alpes</c:v>
                </c:pt>
              </c:strCache>
            </c:strRef>
          </c:cat>
          <c:val>
            <c:numRef>
              <c:f>'T4'!$K$81:$K$101</c:f>
              <c:numCache>
                <c:formatCode>#,##0</c:formatCode>
                <c:ptCount val="21"/>
                <c:pt idx="0">
                  <c:v>28.947995776998262</c:v>
                </c:pt>
                <c:pt idx="1">
                  <c:v>15.653049246985688</c:v>
                </c:pt>
                <c:pt idx="2">
                  <c:v>12.098261136653944</c:v>
                </c:pt>
                <c:pt idx="3">
                  <c:v>12.646168632443324</c:v>
                </c:pt>
                <c:pt idx="4">
                  <c:v>38.217924062709002</c:v>
                </c:pt>
                <c:pt idx="5">
                  <c:v>16.821146371739047</c:v>
                </c:pt>
                <c:pt idx="6">
                  <c:v>18.838262611857633</c:v>
                </c:pt>
                <c:pt idx="7">
                  <c:v>22.121548195434706</c:v>
                </c:pt>
                <c:pt idx="8">
                  <c:v>8.6604421288535622</c:v>
                </c:pt>
                <c:pt idx="9">
                  <c:v>28.19261316101057</c:v>
                </c:pt>
                <c:pt idx="10">
                  <c:v>30.56059003078143</c:v>
                </c:pt>
                <c:pt idx="11">
                  <c:v>21.141651158686617</c:v>
                </c:pt>
                <c:pt idx="12">
                  <c:v>4.5195061887104746</c:v>
                </c:pt>
                <c:pt idx="13">
                  <c:v>16.647159972154917</c:v>
                </c:pt>
                <c:pt idx="14">
                  <c:v>30.087835537015451</c:v>
                </c:pt>
                <c:pt idx="15">
                  <c:v>18.202235648051069</c:v>
                </c:pt>
                <c:pt idx="16">
                  <c:v>12.97363047629751</c:v>
                </c:pt>
                <c:pt idx="17">
                  <c:v>22.294790693654491</c:v>
                </c:pt>
                <c:pt idx="18">
                  <c:v>18.641881840904855</c:v>
                </c:pt>
                <c:pt idx="19">
                  <c:v>14.435812997525534</c:v>
                </c:pt>
                <c:pt idx="20">
                  <c:v>14.284904659906697</c:v>
                </c:pt>
              </c:numCache>
            </c:numRef>
          </c:val>
        </c:ser>
        <c:ser>
          <c:idx val="1"/>
          <c:order val="2"/>
          <c:tx>
            <c:strRef>
              <c:f>'T4'!$L$80</c:f>
              <c:strCache>
                <c:ptCount val="1"/>
                <c:pt idx="0">
                  <c:v>Equipement brut</c:v>
                </c:pt>
              </c:strCache>
            </c:strRef>
          </c:tx>
          <c:dLbls>
            <c:txPr>
              <a:bodyPr/>
              <a:lstStyle/>
              <a:p>
                <a:pPr>
                  <a:defRPr>
                    <a:solidFill>
                      <a:schemeClr val="bg1"/>
                    </a:solidFill>
                  </a:defRPr>
                </a:pPr>
                <a:endParaRPr lang="fr-FR"/>
              </a:p>
            </c:txPr>
            <c:showVal val="1"/>
          </c:dLbls>
          <c:cat>
            <c:strRef>
              <c:f>'T4'!$I$81:$I$101</c:f>
              <c:strCache>
                <c:ptCount val="21"/>
                <c:pt idx="0">
                  <c:v>Limousin</c:v>
                </c:pt>
                <c:pt idx="1">
                  <c:v>Languedoc-Roussillon</c:v>
                </c:pt>
                <c:pt idx="2">
                  <c:v>Aquitaine</c:v>
                </c:pt>
                <c:pt idx="3">
                  <c:v>Bretagne</c:v>
                </c:pt>
                <c:pt idx="4">
                  <c:v>Auvergne</c:v>
                </c:pt>
                <c:pt idx="5">
                  <c:v>Picardie</c:v>
                </c:pt>
                <c:pt idx="6">
                  <c:v>Basse-Normandie</c:v>
                </c:pt>
                <c:pt idx="7">
                  <c:v>Pays de la Loire</c:v>
                </c:pt>
                <c:pt idx="8">
                  <c:v>Haute-Normandie</c:v>
                </c:pt>
                <c:pt idx="9">
                  <c:v>Nord-Pas-de-Calais</c:v>
                </c:pt>
                <c:pt idx="10">
                  <c:v>Ile-de-France</c:v>
                </c:pt>
                <c:pt idx="11">
                  <c:v>Bourgogne</c:v>
                </c:pt>
                <c:pt idx="12">
                  <c:v>Midi-Pyrénées</c:v>
                </c:pt>
                <c:pt idx="13">
                  <c:v>Provence-Alpes-Côte d'Azur</c:v>
                </c:pt>
                <c:pt idx="14">
                  <c:v>Alsace</c:v>
                </c:pt>
                <c:pt idx="15">
                  <c:v>Champagne-Ardenne</c:v>
                </c:pt>
                <c:pt idx="16">
                  <c:v>Franche-Comté</c:v>
                </c:pt>
                <c:pt idx="17">
                  <c:v>Lorraine</c:v>
                </c:pt>
                <c:pt idx="18">
                  <c:v>Centre</c:v>
                </c:pt>
                <c:pt idx="19">
                  <c:v>Poitou-Charentes</c:v>
                </c:pt>
                <c:pt idx="20">
                  <c:v>Rhône-Alpes</c:v>
                </c:pt>
              </c:strCache>
            </c:strRef>
          </c:cat>
          <c:val>
            <c:numRef>
              <c:f>'T4'!$L$81:$L$101</c:f>
              <c:numCache>
                <c:formatCode>#,##0</c:formatCode>
                <c:ptCount val="21"/>
                <c:pt idx="0">
                  <c:v>49.579697369007043</c:v>
                </c:pt>
                <c:pt idx="1">
                  <c:v>73.088375942986247</c:v>
                </c:pt>
                <c:pt idx="2">
                  <c:v>55.838162279755998</c:v>
                </c:pt>
                <c:pt idx="3">
                  <c:v>33.162178681931998</c:v>
                </c:pt>
                <c:pt idx="4">
                  <c:v>57.926735090160527</c:v>
                </c:pt>
                <c:pt idx="5">
                  <c:v>44.298303894835378</c:v>
                </c:pt>
                <c:pt idx="6">
                  <c:v>49.792458539332053</c:v>
                </c:pt>
                <c:pt idx="7">
                  <c:v>39.550188802018347</c:v>
                </c:pt>
                <c:pt idx="8">
                  <c:v>51.894526441179913</c:v>
                </c:pt>
                <c:pt idx="9">
                  <c:v>56.932739921680174</c:v>
                </c:pt>
                <c:pt idx="10">
                  <c:v>36.839451521854897</c:v>
                </c:pt>
                <c:pt idx="11">
                  <c:v>40.496459576849048</c:v>
                </c:pt>
                <c:pt idx="12">
                  <c:v>39.777680468903789</c:v>
                </c:pt>
                <c:pt idx="13">
                  <c:v>35.57860341890116</c:v>
                </c:pt>
                <c:pt idx="14">
                  <c:v>20.900613733457821</c:v>
                </c:pt>
                <c:pt idx="15">
                  <c:v>39.300112415833738</c:v>
                </c:pt>
                <c:pt idx="16">
                  <c:v>45.264938887589686</c:v>
                </c:pt>
                <c:pt idx="17">
                  <c:v>27.439332656310768</c:v>
                </c:pt>
                <c:pt idx="18">
                  <c:v>26.217817834574223</c:v>
                </c:pt>
                <c:pt idx="19">
                  <c:v>27.840753078886966</c:v>
                </c:pt>
                <c:pt idx="20">
                  <c:v>28.971960440130328</c:v>
                </c:pt>
              </c:numCache>
            </c:numRef>
          </c:val>
        </c:ser>
        <c:ser>
          <c:idx val="3"/>
          <c:order val="3"/>
          <c:tx>
            <c:strRef>
              <c:f>'T4'!$M$80</c:f>
              <c:strCache>
                <c:ptCount val="1"/>
                <c:pt idx="0">
                  <c:v>Autres</c:v>
                </c:pt>
              </c:strCache>
            </c:strRef>
          </c:tx>
          <c:cat>
            <c:strRef>
              <c:f>'T4'!$I$81:$I$101</c:f>
              <c:strCache>
                <c:ptCount val="21"/>
                <c:pt idx="0">
                  <c:v>Limousin</c:v>
                </c:pt>
                <c:pt idx="1">
                  <c:v>Languedoc-Roussillon</c:v>
                </c:pt>
                <c:pt idx="2">
                  <c:v>Aquitaine</c:v>
                </c:pt>
                <c:pt idx="3">
                  <c:v>Bretagne</c:v>
                </c:pt>
                <c:pt idx="4">
                  <c:v>Auvergne</c:v>
                </c:pt>
                <c:pt idx="5">
                  <c:v>Picardie</c:v>
                </c:pt>
                <c:pt idx="6">
                  <c:v>Basse-Normandie</c:v>
                </c:pt>
                <c:pt idx="7">
                  <c:v>Pays de la Loire</c:v>
                </c:pt>
                <c:pt idx="8">
                  <c:v>Haute-Normandie</c:v>
                </c:pt>
                <c:pt idx="9">
                  <c:v>Nord-Pas-de-Calais</c:v>
                </c:pt>
                <c:pt idx="10">
                  <c:v>Ile-de-France</c:v>
                </c:pt>
                <c:pt idx="11">
                  <c:v>Bourgogne</c:v>
                </c:pt>
                <c:pt idx="12">
                  <c:v>Midi-Pyrénées</c:v>
                </c:pt>
                <c:pt idx="13">
                  <c:v>Provence-Alpes-Côte d'Azur</c:v>
                </c:pt>
                <c:pt idx="14">
                  <c:v>Alsace</c:v>
                </c:pt>
                <c:pt idx="15">
                  <c:v>Champagne-Ardenne</c:v>
                </c:pt>
                <c:pt idx="16">
                  <c:v>Franche-Comté</c:v>
                </c:pt>
                <c:pt idx="17">
                  <c:v>Lorraine</c:v>
                </c:pt>
                <c:pt idx="18">
                  <c:v>Centre</c:v>
                </c:pt>
                <c:pt idx="19">
                  <c:v>Poitou-Charentes</c:v>
                </c:pt>
                <c:pt idx="20">
                  <c:v>Rhône-Alpes</c:v>
                </c:pt>
              </c:strCache>
            </c:strRef>
          </c:cat>
          <c:val>
            <c:numRef>
              <c:f>'T4'!$M$81:$M$101</c:f>
              <c:numCache>
                <c:formatCode>#,##0</c:formatCode>
                <c:ptCount val="21"/>
                <c:pt idx="0">
                  <c:v>8.7281481927805675</c:v>
                </c:pt>
                <c:pt idx="1">
                  <c:v>10.240466761464738</c:v>
                </c:pt>
                <c:pt idx="2">
                  <c:v>1.2468518411626146</c:v>
                </c:pt>
                <c:pt idx="3">
                  <c:v>3.8701398064052288</c:v>
                </c:pt>
                <c:pt idx="4">
                  <c:v>7.7585259375424265</c:v>
                </c:pt>
                <c:pt idx="5">
                  <c:v>3.3326889422489936</c:v>
                </c:pt>
                <c:pt idx="6">
                  <c:v>11.610799244327847</c:v>
                </c:pt>
                <c:pt idx="7">
                  <c:v>2.996120905591428</c:v>
                </c:pt>
                <c:pt idx="8">
                  <c:v>5.8439388328380781</c:v>
                </c:pt>
                <c:pt idx="9">
                  <c:v>2.6781846653794186</c:v>
                </c:pt>
                <c:pt idx="10">
                  <c:v>1.7678606596043758</c:v>
                </c:pt>
                <c:pt idx="11">
                  <c:v>8.0611259354218543</c:v>
                </c:pt>
                <c:pt idx="12">
                  <c:v>3.308613308372276</c:v>
                </c:pt>
                <c:pt idx="13">
                  <c:v>1.3472388212775825</c:v>
                </c:pt>
                <c:pt idx="14">
                  <c:v>2.6479137881637347</c:v>
                </c:pt>
                <c:pt idx="15">
                  <c:v>7.5589455045315948</c:v>
                </c:pt>
                <c:pt idx="16">
                  <c:v>1.6847242525081667</c:v>
                </c:pt>
                <c:pt idx="17">
                  <c:v>3.5596040249046772</c:v>
                </c:pt>
                <c:pt idx="18">
                  <c:v>1.03481466545431</c:v>
                </c:pt>
                <c:pt idx="19">
                  <c:v>7.3028808318206817</c:v>
                </c:pt>
                <c:pt idx="20">
                  <c:v>0.38600296722312055</c:v>
                </c:pt>
              </c:numCache>
            </c:numRef>
          </c:val>
        </c:ser>
        <c:gapWidth val="60"/>
        <c:overlap val="100"/>
        <c:axId val="116860032"/>
        <c:axId val="116861568"/>
      </c:barChart>
      <c:catAx>
        <c:axId val="116860032"/>
        <c:scaling>
          <c:orientation val="minMax"/>
        </c:scaling>
        <c:axPos val="l"/>
        <c:numFmt formatCode="General" sourceLinked="1"/>
        <c:tickLblPos val="nextTo"/>
        <c:txPr>
          <a:bodyPr rot="0" vert="horz"/>
          <a:lstStyle/>
          <a:p>
            <a:pPr>
              <a:defRPr/>
            </a:pPr>
            <a:endParaRPr lang="fr-FR"/>
          </a:p>
        </c:txPr>
        <c:crossAx val="116861568"/>
        <c:crossesAt val="0"/>
        <c:auto val="1"/>
        <c:lblAlgn val="ctr"/>
        <c:lblOffset val="100"/>
        <c:tickLblSkip val="1"/>
        <c:tickMarkSkip val="1"/>
      </c:catAx>
      <c:valAx>
        <c:axId val="116861568"/>
        <c:scaling>
          <c:orientation val="minMax"/>
          <c:max val="25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_ _ _ _ _ _ _ _*" sourceLinked="0"/>
        <c:tickLblPos val="nextTo"/>
        <c:txPr>
          <a:bodyPr rot="0" vert="horz"/>
          <a:lstStyle/>
          <a:p>
            <a:pPr>
              <a:defRPr/>
            </a:pPr>
            <a:endParaRPr lang="fr-FR"/>
          </a:p>
        </c:txPr>
        <c:crossAx val="116860032"/>
        <c:crosses val="autoZero"/>
        <c:crossBetween val="between"/>
        <c:majorUnit val="50"/>
        <c:minorUnit val="50"/>
      </c:valAx>
    </c:plotArea>
    <c:legend>
      <c:legendPos val="r"/>
      <c:layout>
        <c:manualLayout>
          <c:xMode val="edge"/>
          <c:yMode val="edge"/>
          <c:x val="0.80382027381712462"/>
          <c:y val="2.9580625565909086E-2"/>
          <c:w val="0.19122275661488217"/>
          <c:h val="0.20886372610503334"/>
        </c:manualLayout>
      </c:layout>
    </c:legend>
    <c:plotVisOnly val="1"/>
    <c:dispBlanksAs val="gap"/>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3053892215568864"/>
          <c:y val="1.964636542239686E-2"/>
          <c:w val="0.72276831654885942"/>
          <c:h val="0.89783889980353671"/>
        </c:manualLayout>
      </c:layout>
      <c:barChart>
        <c:barDir val="bar"/>
        <c:grouping val="stacked"/>
        <c:ser>
          <c:idx val="0"/>
          <c:order val="0"/>
          <c:tx>
            <c:strRef>
              <c:f>'T5'!$P$83</c:f>
              <c:strCache>
                <c:ptCount val="1"/>
                <c:pt idx="0">
                  <c:v>Recettes fiscales</c:v>
                </c:pt>
              </c:strCache>
            </c:strRef>
          </c:tx>
          <c:dLbls>
            <c:dLbl>
              <c:idx val="19"/>
              <c:layout/>
              <c:tx>
                <c:rich>
                  <a:bodyPr/>
                  <a:lstStyle/>
                  <a:p>
                    <a:r>
                      <a:rPr lang="en-US"/>
                      <a:t>166,3</a:t>
                    </a:r>
                  </a:p>
                </c:rich>
              </c:tx>
              <c:showVal val="1"/>
            </c:dLbl>
            <c:txPr>
              <a:bodyPr/>
              <a:lstStyle/>
              <a:p>
                <a:pPr>
                  <a:defRPr>
                    <a:solidFill>
                      <a:schemeClr val="bg1"/>
                    </a:solidFill>
                  </a:defRPr>
                </a:pPr>
                <a:endParaRPr lang="fr-FR"/>
              </a:p>
            </c:txPr>
            <c:showVal val="1"/>
          </c:dLbls>
          <c:cat>
            <c:strRef>
              <c:f>'T5'!$O$84:$O$104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'T5'!$P$84:$P$104</c:f>
              <c:numCache>
                <c:formatCode>0</c:formatCode>
                <c:ptCount val="21"/>
                <c:pt idx="0">
                  <c:v>233.1040176150519</c:v>
                </c:pt>
                <c:pt idx="1">
                  <c:v>203.9685116600871</c:v>
                </c:pt>
                <c:pt idx="2">
                  <c:v>207.10897999090528</c:v>
                </c:pt>
                <c:pt idx="3">
                  <c:v>202.94330120243342</c:v>
                </c:pt>
                <c:pt idx="4">
                  <c:v>211.53488866202352</c:v>
                </c:pt>
                <c:pt idx="5">
                  <c:v>204.95620758914211</c:v>
                </c:pt>
                <c:pt idx="6">
                  <c:v>218.75314339513773</c:v>
                </c:pt>
                <c:pt idx="7">
                  <c:v>199.0105266070222</c:v>
                </c:pt>
                <c:pt idx="8">
                  <c:v>199.57178268989864</c:v>
                </c:pt>
                <c:pt idx="9">
                  <c:v>181.72457011851228</c:v>
                </c:pt>
                <c:pt idx="10">
                  <c:v>191.80118448419901</c:v>
                </c:pt>
                <c:pt idx="11">
                  <c:v>185.51025968553253</c:v>
                </c:pt>
                <c:pt idx="12">
                  <c:v>184.67606537948743</c:v>
                </c:pt>
                <c:pt idx="13">
                  <c:v>199.28451402300993</c:v>
                </c:pt>
                <c:pt idx="14">
                  <c:v>177.21350181832238</c:v>
                </c:pt>
                <c:pt idx="15">
                  <c:v>176.23050437399661</c:v>
                </c:pt>
                <c:pt idx="16">
                  <c:v>202.85518190103733</c:v>
                </c:pt>
                <c:pt idx="17">
                  <c:v>182.92472410925555</c:v>
                </c:pt>
                <c:pt idx="18">
                  <c:v>193.94490486933563</c:v>
                </c:pt>
                <c:pt idx="19">
                  <c:v>191.37114123190224</c:v>
                </c:pt>
                <c:pt idx="20">
                  <c:v>173.65326269785049</c:v>
                </c:pt>
              </c:numCache>
            </c:numRef>
          </c:val>
        </c:ser>
        <c:ser>
          <c:idx val="1"/>
          <c:order val="1"/>
          <c:tx>
            <c:strRef>
              <c:f>'T5'!$Q$83</c:f>
              <c:strCache>
                <c:ptCount val="1"/>
                <c:pt idx="0">
                  <c:v>Dotations et subventions reçues</c:v>
                </c:pt>
              </c:strCache>
            </c:strRef>
          </c:tx>
          <c:dLbls>
            <c:txPr>
              <a:bodyPr/>
              <a:lstStyle/>
              <a:p>
                <a:pPr>
                  <a:defRPr>
                    <a:solidFill>
                      <a:schemeClr val="bg1"/>
                    </a:solidFill>
                  </a:defRPr>
                </a:pPr>
                <a:endParaRPr lang="fr-FR"/>
              </a:p>
            </c:txPr>
            <c:showVal val="1"/>
          </c:dLbls>
          <c:cat>
            <c:strRef>
              <c:f>'T5'!$O$84:$O$104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'T5'!$Q$84:$Q$104</c:f>
              <c:numCache>
                <c:formatCode>0</c:formatCode>
                <c:ptCount val="21"/>
                <c:pt idx="0">
                  <c:v>239.02464902192452</c:v>
                </c:pt>
                <c:pt idx="1">
                  <c:v>222.19573735297709</c:v>
                </c:pt>
                <c:pt idx="2">
                  <c:v>210.78044880199022</c:v>
                </c:pt>
                <c:pt idx="3">
                  <c:v>191.11230529212293</c:v>
                </c:pt>
                <c:pt idx="4">
                  <c:v>161.85244922498873</c:v>
                </c:pt>
                <c:pt idx="5">
                  <c:v>167.91479021583689</c:v>
                </c:pt>
                <c:pt idx="6">
                  <c:v>159.2313894802725</c:v>
                </c:pt>
                <c:pt idx="7">
                  <c:v>189.52590223899722</c:v>
                </c:pt>
                <c:pt idx="8">
                  <c:v>142.60220957473055</c:v>
                </c:pt>
                <c:pt idx="9">
                  <c:v>175.36547303918064</c:v>
                </c:pt>
                <c:pt idx="10">
                  <c:v>189.85649842539792</c:v>
                </c:pt>
                <c:pt idx="11">
                  <c:v>144.12339197534649</c:v>
                </c:pt>
                <c:pt idx="12">
                  <c:v>128.45210293740388</c:v>
                </c:pt>
                <c:pt idx="13">
                  <c:v>168.26665325918219</c:v>
                </c:pt>
                <c:pt idx="14">
                  <c:v>162.54375439222699</c:v>
                </c:pt>
                <c:pt idx="15">
                  <c:v>136.94527398751427</c:v>
                </c:pt>
                <c:pt idx="16">
                  <c:v>113.27086331639168</c:v>
                </c:pt>
                <c:pt idx="17">
                  <c:v>167.54992447402989</c:v>
                </c:pt>
                <c:pt idx="18">
                  <c:v>163.88860144037071</c:v>
                </c:pt>
                <c:pt idx="19">
                  <c:v>134.08401542459163</c:v>
                </c:pt>
                <c:pt idx="20">
                  <c:v>140.38603834050639</c:v>
                </c:pt>
              </c:numCache>
            </c:numRef>
          </c:val>
        </c:ser>
        <c:ser>
          <c:idx val="2"/>
          <c:order val="2"/>
          <c:tx>
            <c:strRef>
              <c:f>'T5'!$R$83</c:f>
              <c:strCache>
                <c:ptCount val="1"/>
                <c:pt idx="0">
                  <c:v>Emprunts</c:v>
                </c:pt>
              </c:strCache>
            </c:strRef>
          </c:tx>
          <c:dLbls>
            <c:dLbl>
              <c:idx val="10"/>
              <c:layout>
                <c:manualLayout>
                  <c:x val="8.3757313046301067E-3"/>
                  <c:y val="-4.8956752276405864E-3"/>
                </c:manualLayout>
              </c:layout>
              <c:dLblPos val="ctr"/>
              <c:showVal val="1"/>
            </c:dLbl>
            <c:dLbl>
              <c:idx val="11"/>
              <c:layout>
                <c:manualLayout>
                  <c:x val="8.1631803900915068E-3"/>
                  <c:y val="-3.3986503337435827E-3"/>
                </c:manualLayout>
              </c:layout>
              <c:dLblPos val="ctr"/>
              <c:showVal val="1"/>
            </c:dLbl>
            <c:dLbl>
              <c:idx val="14"/>
              <c:layout>
                <c:manualLayout>
                  <c:x val="8.5036732228116058E-3"/>
                  <c:y val="-6.7667313238924933E-3"/>
                </c:manualLayout>
              </c:layout>
              <c:dLblPos val="ctr"/>
              <c:showVal val="1"/>
            </c:dLbl>
            <c:dLbl>
              <c:idx val="15"/>
              <c:layout>
                <c:manualLayout>
                  <c:x val="1.4069996476322958E-2"/>
                  <c:y val="2.5888397389634116E-3"/>
                </c:manualLayout>
              </c:layout>
              <c:dLblPos val="ctr"/>
              <c:showVal val="1"/>
            </c:dLbl>
            <c:dLbl>
              <c:idx val="19"/>
              <c:layout>
                <c:manualLayout>
                  <c:x val="1.0221253521932646E-2"/>
                  <c:y val="-3.2114894417680012E-3"/>
                </c:manualLayout>
              </c:layout>
              <c:dLblPos val="ctr"/>
              <c:showVal val="1"/>
            </c:dLbl>
            <c:dLbl>
              <c:idx val="20"/>
              <c:layout>
                <c:manualLayout>
                  <c:x val="8.0287219886116187E-3"/>
                  <c:y val="-3.6793042577379655E-3"/>
                </c:manualLayout>
              </c:layout>
              <c:dLblPos val="ctr"/>
              <c:showVal val="1"/>
            </c:dLbl>
            <c:txPr>
              <a:bodyPr/>
              <a:lstStyle/>
              <a:p>
                <a:pPr>
                  <a:defRPr>
                    <a:solidFill>
                      <a:schemeClr val="bg1"/>
                    </a:solidFill>
                  </a:defRPr>
                </a:pPr>
                <a:endParaRPr lang="fr-FR"/>
              </a:p>
            </c:txPr>
            <c:showVal val="1"/>
          </c:dLbls>
          <c:cat>
            <c:strRef>
              <c:f>'T5'!$O$84:$O$104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'T5'!$R$84:$R$104</c:f>
              <c:numCache>
                <c:formatCode>0</c:formatCode>
                <c:ptCount val="21"/>
                <c:pt idx="0">
                  <c:v>130.77386113869105</c:v>
                </c:pt>
                <c:pt idx="1">
                  <c:v>78.677542122827717</c:v>
                </c:pt>
                <c:pt idx="2">
                  <c:v>59.266517578449111</c:v>
                </c:pt>
                <c:pt idx="3">
                  <c:v>83.218781724529919</c:v>
                </c:pt>
                <c:pt idx="4">
                  <c:v>65.255411659768626</c:v>
                </c:pt>
                <c:pt idx="5">
                  <c:v>77.80850374404838</c:v>
                </c:pt>
                <c:pt idx="6">
                  <c:v>72.269770115736435</c:v>
                </c:pt>
                <c:pt idx="7">
                  <c:v>58.743888481163054</c:v>
                </c:pt>
                <c:pt idx="8">
                  <c:v>93.872148466660462</c:v>
                </c:pt>
                <c:pt idx="9">
                  <c:v>68.767107921359369</c:v>
                </c:pt>
                <c:pt idx="10">
                  <c:v>31.090038648197293</c:v>
                </c:pt>
                <c:pt idx="11">
                  <c:v>82.486800986116563</c:v>
                </c:pt>
                <c:pt idx="12">
                  <c:v>101.25967883549262</c:v>
                </c:pt>
                <c:pt idx="13">
                  <c:v>29.086484923228301</c:v>
                </c:pt>
                <c:pt idx="14">
                  <c:v>62.242920670091657</c:v>
                </c:pt>
                <c:pt idx="15">
                  <c:v>80.917335551243355</c:v>
                </c:pt>
                <c:pt idx="16">
                  <c:v>63.459503541758529</c:v>
                </c:pt>
                <c:pt idx="17">
                  <c:v>41.227571532065731</c:v>
                </c:pt>
                <c:pt idx="18">
                  <c:v>29.636787661356902</c:v>
                </c:pt>
                <c:pt idx="19">
                  <c:v>49.60359933016219</c:v>
                </c:pt>
                <c:pt idx="20">
                  <c:v>38.202975684351735</c:v>
                </c:pt>
              </c:numCache>
            </c:numRef>
          </c:val>
        </c:ser>
        <c:ser>
          <c:idx val="3"/>
          <c:order val="3"/>
          <c:tx>
            <c:strRef>
              <c:f>'T5'!$S$83</c:f>
              <c:strCache>
                <c:ptCount val="1"/>
                <c:pt idx="0">
                  <c:v>Autres</c:v>
                </c:pt>
              </c:strCache>
            </c:strRef>
          </c:tx>
          <c:cat>
            <c:strRef>
              <c:f>'T5'!$O$84:$O$104</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'T5'!$S$84:$S$104</c:f>
              <c:numCache>
                <c:formatCode>0</c:formatCode>
                <c:ptCount val="21"/>
                <c:pt idx="0">
                  <c:v>8.2746732544096755</c:v>
                </c:pt>
                <c:pt idx="1">
                  <c:v>12.133922612022269</c:v>
                </c:pt>
                <c:pt idx="2">
                  <c:v>7.9501981656833012</c:v>
                </c:pt>
                <c:pt idx="3">
                  <c:v>2.8498689114750522</c:v>
                </c:pt>
                <c:pt idx="4">
                  <c:v>35.614228974974957</c:v>
                </c:pt>
                <c:pt idx="5">
                  <c:v>6.8531661363556884</c:v>
                </c:pt>
                <c:pt idx="6">
                  <c:v>5.6858156303447291</c:v>
                </c:pt>
                <c:pt idx="7">
                  <c:v>8.5250911558445193</c:v>
                </c:pt>
                <c:pt idx="8">
                  <c:v>13.358428239501372</c:v>
                </c:pt>
                <c:pt idx="9">
                  <c:v>9.4750436507456168</c:v>
                </c:pt>
                <c:pt idx="10">
                  <c:v>9.7183234764040574</c:v>
                </c:pt>
                <c:pt idx="11">
                  <c:v>9.1185573963077857</c:v>
                </c:pt>
                <c:pt idx="12">
                  <c:v>4.5917636105895232</c:v>
                </c:pt>
                <c:pt idx="13">
                  <c:v>17.107415557779049</c:v>
                </c:pt>
                <c:pt idx="14">
                  <c:v>3.5791893041230165</c:v>
                </c:pt>
                <c:pt idx="15">
                  <c:v>7.7200094529152379</c:v>
                </c:pt>
                <c:pt idx="16">
                  <c:v>18.236944124194906</c:v>
                </c:pt>
                <c:pt idx="17">
                  <c:v>6.0948051791532825</c:v>
                </c:pt>
                <c:pt idx="18">
                  <c:v>5.1499876354865304</c:v>
                </c:pt>
                <c:pt idx="19">
                  <c:v>4.7511282357443569</c:v>
                </c:pt>
                <c:pt idx="20">
                  <c:v>9.376175969455117</c:v>
                </c:pt>
              </c:numCache>
            </c:numRef>
          </c:val>
        </c:ser>
        <c:gapWidth val="60"/>
        <c:overlap val="100"/>
        <c:axId val="109062400"/>
        <c:axId val="109076480"/>
      </c:barChart>
      <c:catAx>
        <c:axId val="109062400"/>
        <c:scaling>
          <c:orientation val="minMax"/>
        </c:scaling>
        <c:axPos val="l"/>
        <c:numFmt formatCode="General" sourceLinked="1"/>
        <c:tickLblPos val="nextTo"/>
        <c:txPr>
          <a:bodyPr rot="0" vert="horz"/>
          <a:lstStyle/>
          <a:p>
            <a:pPr>
              <a:defRPr/>
            </a:pPr>
            <a:endParaRPr lang="fr-FR"/>
          </a:p>
        </c:txPr>
        <c:crossAx val="109076480"/>
        <c:crossesAt val="0"/>
        <c:auto val="1"/>
        <c:lblAlgn val="ctr"/>
        <c:lblOffset val="100"/>
        <c:tickLblSkip val="1"/>
        <c:tickMarkSkip val="1"/>
      </c:catAx>
      <c:valAx>
        <c:axId val="109076480"/>
        <c:scaling>
          <c:orientation val="minMax"/>
          <c:max val="65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_ _ _ _ _ _ _ _*" sourceLinked="0"/>
        <c:tickLblPos val="nextTo"/>
        <c:txPr>
          <a:bodyPr rot="0" vert="horz"/>
          <a:lstStyle/>
          <a:p>
            <a:pPr>
              <a:defRPr/>
            </a:pPr>
            <a:endParaRPr lang="fr-FR"/>
          </a:p>
        </c:txPr>
        <c:crossAx val="109062400"/>
        <c:crosses val="autoZero"/>
        <c:crossBetween val="between"/>
        <c:majorUnit val="100"/>
        <c:minorUnit val="50"/>
      </c:valAx>
    </c:plotArea>
    <c:legend>
      <c:legendPos val="r"/>
      <c:layout>
        <c:manualLayout>
          <c:xMode val="edge"/>
          <c:yMode val="edge"/>
          <c:x val="0.8154770007783777"/>
          <c:y val="5.0054037362976714E-2"/>
          <c:w val="0.16616766467065386"/>
          <c:h val="0.26719056974459732"/>
        </c:manualLayout>
      </c:layout>
    </c:legend>
    <c:plotVisOnly val="1"/>
    <c:dispBlanksAs val="gap"/>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7449470132023013"/>
          <c:y val="7.2809203570583722E-2"/>
          <c:w val="0.67042290766285795"/>
          <c:h val="0.77094077832545704"/>
        </c:manualLayout>
      </c:layout>
      <c:barChart>
        <c:barDir val="bar"/>
        <c:grouping val="stacked"/>
        <c:ser>
          <c:idx val="0"/>
          <c:order val="0"/>
          <c:tx>
            <c:strRef>
              <c:f>'T6'!$B$81</c:f>
              <c:strCache>
                <c:ptCount val="1"/>
                <c:pt idx="0">
                  <c:v>Recettes de fonctionnement</c:v>
                </c:pt>
              </c:strCache>
            </c:strRef>
          </c:tx>
          <c:dLbls>
            <c:dLbl>
              <c:idx val="1"/>
              <c:layout>
                <c:manualLayout>
                  <c:x val="3.310664480192986E-2"/>
                  <c:y val="-1.5526574803149615E-3"/>
                </c:manualLayout>
              </c:layout>
              <c:dLblPos val="ctr"/>
              <c:showVal val="1"/>
            </c:dLbl>
            <c:dLbl>
              <c:idx val="3"/>
              <c:layout>
                <c:manualLayout>
                  <c:x val="2.9904816114853256E-2"/>
                  <c:y val="-3.3103674540681982E-3"/>
                </c:manualLayout>
              </c:layout>
              <c:dLblPos val="ctr"/>
              <c:showVal val="1"/>
            </c:dLbl>
            <c:dLbl>
              <c:idx val="4"/>
              <c:layout>
                <c:manualLayout>
                  <c:x val="1.8644838069940665E-2"/>
                  <c:y val="-3.2127624671915611E-3"/>
                </c:manualLayout>
              </c:layout>
              <c:dLblPos val="ctr"/>
              <c:showVal val="1"/>
            </c:dLbl>
            <c:dLbl>
              <c:idx val="8"/>
              <c:layout>
                <c:manualLayout>
                  <c:x val="-8.7050564462574746E-3"/>
                  <c:y val="-2.8221374671916718E-3"/>
                </c:manualLayout>
              </c:layout>
              <c:dLblPos val="ctr"/>
              <c:showVal val="1"/>
            </c:dLbl>
            <c:dLbl>
              <c:idx val="9"/>
              <c:layout>
                <c:manualLayout>
                  <c:x val="2.3258478232389568E-2"/>
                  <c:y val="-4.6776574803150334E-3"/>
                </c:manualLayout>
              </c:layout>
              <c:dLblPos val="ctr"/>
              <c:showVal val="1"/>
            </c:dLbl>
            <c:dLbl>
              <c:idx val="17"/>
              <c:layout>
                <c:manualLayout>
                  <c:x val="-1.7613039333938665E-2"/>
                  <c:y val="-3.8964074803149716E-3"/>
                </c:manualLayout>
              </c:layout>
              <c:dLblPos val="ctr"/>
              <c:showVal val="1"/>
            </c:dLbl>
            <c:dLbl>
              <c:idx val="18"/>
              <c:layout>
                <c:manualLayout>
                  <c:x val="-1.3376701406300123E-2"/>
                  <c:y val="-3.7985974409450811E-3"/>
                </c:manualLayout>
              </c:layout>
              <c:dLblPos val="ctr"/>
              <c:showVal val="1"/>
            </c:dLbl>
            <c:dLbl>
              <c:idx val="20"/>
              <c:layout>
                <c:manualLayout>
                  <c:x val="1.5325670498084335E-3"/>
                  <c:y val="1.8918879775221273E-3"/>
                </c:manualLayout>
              </c:layout>
              <c:dLblPos val="ctr"/>
              <c:showVal val="1"/>
            </c:dLbl>
            <c:numFmt formatCode="#,##0" sourceLinked="0"/>
            <c:txPr>
              <a:bodyPr/>
              <a:lstStyle/>
              <a:p>
                <a:pPr>
                  <a:defRPr>
                    <a:solidFill>
                      <a:schemeClr val="bg1"/>
                    </a:solidFill>
                  </a:defRPr>
                </a:pPr>
                <a:endParaRPr lang="fr-FR"/>
              </a:p>
            </c:txPr>
            <c:showVal val="1"/>
          </c:dLbls>
          <c:cat>
            <c:strRef>
              <c:f>'T6'!$A$82:$A$102</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'T6'!$B$82:$B$102</c:f>
              <c:numCache>
                <c:formatCode>0</c:formatCode>
                <c:ptCount val="21"/>
                <c:pt idx="0">
                  <c:v>457.2598757200978</c:v>
                </c:pt>
                <c:pt idx="1">
                  <c:v>380.39198445321722</c:v>
                </c:pt>
                <c:pt idx="2">
                  <c:v>378.25561756788886</c:v>
                </c:pt>
                <c:pt idx="3">
                  <c:v>359.96260747568289</c:v>
                </c:pt>
                <c:pt idx="4">
                  <c:v>373.0166783315222</c:v>
                </c:pt>
                <c:pt idx="5">
                  <c:v>356.67852591854165</c:v>
                </c:pt>
                <c:pt idx="6">
                  <c:v>360.33419264755031</c:v>
                </c:pt>
                <c:pt idx="7">
                  <c:v>360.28826288413597</c:v>
                </c:pt>
                <c:pt idx="8">
                  <c:v>336.02738367655229</c:v>
                </c:pt>
                <c:pt idx="9">
                  <c:v>317.82801661202762</c:v>
                </c:pt>
                <c:pt idx="10">
                  <c:v>352.33818701364379</c:v>
                </c:pt>
                <c:pt idx="11">
                  <c:v>312.28987974414565</c:v>
                </c:pt>
                <c:pt idx="12">
                  <c:v>301.69368329898793</c:v>
                </c:pt>
                <c:pt idx="13">
                  <c:v>351.40403786894126</c:v>
                </c:pt>
                <c:pt idx="14">
                  <c:v>321.86649271638362</c:v>
                </c:pt>
                <c:pt idx="15">
                  <c:v>286.02752325257978</c:v>
                </c:pt>
                <c:pt idx="16">
                  <c:v>285.67587361503354</c:v>
                </c:pt>
                <c:pt idx="17">
                  <c:v>321.24773857301449</c:v>
                </c:pt>
                <c:pt idx="18">
                  <c:v>335.52386389143578</c:v>
                </c:pt>
                <c:pt idx="19">
                  <c:v>313.9028610956056</c:v>
                </c:pt>
                <c:pt idx="20">
                  <c:v>302.09989368657625</c:v>
                </c:pt>
              </c:numCache>
            </c:numRef>
          </c:val>
        </c:ser>
        <c:ser>
          <c:idx val="1"/>
          <c:order val="1"/>
          <c:tx>
            <c:strRef>
              <c:f>'T6'!$C$81</c:f>
              <c:strCache>
                <c:ptCount val="1"/>
                <c:pt idx="0">
                  <c:v>Recettes d'investissement</c:v>
                </c:pt>
              </c:strCache>
            </c:strRef>
          </c:tx>
          <c:dLbls>
            <c:dLbl>
              <c:idx val="0"/>
              <c:layout>
                <c:manualLayout>
                  <c:x val="2.3780882811335433E-2"/>
                  <c:y val="-3.6033874671917714E-3"/>
                </c:manualLayout>
              </c:layout>
              <c:dLblPos val="ctr"/>
              <c:showVal val="1"/>
            </c:dLbl>
            <c:dLbl>
              <c:idx val="20"/>
              <c:layout>
                <c:manualLayout>
                  <c:x val="0"/>
                  <c:y val="0"/>
                </c:manualLayout>
              </c:layout>
              <c:showVal val="1"/>
            </c:dLbl>
            <c:numFmt formatCode="#,##0" sourceLinked="0"/>
            <c:txPr>
              <a:bodyPr/>
              <a:lstStyle/>
              <a:p>
                <a:pPr>
                  <a:defRPr>
                    <a:solidFill>
                      <a:schemeClr val="bg1"/>
                    </a:solidFill>
                  </a:defRPr>
                </a:pPr>
                <a:endParaRPr lang="fr-FR"/>
              </a:p>
            </c:txPr>
            <c:showVal val="1"/>
          </c:dLbls>
          <c:cat>
            <c:strRef>
              <c:f>'T6'!$A$82:$A$102</c:f>
              <c:strCache>
                <c:ptCount val="21"/>
                <c:pt idx="0">
                  <c:v>Limousin</c:v>
                </c:pt>
                <c:pt idx="1">
                  <c:v>Picardie</c:v>
                </c:pt>
                <c:pt idx="2">
                  <c:v>Auvergne</c:v>
                </c:pt>
                <c:pt idx="3">
                  <c:v>Nord-Pas-de-Calais</c:v>
                </c:pt>
                <c:pt idx="4">
                  <c:v>Basse-Normandie</c:v>
                </c:pt>
                <c:pt idx="5">
                  <c:v>Bourgogne</c:v>
                </c:pt>
                <c:pt idx="6">
                  <c:v>Haute-Normandie</c:v>
                </c:pt>
                <c:pt idx="7">
                  <c:v>Champagne-Ardenne</c:v>
                </c:pt>
                <c:pt idx="8">
                  <c:v>Provence-Alpes-Côte d'Azur</c:v>
                </c:pt>
                <c:pt idx="9">
                  <c:v>Languedoc-Roussillon</c:v>
                </c:pt>
                <c:pt idx="10">
                  <c:v>Franche-Comté</c:v>
                </c:pt>
                <c:pt idx="11">
                  <c:v>Aquitaine</c:v>
                </c:pt>
                <c:pt idx="12">
                  <c:v>Bretagne</c:v>
                </c:pt>
                <c:pt idx="13">
                  <c:v>Lorraine</c:v>
                </c:pt>
                <c:pt idx="14">
                  <c:v>Alsace</c:v>
                </c:pt>
                <c:pt idx="15">
                  <c:v>Pays de la Loire</c:v>
                </c:pt>
                <c:pt idx="16">
                  <c:v>Ile-de-France</c:v>
                </c:pt>
                <c:pt idx="17">
                  <c:v>Midi-Pyrénées</c:v>
                </c:pt>
                <c:pt idx="18">
                  <c:v>Centre</c:v>
                </c:pt>
                <c:pt idx="19">
                  <c:v>Rhône-Alpes</c:v>
                </c:pt>
                <c:pt idx="20">
                  <c:v>Poitou-Charentes</c:v>
                </c:pt>
              </c:strCache>
            </c:strRef>
          </c:cat>
          <c:val>
            <c:numRef>
              <c:f>'T6'!$C$82:$C$102</c:f>
              <c:numCache>
                <c:formatCode>0</c:formatCode>
                <c:ptCount val="21"/>
                <c:pt idx="0">
                  <c:v>153.91732530997933</c:v>
                </c:pt>
                <c:pt idx="1">
                  <c:v>136.58372929469701</c:v>
                </c:pt>
                <c:pt idx="2">
                  <c:v>106.85052696913903</c:v>
                </c:pt>
                <c:pt idx="3">
                  <c:v>120.16164965487847</c:v>
                </c:pt>
                <c:pt idx="4">
                  <c:v>101.24030019023363</c:v>
                </c:pt>
                <c:pt idx="5">
                  <c:v>100.85414176684144</c:v>
                </c:pt>
                <c:pt idx="6">
                  <c:v>95.605925973941083</c:v>
                </c:pt>
                <c:pt idx="7">
                  <c:v>95.517145598891005</c:v>
                </c:pt>
                <c:pt idx="8">
                  <c:v>113.37718529423877</c:v>
                </c:pt>
                <c:pt idx="9">
                  <c:v>117.50417811777029</c:v>
                </c:pt>
                <c:pt idx="10">
                  <c:v>70.127858020554527</c:v>
                </c:pt>
                <c:pt idx="11">
                  <c:v>108.94913029915769</c:v>
                </c:pt>
                <c:pt idx="12">
                  <c:v>117.28592746398552</c:v>
                </c:pt>
                <c:pt idx="13">
                  <c:v>62.341029894258163</c:v>
                </c:pt>
                <c:pt idx="14">
                  <c:v>83.712873468380465</c:v>
                </c:pt>
                <c:pt idx="15">
                  <c:v>115.78560011308967</c:v>
                </c:pt>
                <c:pt idx="16">
                  <c:v>112.14661926834884</c:v>
                </c:pt>
                <c:pt idx="17">
                  <c:v>76.549286721489949</c:v>
                </c:pt>
                <c:pt idx="18">
                  <c:v>57.096417715114001</c:v>
                </c:pt>
                <c:pt idx="19">
                  <c:v>65.907023126794826</c:v>
                </c:pt>
                <c:pt idx="20">
                  <c:v>59.518559005587456</c:v>
                </c:pt>
              </c:numCache>
            </c:numRef>
          </c:val>
        </c:ser>
        <c:gapWidth val="60"/>
        <c:overlap val="100"/>
        <c:axId val="118137600"/>
        <c:axId val="118139136"/>
      </c:barChart>
      <c:catAx>
        <c:axId val="118137600"/>
        <c:scaling>
          <c:orientation val="minMax"/>
        </c:scaling>
        <c:axPos val="l"/>
        <c:numFmt formatCode="General" sourceLinked="1"/>
        <c:tickLblPos val="nextTo"/>
        <c:txPr>
          <a:bodyPr rot="0" vert="horz"/>
          <a:lstStyle/>
          <a:p>
            <a:pPr>
              <a:defRPr sz="700"/>
            </a:pPr>
            <a:endParaRPr lang="fr-FR"/>
          </a:p>
        </c:txPr>
        <c:crossAx val="118139136"/>
        <c:crosses val="autoZero"/>
        <c:auto val="1"/>
        <c:lblAlgn val="ctr"/>
        <c:lblOffset val="100"/>
        <c:tickLblSkip val="1"/>
        <c:tickMarkSkip val="1"/>
      </c:catAx>
      <c:valAx>
        <c:axId val="118139136"/>
        <c:scaling>
          <c:orientation val="minMax"/>
          <c:max val="65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tickLblPos val="nextTo"/>
        <c:txPr>
          <a:bodyPr rot="0" vert="horz"/>
          <a:lstStyle/>
          <a:p>
            <a:pPr>
              <a:defRPr sz="900"/>
            </a:pPr>
            <a:endParaRPr lang="fr-FR"/>
          </a:p>
        </c:txPr>
        <c:crossAx val="118137600"/>
        <c:crosses val="autoZero"/>
        <c:crossBetween val="between"/>
        <c:majorUnit val="100"/>
        <c:minorUnit val="50"/>
      </c:valAx>
      <c:spPr>
        <a:ln>
          <a:noFill/>
        </a:ln>
      </c:spPr>
    </c:plotArea>
    <c:legend>
      <c:legendPos val="b"/>
      <c:layout>
        <c:manualLayout>
          <c:xMode val="edge"/>
          <c:yMode val="edge"/>
          <c:x val="0.10499139414802065"/>
          <c:y val="0.900390625"/>
          <c:w val="0.77280550774526691"/>
          <c:h val="4.6874999999999986E-2"/>
        </c:manualLayout>
      </c:layout>
    </c:legend>
    <c:plotVisOnly val="1"/>
    <c:dispBlanksAs val="gap"/>
  </c:chart>
  <c:spPr>
    <a:ln>
      <a:noFill/>
    </a:ln>
  </c:sp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19049</xdr:colOff>
      <xdr:row>48</xdr:row>
      <xdr:rowOff>177800</xdr:rowOff>
    </xdr:from>
    <xdr:to>
      <xdr:col>13</xdr:col>
      <xdr:colOff>761999</xdr:colOff>
      <xdr:row>76</xdr:row>
      <xdr:rowOff>165100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0.79744</cdr:x>
      <cdr:y>0.8259</cdr:y>
    </cdr:from>
    <cdr:to>
      <cdr:x>0.79744</cdr:x>
      <cdr:y>0.8259</cdr:y>
    </cdr:to>
    <cdr:sp macro="" textlink="">
      <cdr:nvSpPr>
        <cdr:cNvPr id="11265" name="Text Box 1"/>
        <cdr:cNvSpPr txBox="1">
          <a:spLocks xmlns:a="http://schemas.openxmlformats.org/drawingml/2006/main" noChangeArrowheads="1"/>
        </cdr:cNvSpPr>
      </cdr:nvSpPr>
      <cdr:spPr bwMode="auto">
        <a:xfrm xmlns:a="http://schemas.openxmlformats.org/drawingml/2006/main">
          <a:off x="5646733" y="4117444"/>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dr:relSizeAnchor xmlns:cdr="http://schemas.openxmlformats.org/drawingml/2006/chartDrawing">
    <cdr:from>
      <cdr:x>0.68573</cdr:x>
      <cdr:y>0.87351</cdr:y>
    </cdr:from>
    <cdr:to>
      <cdr:x>0.84605</cdr:x>
      <cdr:y>0.93139</cdr:y>
    </cdr:to>
    <cdr:sp macro="" textlink="">
      <cdr:nvSpPr>
        <cdr:cNvPr id="11266" name="Text Box 2"/>
        <cdr:cNvSpPr txBox="1">
          <a:spLocks xmlns:a="http://schemas.openxmlformats.org/drawingml/2006/main" noChangeArrowheads="1"/>
        </cdr:cNvSpPr>
      </cdr:nvSpPr>
      <cdr:spPr bwMode="auto">
        <a:xfrm xmlns:a="http://schemas.openxmlformats.org/drawingml/2006/main">
          <a:off x="6041698" y="3810658"/>
          <a:ext cx="1412519" cy="2524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euros par hab.</a:t>
          </a:r>
        </a:p>
      </cdr:txBody>
    </cdr:sp>
  </cdr:relSizeAnchor>
</c:userShapes>
</file>

<file path=xl/drawings/drawing11.xml><?xml version="1.0" encoding="utf-8"?>
<xdr:wsDr xmlns:xdr="http://schemas.openxmlformats.org/drawingml/2006/spreadsheetDrawing" xmlns:a="http://schemas.openxmlformats.org/drawingml/2006/main">
  <xdr:twoCellAnchor>
    <xdr:from>
      <xdr:col>14</xdr:col>
      <xdr:colOff>28574</xdr:colOff>
      <xdr:row>47</xdr:row>
      <xdr:rowOff>9525</xdr:rowOff>
    </xdr:from>
    <xdr:to>
      <xdr:col>19</xdr:col>
      <xdr:colOff>1352550</xdr:colOff>
      <xdr:row>76</xdr:row>
      <xdr:rowOff>266700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0.74355</cdr:x>
      <cdr:y>0.79191</cdr:y>
    </cdr:from>
    <cdr:to>
      <cdr:x>0.74355</cdr:x>
      <cdr:y>0.79191</cdr:y>
    </cdr:to>
    <cdr:sp macro="" textlink="">
      <cdr:nvSpPr>
        <cdr:cNvPr id="13313" name="Text Box 1"/>
        <cdr:cNvSpPr txBox="1">
          <a:spLocks xmlns:a="http://schemas.openxmlformats.org/drawingml/2006/main" noChangeArrowheads="1"/>
        </cdr:cNvSpPr>
      </cdr:nvSpPr>
      <cdr:spPr bwMode="auto">
        <a:xfrm xmlns:a="http://schemas.openxmlformats.org/drawingml/2006/main">
          <a:off x="4741270" y="3850084"/>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dr:relSizeAnchor xmlns:cdr="http://schemas.openxmlformats.org/drawingml/2006/chartDrawing">
    <cdr:from>
      <cdr:x>0.82898</cdr:x>
      <cdr:y>0.81546</cdr:y>
    </cdr:from>
    <cdr:to>
      <cdr:x>0.97476</cdr:x>
      <cdr:y>0.86105</cdr:y>
    </cdr:to>
    <cdr:sp macro="" textlink="">
      <cdr:nvSpPr>
        <cdr:cNvPr id="13314" name="Text Box 2"/>
        <cdr:cNvSpPr txBox="1">
          <a:spLocks xmlns:a="http://schemas.openxmlformats.org/drawingml/2006/main" noChangeArrowheads="1"/>
        </cdr:cNvSpPr>
      </cdr:nvSpPr>
      <cdr:spPr bwMode="auto">
        <a:xfrm xmlns:a="http://schemas.openxmlformats.org/drawingml/2006/main">
          <a:off x="7532798" y="4489457"/>
          <a:ext cx="1324681" cy="2509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euros par hab.</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47625</xdr:colOff>
      <xdr:row>50</xdr:row>
      <xdr:rowOff>114300</xdr:rowOff>
    </xdr:from>
    <xdr:to>
      <xdr:col>6</xdr:col>
      <xdr:colOff>1095375</xdr:colOff>
      <xdr:row>78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0.88017</cdr:x>
      <cdr:y>0.84616</cdr:y>
    </cdr:from>
    <cdr:to>
      <cdr:x>0.99197</cdr:x>
      <cdr:y>0.91891</cdr:y>
    </cdr:to>
    <cdr:sp macro="" textlink="">
      <cdr:nvSpPr>
        <cdr:cNvPr id="15361" name="Text Box 1"/>
        <cdr:cNvSpPr txBox="1">
          <a:spLocks xmlns:a="http://schemas.openxmlformats.org/drawingml/2006/main" noChangeArrowheads="1"/>
        </cdr:cNvSpPr>
      </cdr:nvSpPr>
      <cdr:spPr bwMode="auto">
        <a:xfrm xmlns:a="http://schemas.openxmlformats.org/drawingml/2006/main">
          <a:off x="4359486" y="4191011"/>
          <a:ext cx="553745" cy="3603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700" b="0" i="0" u="none" strike="noStrike" baseline="0">
              <a:solidFill>
                <a:srgbClr val="000000"/>
              </a:solidFill>
              <a:latin typeface="Arial"/>
              <a:cs typeface="Arial"/>
            </a:rPr>
            <a:t>euros </a:t>
          </a:r>
        </a:p>
        <a:p xmlns:a="http://schemas.openxmlformats.org/drawingml/2006/main">
          <a:pPr algn="ctr" rtl="0">
            <a:defRPr sz="1000"/>
          </a:pPr>
          <a:r>
            <a:rPr lang="fr-FR" sz="700" b="0" i="0" u="none" strike="noStrike" baseline="0">
              <a:solidFill>
                <a:srgbClr val="000000"/>
              </a:solidFill>
              <a:latin typeface="Arial"/>
              <a:cs typeface="Arial"/>
            </a:rPr>
            <a:t>par habitant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38099</xdr:colOff>
      <xdr:row>47</xdr:row>
      <xdr:rowOff>38100</xdr:rowOff>
    </xdr:from>
    <xdr:to>
      <xdr:col>5</xdr:col>
      <xdr:colOff>914399</xdr:colOff>
      <xdr:row>76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1276350</xdr:colOff>
      <xdr:row>74</xdr:row>
      <xdr:rowOff>177800</xdr:rowOff>
    </xdr:from>
    <xdr:ext cx="571500" cy="184150"/>
    <xdr:sp macro="" textlink="">
      <xdr:nvSpPr>
        <xdr:cNvPr id="3" name="ZoneTexte 2"/>
        <xdr:cNvSpPr txBox="1"/>
      </xdr:nvSpPr>
      <xdr:spPr>
        <a:xfrm>
          <a:off x="7245350" y="14287500"/>
          <a:ext cx="571500" cy="184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r-FR" sz="700">
              <a:latin typeface="Arial" pitchFamily="34" charset="0"/>
              <a:cs typeface="Arial" pitchFamily="34" charset="0"/>
            </a:rPr>
            <a:t>en euros</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7</xdr:col>
      <xdr:colOff>107950</xdr:colOff>
      <xdr:row>45</xdr:row>
      <xdr:rowOff>31750</xdr:rowOff>
    </xdr:from>
    <xdr:to>
      <xdr:col>11</xdr:col>
      <xdr:colOff>1178900</xdr:colOff>
      <xdr:row>77</xdr:row>
      <xdr:rowOff>19049</xdr:rowOff>
    </xdr:to>
    <xdr:graphicFrame macro="">
      <xdr:nvGraphicFramePr>
        <xdr:cNvPr id="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0.80898</cdr:x>
      <cdr:y>0.80723</cdr:y>
    </cdr:from>
    <cdr:to>
      <cdr:x>0.98164</cdr:x>
      <cdr:y>0.90257</cdr:y>
    </cdr:to>
    <cdr:sp macro="" textlink="">
      <cdr:nvSpPr>
        <cdr:cNvPr id="22529" name="Text Box 1"/>
        <cdr:cNvSpPr txBox="1">
          <a:spLocks xmlns:a="http://schemas.openxmlformats.org/drawingml/2006/main" noChangeArrowheads="1"/>
        </cdr:cNvSpPr>
      </cdr:nvSpPr>
      <cdr:spPr bwMode="auto">
        <a:xfrm xmlns:a="http://schemas.openxmlformats.org/drawingml/2006/main">
          <a:off x="7251700" y="4892676"/>
          <a:ext cx="1547716" cy="5778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Nombre d'années </a:t>
          </a:r>
        </a:p>
        <a:p xmlns:a="http://schemas.openxmlformats.org/drawingml/2006/main">
          <a:pPr algn="r" rtl="0">
            <a:defRPr sz="1000"/>
          </a:pPr>
          <a:r>
            <a:rPr lang="fr-FR" sz="800" b="0" i="0" u="none" strike="noStrike" baseline="0">
              <a:solidFill>
                <a:srgbClr val="000000"/>
              </a:solidFill>
              <a:latin typeface="Arial"/>
              <a:cs typeface="Arial"/>
            </a:rPr>
            <a:t>de recettes de fonctionnement</a:t>
          </a:r>
        </a:p>
        <a:p xmlns:a="http://schemas.openxmlformats.org/drawingml/2006/main">
          <a:pPr algn="r" rtl="0">
            <a:defRPr sz="1000"/>
          </a:pPr>
          <a:r>
            <a:rPr lang="fr-FR" sz="800" b="0" i="0" u="none" strike="noStrike" baseline="0">
              <a:solidFill>
                <a:srgbClr val="000000"/>
              </a:solidFill>
              <a:latin typeface="Arial"/>
              <a:cs typeface="Arial"/>
            </a:rPr>
            <a:t>nécessaires pour rembourser l'encours de dette</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19050</xdr:colOff>
      <xdr:row>47</xdr:row>
      <xdr:rowOff>95250</xdr:rowOff>
    </xdr:from>
    <xdr:to>
      <xdr:col>9</xdr:col>
      <xdr:colOff>18500</xdr:colOff>
      <xdr:row>78</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0.76759</cdr:x>
      <cdr:y>0.62042</cdr:y>
    </cdr:from>
    <cdr:to>
      <cdr:x>0.76759</cdr:x>
      <cdr:y>0.62042</cdr:y>
    </cdr:to>
    <cdr:sp macro="" textlink="">
      <cdr:nvSpPr>
        <cdr:cNvPr id="24577" name="Text Box 1"/>
        <cdr:cNvSpPr txBox="1">
          <a:spLocks xmlns:a="http://schemas.openxmlformats.org/drawingml/2006/main" noChangeArrowheads="1"/>
        </cdr:cNvSpPr>
      </cdr:nvSpPr>
      <cdr:spPr bwMode="auto">
        <a:xfrm xmlns:a="http://schemas.openxmlformats.org/drawingml/2006/main">
          <a:off x="7438788" y="3950721"/>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25" b="0" i="0" u="none" strike="noStrike" baseline="0">
              <a:solidFill>
                <a:srgbClr val="000000"/>
              </a:solidFill>
              <a:latin typeface="Arial"/>
              <a:cs typeface="Arial"/>
            </a:rPr>
            <a:t>en euros </a:t>
          </a:r>
        </a:p>
        <a:p xmlns:a="http://schemas.openxmlformats.org/drawingml/2006/main">
          <a:pPr algn="ctr" rtl="0">
            <a:defRPr sz="1000"/>
          </a:pPr>
          <a:r>
            <a:rPr lang="fr-FR" sz="825" b="0" i="0" u="none" strike="noStrike" baseline="0">
              <a:solidFill>
                <a:srgbClr val="000000"/>
              </a:solidFill>
              <a:latin typeface="Arial"/>
              <a:cs typeface="Arial"/>
            </a:rPr>
            <a:t>par habitant</a:t>
          </a:r>
        </a:p>
      </cdr:txBody>
    </cdr:sp>
  </cdr:relSizeAnchor>
  <cdr:relSizeAnchor xmlns:cdr="http://schemas.openxmlformats.org/drawingml/2006/chartDrawing">
    <cdr:from>
      <cdr:x>0.84277</cdr:x>
      <cdr:y>0.70992</cdr:y>
    </cdr:from>
    <cdr:to>
      <cdr:x>0.94101</cdr:x>
      <cdr:y>0.77426</cdr:y>
    </cdr:to>
    <cdr:sp macro="" textlink="">
      <cdr:nvSpPr>
        <cdr:cNvPr id="24578" name="Text Box 2"/>
        <cdr:cNvSpPr txBox="1">
          <a:spLocks xmlns:a="http://schemas.openxmlformats.org/drawingml/2006/main" noChangeArrowheads="1"/>
        </cdr:cNvSpPr>
      </cdr:nvSpPr>
      <cdr:spPr bwMode="auto">
        <a:xfrm xmlns:a="http://schemas.openxmlformats.org/drawingml/2006/main">
          <a:off x="6705086" y="4133850"/>
          <a:ext cx="781564" cy="3746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0" i="0" u="none" strike="noStrike" baseline="0">
              <a:solidFill>
                <a:srgbClr val="000000"/>
              </a:solidFill>
              <a:latin typeface="+mn-lt"/>
              <a:cs typeface="Arial"/>
            </a:rPr>
            <a:t>euros par habitant</a:t>
          </a:r>
        </a:p>
      </cdr:txBody>
    </cdr:sp>
  </cdr:relSizeAnchor>
</c:userShapes>
</file>

<file path=xl/drawings/drawing2.xml><?xml version="1.0" encoding="utf-8"?>
<c:userShapes xmlns:c="http://schemas.openxmlformats.org/drawingml/2006/chart">
  <cdr:relSizeAnchor xmlns:cdr="http://schemas.openxmlformats.org/drawingml/2006/chartDrawing">
    <cdr:from>
      <cdr:x>0.84756</cdr:x>
      <cdr:y>0.79701</cdr:y>
    </cdr:from>
    <cdr:to>
      <cdr:x>1</cdr:x>
      <cdr:y>0.8357</cdr:y>
    </cdr:to>
    <cdr:sp macro="" textlink="">
      <cdr:nvSpPr>
        <cdr:cNvPr id="3074" name="Text Box 1026"/>
        <cdr:cNvSpPr txBox="1">
          <a:spLocks xmlns:a="http://schemas.openxmlformats.org/drawingml/2006/main" noChangeArrowheads="1"/>
        </cdr:cNvSpPr>
      </cdr:nvSpPr>
      <cdr:spPr bwMode="auto">
        <a:xfrm xmlns:a="http://schemas.openxmlformats.org/drawingml/2006/main">
          <a:off x="6676418" y="4805418"/>
          <a:ext cx="1189181" cy="233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euros par hab.</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50800</xdr:colOff>
      <xdr:row>42</xdr:row>
      <xdr:rowOff>120650</xdr:rowOff>
    </xdr:from>
    <xdr:to>
      <xdr:col>12</xdr:col>
      <xdr:colOff>794808</xdr:colOff>
      <xdr:row>53</xdr:row>
      <xdr:rowOff>111125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82550</xdr:colOff>
      <xdr:row>42</xdr:row>
      <xdr:rowOff>101600</xdr:rowOff>
    </xdr:from>
    <xdr:to>
      <xdr:col>15</xdr:col>
      <xdr:colOff>918634</xdr:colOff>
      <xdr:row>53</xdr:row>
      <xdr:rowOff>165099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336550</xdr:colOff>
      <xdr:row>59</xdr:row>
      <xdr:rowOff>76201</xdr:rowOff>
    </xdr:from>
    <xdr:to>
      <xdr:col>15</xdr:col>
      <xdr:colOff>822325</xdr:colOff>
      <xdr:row>77</xdr:row>
      <xdr:rowOff>123826</xdr:rowOff>
    </xdr:to>
    <xdr:graphicFrame macro="">
      <xdr:nvGraphicFramePr>
        <xdr:cNvPr id="4"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0.03371</cdr:x>
      <cdr:y>0.83419</cdr:y>
    </cdr:from>
    <cdr:to>
      <cdr:x>0.03371</cdr:x>
      <cdr:y>0.83419</cdr:y>
    </cdr:to>
    <cdr:sp macro="" textlink="">
      <cdr:nvSpPr>
        <cdr:cNvPr id="5121" name="Text Box 1"/>
        <cdr:cNvSpPr txBox="1">
          <a:spLocks xmlns:a="http://schemas.openxmlformats.org/drawingml/2006/main" noChangeArrowheads="1"/>
        </cdr:cNvSpPr>
      </cdr:nvSpPr>
      <cdr:spPr bwMode="auto">
        <a:xfrm xmlns:a="http://schemas.openxmlformats.org/drawingml/2006/main">
          <a:off x="131596" y="2005482"/>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 charges d'activité</a:t>
          </a:r>
        </a:p>
      </cdr:txBody>
    </cdr:sp>
  </cdr:relSizeAnchor>
  <cdr:relSizeAnchor xmlns:cdr="http://schemas.openxmlformats.org/drawingml/2006/chartDrawing">
    <cdr:from>
      <cdr:x>0.55606</cdr:x>
      <cdr:y>0.02416</cdr:y>
    </cdr:from>
    <cdr:to>
      <cdr:x>0.55606</cdr:x>
      <cdr:y>0.02416</cdr:y>
    </cdr:to>
    <cdr:sp macro="" textlink="">
      <cdr:nvSpPr>
        <cdr:cNvPr id="5122" name="Text Box 2"/>
        <cdr:cNvSpPr txBox="1">
          <a:spLocks xmlns:a="http://schemas.openxmlformats.org/drawingml/2006/main" noChangeArrowheads="1"/>
        </cdr:cNvSpPr>
      </cdr:nvSpPr>
      <cdr:spPr bwMode="auto">
        <a:xfrm xmlns:a="http://schemas.openxmlformats.org/drawingml/2006/main">
          <a:off x="2121773" y="6117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Charges à caractère général</a:t>
          </a:r>
        </a:p>
      </cdr:txBody>
    </cdr:sp>
  </cdr:relSizeAnchor>
  <cdr:relSizeAnchor xmlns:cdr="http://schemas.openxmlformats.org/drawingml/2006/chartDrawing">
    <cdr:from>
      <cdr:x>0.09806</cdr:x>
      <cdr:y>0.04529</cdr:y>
    </cdr:from>
    <cdr:to>
      <cdr:x>0.09806</cdr:x>
      <cdr:y>0.04529</cdr:y>
    </cdr:to>
    <cdr:sp macro="" textlink="">
      <cdr:nvSpPr>
        <cdr:cNvPr id="5123" name="Text Box 3"/>
        <cdr:cNvSpPr txBox="1">
          <a:spLocks xmlns:a="http://schemas.openxmlformats.org/drawingml/2006/main" noChangeArrowheads="1"/>
        </cdr:cNvSpPr>
      </cdr:nvSpPr>
      <cdr:spPr bwMode="auto">
        <a:xfrm xmlns:a="http://schemas.openxmlformats.org/drawingml/2006/main">
          <a:off x="376769" y="111884"/>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0.71816</cdr:x>
      <cdr:y>0.29305</cdr:y>
    </cdr:from>
    <cdr:to>
      <cdr:x>0.71816</cdr:x>
      <cdr:y>0.29305</cdr:y>
    </cdr:to>
    <cdr:sp macro="" textlink="">
      <cdr:nvSpPr>
        <cdr:cNvPr id="5124" name="Text Box 4"/>
        <cdr:cNvSpPr txBox="1">
          <a:spLocks xmlns:a="http://schemas.openxmlformats.org/drawingml/2006/main" noChangeArrowheads="1"/>
        </cdr:cNvSpPr>
      </cdr:nvSpPr>
      <cdr:spPr bwMode="auto">
        <a:xfrm xmlns:a="http://schemas.openxmlformats.org/drawingml/2006/main">
          <a:off x="2739350" y="706587"/>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Personnel</a:t>
          </a:r>
        </a:p>
      </cdr:txBody>
    </cdr:sp>
  </cdr:relSizeAnchor>
  <cdr:relSizeAnchor xmlns:cdr="http://schemas.openxmlformats.org/drawingml/2006/chartDrawing">
    <cdr:from>
      <cdr:x>0.03419</cdr:x>
      <cdr:y>0.17109</cdr:y>
    </cdr:from>
    <cdr:to>
      <cdr:x>0.03419</cdr:x>
      <cdr:y>0.17109</cdr:y>
    </cdr:to>
    <cdr:sp macro="" textlink="">
      <cdr:nvSpPr>
        <cdr:cNvPr id="5125" name="Text Box 5"/>
        <cdr:cNvSpPr txBox="1">
          <a:spLocks xmlns:a="http://schemas.openxmlformats.org/drawingml/2006/main" noChangeArrowheads="1"/>
        </cdr:cNvSpPr>
      </cdr:nvSpPr>
      <cdr:spPr bwMode="auto">
        <a:xfrm xmlns:a="http://schemas.openxmlformats.org/drawingml/2006/main">
          <a:off x="133453" y="413845"/>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Intérêts</a:t>
          </a:r>
        </a:p>
      </cdr:txBody>
    </cdr:sp>
  </cdr:relSizeAnchor>
</c:userShapes>
</file>

<file path=xl/drawings/drawing5.xml><?xml version="1.0" encoding="utf-8"?>
<c:userShapes xmlns:c="http://schemas.openxmlformats.org/drawingml/2006/chart">
  <cdr:relSizeAnchor xmlns:cdr="http://schemas.openxmlformats.org/drawingml/2006/chartDrawing">
    <cdr:from>
      <cdr:x>0.1933</cdr:x>
      <cdr:y>0.90289</cdr:y>
    </cdr:from>
    <cdr:to>
      <cdr:x>0.1933</cdr:x>
      <cdr:y>0.90289</cdr:y>
    </cdr:to>
    <cdr:sp macro="" textlink="">
      <cdr:nvSpPr>
        <cdr:cNvPr id="6145" name="Text Box 1"/>
        <cdr:cNvSpPr txBox="1">
          <a:spLocks xmlns:a="http://schemas.openxmlformats.org/drawingml/2006/main" noChangeArrowheads="1"/>
        </cdr:cNvSpPr>
      </cdr:nvSpPr>
      <cdr:spPr bwMode="auto">
        <a:xfrm xmlns:a="http://schemas.openxmlformats.org/drawingml/2006/main">
          <a:off x="645739" y="2144588"/>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700" b="0" i="0" u="none" strike="noStrike" baseline="0">
              <a:solidFill>
                <a:srgbClr val="000000"/>
              </a:solidFill>
              <a:latin typeface="Arial"/>
              <a:cs typeface="Arial"/>
            </a:rPr>
            <a:t>Autres charges d'activité</a:t>
          </a:r>
        </a:p>
      </cdr:txBody>
    </cdr:sp>
  </cdr:relSizeAnchor>
  <cdr:relSizeAnchor xmlns:cdr="http://schemas.openxmlformats.org/drawingml/2006/chartDrawing">
    <cdr:from>
      <cdr:x>0.52744</cdr:x>
      <cdr:y>0.11462</cdr:y>
    </cdr:from>
    <cdr:to>
      <cdr:x>0.52744</cdr:x>
      <cdr:y>0.11462</cdr:y>
    </cdr:to>
    <cdr:sp macro="" textlink="">
      <cdr:nvSpPr>
        <cdr:cNvPr id="6146" name="Text Box 2"/>
        <cdr:cNvSpPr txBox="1">
          <a:spLocks xmlns:a="http://schemas.openxmlformats.org/drawingml/2006/main" noChangeArrowheads="1"/>
        </cdr:cNvSpPr>
      </cdr:nvSpPr>
      <cdr:spPr bwMode="auto">
        <a:xfrm xmlns:a="http://schemas.openxmlformats.org/drawingml/2006/main">
          <a:off x="1756506" y="27503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700" b="0" i="0" u="none" strike="noStrike" baseline="0">
              <a:solidFill>
                <a:srgbClr val="000000"/>
              </a:solidFill>
              <a:latin typeface="Arial"/>
              <a:cs typeface="Arial"/>
            </a:rPr>
            <a:t>Charges à caractère général</a:t>
          </a:r>
        </a:p>
      </cdr:txBody>
    </cdr:sp>
  </cdr:relSizeAnchor>
  <cdr:relSizeAnchor xmlns:cdr="http://schemas.openxmlformats.org/drawingml/2006/chartDrawing">
    <cdr:from>
      <cdr:x>0.16416</cdr:x>
      <cdr:y>0.02008</cdr:y>
    </cdr:from>
    <cdr:to>
      <cdr:x>0.16416</cdr:x>
      <cdr:y>0.02008</cdr:y>
    </cdr:to>
    <cdr:sp macro="" textlink="">
      <cdr:nvSpPr>
        <cdr:cNvPr id="6147" name="Text Box 3"/>
        <cdr:cNvSpPr txBox="1">
          <a:spLocks xmlns:a="http://schemas.openxmlformats.org/drawingml/2006/main" noChangeArrowheads="1"/>
        </cdr:cNvSpPr>
      </cdr:nvSpPr>
      <cdr:spPr bwMode="auto">
        <a:xfrm xmlns:a="http://schemas.openxmlformats.org/drawingml/2006/main">
          <a:off x="548869" y="50800"/>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700" b="0" i="0" u="none" strike="noStrike" baseline="0">
              <a:solidFill>
                <a:srgbClr val="000000"/>
              </a:solidFill>
              <a:latin typeface="Arial"/>
              <a:cs typeface="Arial"/>
            </a:rPr>
            <a:t>Autres</a:t>
          </a:r>
        </a:p>
      </cdr:txBody>
    </cdr:sp>
  </cdr:relSizeAnchor>
  <cdr:relSizeAnchor xmlns:cdr="http://schemas.openxmlformats.org/drawingml/2006/chartDrawing">
    <cdr:from>
      <cdr:x>0.75522</cdr:x>
      <cdr:y>0.30923</cdr:y>
    </cdr:from>
    <cdr:to>
      <cdr:x>0.75522</cdr:x>
      <cdr:y>0.30923</cdr:y>
    </cdr:to>
    <cdr:sp macro="" textlink="">
      <cdr:nvSpPr>
        <cdr:cNvPr id="6148" name="Text Box 4"/>
        <cdr:cNvSpPr txBox="1">
          <a:spLocks xmlns:a="http://schemas.openxmlformats.org/drawingml/2006/main" noChangeArrowheads="1"/>
        </cdr:cNvSpPr>
      </cdr:nvSpPr>
      <cdr:spPr bwMode="auto">
        <a:xfrm xmlns:a="http://schemas.openxmlformats.org/drawingml/2006/main">
          <a:off x="2513701" y="736588"/>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700" b="0" i="0" u="none" strike="noStrike" baseline="0">
              <a:solidFill>
                <a:srgbClr val="000000"/>
              </a:solidFill>
              <a:latin typeface="Arial"/>
              <a:cs typeface="Arial"/>
            </a:rPr>
            <a:t>Personnel</a:t>
          </a:r>
        </a:p>
      </cdr:txBody>
    </cdr:sp>
  </cdr:relSizeAnchor>
  <cdr:relSizeAnchor xmlns:cdr="http://schemas.openxmlformats.org/drawingml/2006/chartDrawing">
    <cdr:from>
      <cdr:x>0.01433</cdr:x>
      <cdr:y>0.24756</cdr:y>
    </cdr:from>
    <cdr:to>
      <cdr:x>0.01433</cdr:x>
      <cdr:y>0.24756</cdr:y>
    </cdr:to>
    <cdr:sp macro="" textlink="">
      <cdr:nvSpPr>
        <cdr:cNvPr id="6149" name="Text Box 5"/>
        <cdr:cNvSpPr txBox="1">
          <a:spLocks xmlns:a="http://schemas.openxmlformats.org/drawingml/2006/main" noChangeArrowheads="1"/>
        </cdr:cNvSpPr>
      </cdr:nvSpPr>
      <cdr:spPr bwMode="auto">
        <a:xfrm xmlns:a="http://schemas.openxmlformats.org/drawingml/2006/main">
          <a:off x="50800" y="590325"/>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700" b="0" i="0" u="none" strike="noStrike" baseline="0">
              <a:solidFill>
                <a:srgbClr val="000000"/>
              </a:solidFill>
              <a:latin typeface="Arial"/>
              <a:cs typeface="Arial"/>
            </a:rPr>
            <a:t>Intérêts</a:t>
          </a:r>
        </a:p>
      </cdr:txBody>
    </cdr:sp>
  </cdr:relSizeAnchor>
</c:userShapes>
</file>

<file path=xl/drawings/drawing6.xml><?xml version="1.0" encoding="utf-8"?>
<c:userShapes xmlns:c="http://schemas.openxmlformats.org/drawingml/2006/chart">
  <cdr:relSizeAnchor xmlns:cdr="http://schemas.openxmlformats.org/drawingml/2006/chartDrawing">
    <cdr:from>
      <cdr:x>0.76843</cdr:x>
      <cdr:y>0.85288</cdr:y>
    </cdr:from>
    <cdr:to>
      <cdr:x>0.76843</cdr:x>
      <cdr:y>0.85288</cdr:y>
    </cdr:to>
    <cdr:sp macro="" textlink="">
      <cdr:nvSpPr>
        <cdr:cNvPr id="118785" name="Text Box 1025"/>
        <cdr:cNvSpPr txBox="1">
          <a:spLocks xmlns:a="http://schemas.openxmlformats.org/drawingml/2006/main" noChangeArrowheads="1"/>
        </cdr:cNvSpPr>
      </cdr:nvSpPr>
      <cdr:spPr bwMode="auto">
        <a:xfrm xmlns:a="http://schemas.openxmlformats.org/drawingml/2006/main">
          <a:off x="5580482" y="4260007"/>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dr:relSizeAnchor xmlns:cdr="http://schemas.openxmlformats.org/drawingml/2006/chartDrawing">
    <cdr:from>
      <cdr:x>0.67566</cdr:x>
      <cdr:y>0.8394</cdr:y>
    </cdr:from>
    <cdr:to>
      <cdr:x>0.82666</cdr:x>
      <cdr:y>0.8985</cdr:y>
    </cdr:to>
    <cdr:sp macro="" textlink="">
      <cdr:nvSpPr>
        <cdr:cNvPr id="118786" name="Text Box 1026"/>
        <cdr:cNvSpPr txBox="1">
          <a:spLocks xmlns:a="http://schemas.openxmlformats.org/drawingml/2006/main" noChangeArrowheads="1"/>
        </cdr:cNvSpPr>
      </cdr:nvSpPr>
      <cdr:spPr bwMode="auto">
        <a:xfrm xmlns:a="http://schemas.openxmlformats.org/drawingml/2006/main">
          <a:off x="4907178" y="4192689"/>
          <a:ext cx="1095909" cy="2949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euros par hab.</a:t>
          </a:r>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285749</xdr:colOff>
      <xdr:row>41</xdr:row>
      <xdr:rowOff>38100</xdr:rowOff>
    </xdr:from>
    <xdr:to>
      <xdr:col>10</xdr:col>
      <xdr:colOff>352424</xdr:colOff>
      <xdr:row>52</xdr:row>
      <xdr:rowOff>95251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1066801</xdr:colOff>
      <xdr:row>41</xdr:row>
      <xdr:rowOff>9525</xdr:rowOff>
    </xdr:from>
    <xdr:to>
      <xdr:col>12</xdr:col>
      <xdr:colOff>1409701</xdr:colOff>
      <xdr:row>52</xdr:row>
      <xdr:rowOff>123826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22225</xdr:colOff>
      <xdr:row>58</xdr:row>
      <xdr:rowOff>38100</xdr:rowOff>
    </xdr:from>
    <xdr:to>
      <xdr:col>12</xdr:col>
      <xdr:colOff>1470025</xdr:colOff>
      <xdr:row>78</xdr:row>
      <xdr:rowOff>180976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0.01969</cdr:x>
      <cdr:y>0.81241</cdr:y>
    </cdr:from>
    <cdr:to>
      <cdr:x>0.01969</cdr:x>
      <cdr:y>0.81241</cdr:y>
    </cdr:to>
    <cdr:sp macro="" textlink="">
      <cdr:nvSpPr>
        <cdr:cNvPr id="9217" name="Text Box 1"/>
        <cdr:cNvSpPr txBox="1">
          <a:spLocks xmlns:a="http://schemas.openxmlformats.org/drawingml/2006/main" noChangeArrowheads="1"/>
        </cdr:cNvSpPr>
      </cdr:nvSpPr>
      <cdr:spPr bwMode="auto">
        <a:xfrm xmlns:a="http://schemas.openxmlformats.org/drawingml/2006/main">
          <a:off x="50800" y="1682361"/>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Remboursement</a:t>
          </a:r>
        </a:p>
        <a:p xmlns:a="http://schemas.openxmlformats.org/drawingml/2006/main">
          <a:pPr algn="l" rtl="0">
            <a:defRPr sz="1000"/>
          </a:pPr>
          <a:r>
            <a:rPr lang="fr-FR" sz="800" b="0" i="0" u="none" strike="noStrike" baseline="0">
              <a:solidFill>
                <a:srgbClr val="000000"/>
              </a:solidFill>
              <a:latin typeface="Arial"/>
              <a:cs typeface="Arial"/>
            </a:rPr>
            <a:t>de dette</a:t>
          </a:r>
        </a:p>
      </cdr:txBody>
    </cdr:sp>
  </cdr:relSizeAnchor>
  <cdr:relSizeAnchor xmlns:cdr="http://schemas.openxmlformats.org/drawingml/2006/chartDrawing">
    <cdr:from>
      <cdr:x>0.01969</cdr:x>
      <cdr:y>0.0426</cdr:y>
    </cdr:from>
    <cdr:to>
      <cdr:x>0.01969</cdr:x>
      <cdr:y>0.0426</cdr:y>
    </cdr:to>
    <cdr:sp macro="" textlink="">
      <cdr:nvSpPr>
        <cdr:cNvPr id="9218" name="Text Box 2"/>
        <cdr:cNvSpPr txBox="1">
          <a:spLocks xmlns:a="http://schemas.openxmlformats.org/drawingml/2006/main" noChangeArrowheads="1"/>
        </cdr:cNvSpPr>
      </cdr:nvSpPr>
      <cdr:spPr bwMode="auto">
        <a:xfrm xmlns:a="http://schemas.openxmlformats.org/drawingml/2006/main">
          <a:off x="50800" y="91219"/>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Equipement brut</a:t>
          </a:r>
        </a:p>
      </cdr:txBody>
    </cdr:sp>
  </cdr:relSizeAnchor>
  <cdr:relSizeAnchor xmlns:cdr="http://schemas.openxmlformats.org/drawingml/2006/chartDrawing">
    <cdr:from>
      <cdr:x>0.58814</cdr:x>
      <cdr:y>0.0426</cdr:y>
    </cdr:from>
    <cdr:to>
      <cdr:x>0.58814</cdr:x>
      <cdr:y>0.0426</cdr:y>
    </cdr:to>
    <cdr:sp macro="" textlink="">
      <cdr:nvSpPr>
        <cdr:cNvPr id="9219" name="Text Box 3"/>
        <cdr:cNvSpPr txBox="1">
          <a:spLocks xmlns:a="http://schemas.openxmlformats.org/drawingml/2006/main" noChangeArrowheads="1"/>
        </cdr:cNvSpPr>
      </cdr:nvSpPr>
      <cdr:spPr bwMode="auto">
        <a:xfrm xmlns:a="http://schemas.openxmlformats.org/drawingml/2006/main">
          <a:off x="1426086" y="91219"/>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0.58814</cdr:x>
      <cdr:y>0.81241</cdr:y>
    </cdr:from>
    <cdr:to>
      <cdr:x>0.58814</cdr:x>
      <cdr:y>0.81241</cdr:y>
    </cdr:to>
    <cdr:sp macro="" textlink="">
      <cdr:nvSpPr>
        <cdr:cNvPr id="9220" name="Text Box 4"/>
        <cdr:cNvSpPr txBox="1">
          <a:spLocks xmlns:a="http://schemas.openxmlformats.org/drawingml/2006/main" noChangeArrowheads="1"/>
        </cdr:cNvSpPr>
      </cdr:nvSpPr>
      <cdr:spPr bwMode="auto">
        <a:xfrm xmlns:a="http://schemas.openxmlformats.org/drawingml/2006/main">
          <a:off x="1426086" y="1682361"/>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Subventions </a:t>
          </a:r>
        </a:p>
        <a:p xmlns:a="http://schemas.openxmlformats.org/drawingml/2006/main">
          <a:pPr algn="r" rtl="0">
            <a:defRPr sz="1000"/>
          </a:pPr>
          <a:r>
            <a:rPr lang="fr-FR" sz="800" b="0" i="0" u="none" strike="noStrike" baseline="0">
              <a:solidFill>
                <a:srgbClr val="000000"/>
              </a:solidFill>
              <a:latin typeface="Arial"/>
              <a:cs typeface="Arial"/>
            </a:rPr>
            <a:t>versées</a:t>
          </a:r>
        </a:p>
      </cdr:txBody>
    </cdr:sp>
  </cdr:relSizeAnchor>
</c:userShapes>
</file>

<file path=xl/drawings/drawing9.xml><?xml version="1.0" encoding="utf-8"?>
<c:userShapes xmlns:c="http://schemas.openxmlformats.org/drawingml/2006/chart">
  <cdr:relSizeAnchor xmlns:cdr="http://schemas.openxmlformats.org/drawingml/2006/chartDrawing">
    <cdr:from>
      <cdr:x>0.49952</cdr:x>
      <cdr:y>0.69686</cdr:y>
    </cdr:from>
    <cdr:to>
      <cdr:x>0.49952</cdr:x>
      <cdr:y>0.69686</cdr:y>
    </cdr:to>
    <cdr:sp macro="" textlink="">
      <cdr:nvSpPr>
        <cdr:cNvPr id="10241" name="Text Box 1"/>
        <cdr:cNvSpPr txBox="1">
          <a:spLocks xmlns:a="http://schemas.openxmlformats.org/drawingml/2006/main" noChangeArrowheads="1"/>
        </cdr:cNvSpPr>
      </cdr:nvSpPr>
      <cdr:spPr bwMode="auto">
        <a:xfrm xmlns:a="http://schemas.openxmlformats.org/drawingml/2006/main">
          <a:off x="1216446" y="1390427"/>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Remboursement </a:t>
          </a:r>
        </a:p>
        <a:p xmlns:a="http://schemas.openxmlformats.org/drawingml/2006/main">
          <a:pPr algn="ctr" rtl="0">
            <a:defRPr sz="1000"/>
          </a:pPr>
          <a:r>
            <a:rPr lang="fr-FR" sz="800" b="0" i="0" u="none" strike="noStrike" baseline="0">
              <a:solidFill>
                <a:srgbClr val="000000"/>
              </a:solidFill>
              <a:latin typeface="Arial"/>
              <a:cs typeface="Arial"/>
            </a:rPr>
            <a:t>de dette</a:t>
          </a:r>
        </a:p>
      </cdr:txBody>
    </cdr:sp>
  </cdr:relSizeAnchor>
  <cdr:relSizeAnchor xmlns:cdr="http://schemas.openxmlformats.org/drawingml/2006/chartDrawing">
    <cdr:from>
      <cdr:x>0.01961</cdr:x>
      <cdr:y>0.76708</cdr:y>
    </cdr:from>
    <cdr:to>
      <cdr:x>0.01961</cdr:x>
      <cdr:y>0.76708</cdr:y>
    </cdr:to>
    <cdr:sp macro="" textlink="">
      <cdr:nvSpPr>
        <cdr:cNvPr id="10242" name="Text Box 2"/>
        <cdr:cNvSpPr txBox="1">
          <a:spLocks xmlns:a="http://schemas.openxmlformats.org/drawingml/2006/main" noChangeArrowheads="1"/>
        </cdr:cNvSpPr>
      </cdr:nvSpPr>
      <cdr:spPr bwMode="auto">
        <a:xfrm xmlns:a="http://schemas.openxmlformats.org/drawingml/2006/main">
          <a:off x="50800" y="1530218"/>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Equipement brut</a:t>
          </a:r>
        </a:p>
      </cdr:txBody>
    </cdr:sp>
  </cdr:relSizeAnchor>
  <cdr:relSizeAnchor xmlns:cdr="http://schemas.openxmlformats.org/drawingml/2006/chartDrawing">
    <cdr:from>
      <cdr:x>0.01961</cdr:x>
      <cdr:y>0.0751</cdr:y>
    </cdr:from>
    <cdr:to>
      <cdr:x>0.01961</cdr:x>
      <cdr:y>0.0751</cdr:y>
    </cdr:to>
    <cdr:sp macro="" textlink="">
      <cdr:nvSpPr>
        <cdr:cNvPr id="10243" name="Text Box 3"/>
        <cdr:cNvSpPr txBox="1">
          <a:spLocks xmlns:a="http://schemas.openxmlformats.org/drawingml/2006/main" noChangeArrowheads="1"/>
        </cdr:cNvSpPr>
      </cdr:nvSpPr>
      <cdr:spPr bwMode="auto">
        <a:xfrm xmlns:a="http://schemas.openxmlformats.org/drawingml/2006/main">
          <a:off x="50800" y="152682"/>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0.506</cdr:x>
      <cdr:y>0.02392</cdr:y>
    </cdr:from>
    <cdr:to>
      <cdr:x>0.506</cdr:x>
      <cdr:y>0.02392</cdr:y>
    </cdr:to>
    <cdr:sp macro="" textlink="">
      <cdr:nvSpPr>
        <cdr:cNvPr id="10244" name="Text Box 4"/>
        <cdr:cNvSpPr txBox="1">
          <a:spLocks xmlns:a="http://schemas.openxmlformats.org/drawingml/2006/main" noChangeArrowheads="1"/>
        </cdr:cNvSpPr>
      </cdr:nvSpPr>
      <cdr:spPr bwMode="auto">
        <a:xfrm xmlns:a="http://schemas.openxmlformats.org/drawingml/2006/main">
          <a:off x="1232198" y="50800"/>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Subventions </a:t>
          </a:r>
        </a:p>
        <a:p xmlns:a="http://schemas.openxmlformats.org/drawingml/2006/main">
          <a:pPr algn="ctr" rtl="0">
            <a:defRPr sz="1000"/>
          </a:pPr>
          <a:r>
            <a:rPr lang="fr-FR" sz="800" b="0" i="0" u="none" strike="noStrike" baseline="0">
              <a:solidFill>
                <a:srgbClr val="000000"/>
              </a:solidFill>
              <a:latin typeface="Arial"/>
              <a:cs typeface="Arial"/>
            </a:rPr>
            <a:t>versées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000"/>
  </sheetPr>
  <dimension ref="A8:N48"/>
  <sheetViews>
    <sheetView tabSelected="1" view="pageLayout" zoomScaleNormal="100" zoomScaleSheetLayoutView="100" workbookViewId="0">
      <selection activeCell="A5" sqref="A5"/>
    </sheetView>
  </sheetViews>
  <sheetFormatPr baseColWidth="10" defaultRowHeight="15"/>
  <cols>
    <col min="1" max="1" width="120.85546875" customWidth="1"/>
    <col min="2" max="7" width="18.7109375" customWidth="1"/>
  </cols>
  <sheetData>
    <row r="8" spans="1:14" ht="20.25">
      <c r="A8" s="223" t="s">
        <v>307</v>
      </c>
    </row>
    <row r="9" spans="1:14" ht="20.25">
      <c r="A9" s="223"/>
    </row>
    <row r="10" spans="1:14" ht="15.75">
      <c r="A10" s="241"/>
    </row>
    <row r="11" spans="1:14" ht="15.75">
      <c r="A11" s="242" t="s">
        <v>369</v>
      </c>
      <c r="B11" s="225"/>
      <c r="C11" s="225"/>
      <c r="D11" s="225"/>
      <c r="E11" s="225"/>
      <c r="F11" s="225"/>
      <c r="G11" s="225"/>
      <c r="H11" s="221"/>
      <c r="I11" s="220"/>
      <c r="J11" s="220"/>
      <c r="K11" s="220"/>
      <c r="L11" s="220"/>
      <c r="M11" s="220"/>
      <c r="N11" s="220"/>
    </row>
    <row r="12" spans="1:14" ht="15.75">
      <c r="A12" s="241"/>
      <c r="B12" s="225"/>
      <c r="C12" s="225"/>
      <c r="D12" s="225"/>
      <c r="E12" s="225"/>
      <c r="F12" s="225"/>
      <c r="G12" s="225"/>
      <c r="H12" s="221"/>
      <c r="I12" s="220"/>
      <c r="J12" s="220"/>
      <c r="K12" s="220"/>
      <c r="L12" s="220"/>
      <c r="M12" s="220"/>
      <c r="N12" s="220"/>
    </row>
    <row r="13" spans="1:14" ht="15.75">
      <c r="A13" s="243" t="s">
        <v>230</v>
      </c>
      <c r="B13" s="225"/>
      <c r="C13" s="225"/>
      <c r="D13" s="225"/>
      <c r="E13" s="225"/>
      <c r="F13" s="225"/>
      <c r="G13" s="225"/>
      <c r="H13" s="221"/>
      <c r="I13" s="220"/>
      <c r="J13" s="220"/>
      <c r="K13" s="220"/>
      <c r="L13" s="220"/>
      <c r="M13" s="220"/>
      <c r="N13" s="220"/>
    </row>
    <row r="14" spans="1:14" ht="15.75">
      <c r="A14" s="241"/>
      <c r="B14" s="225"/>
      <c r="C14" s="225"/>
      <c r="D14" s="225"/>
      <c r="E14" s="225"/>
      <c r="F14" s="225"/>
      <c r="G14" s="225"/>
      <c r="H14" s="221"/>
      <c r="I14" s="220"/>
      <c r="J14" s="220"/>
      <c r="K14" s="220"/>
      <c r="L14" s="220"/>
      <c r="M14" s="220"/>
      <c r="N14" s="220"/>
    </row>
    <row r="15" spans="1:14" ht="15.75">
      <c r="A15" s="243" t="s">
        <v>231</v>
      </c>
      <c r="B15" s="225"/>
      <c r="C15" s="225"/>
      <c r="D15" s="225"/>
      <c r="E15" s="225"/>
      <c r="F15" s="225"/>
      <c r="G15" s="225"/>
      <c r="H15" s="221"/>
      <c r="I15" s="220"/>
      <c r="J15" s="220"/>
      <c r="K15" s="220"/>
      <c r="L15" s="220"/>
      <c r="M15" s="220"/>
      <c r="N15" s="220"/>
    </row>
    <row r="16" spans="1:14" ht="15.75">
      <c r="A16" s="241"/>
      <c r="B16" s="225"/>
      <c r="C16" s="225"/>
      <c r="D16" s="225"/>
      <c r="E16" s="225"/>
      <c r="F16" s="225"/>
      <c r="G16" s="225"/>
      <c r="H16" s="221"/>
      <c r="I16" s="220"/>
      <c r="J16" s="220"/>
      <c r="K16" s="220"/>
      <c r="L16" s="220"/>
      <c r="M16" s="220"/>
      <c r="N16" s="220"/>
    </row>
    <row r="17" spans="1:14" ht="15.75">
      <c r="A17" s="243" t="s">
        <v>370</v>
      </c>
      <c r="B17" s="225"/>
      <c r="C17" s="225"/>
      <c r="D17" s="225"/>
      <c r="E17" s="225"/>
      <c r="F17" s="225"/>
      <c r="G17" s="225"/>
      <c r="H17" s="221"/>
      <c r="I17" s="220"/>
      <c r="J17" s="220"/>
      <c r="K17" s="220"/>
      <c r="L17" s="220"/>
      <c r="M17" s="220"/>
      <c r="N17" s="220"/>
    </row>
    <row r="18" spans="1:14" ht="15.75">
      <c r="A18" s="241"/>
      <c r="B18" s="225"/>
      <c r="C18" s="225"/>
      <c r="D18" s="225"/>
      <c r="E18" s="225"/>
      <c r="F18" s="225"/>
      <c r="G18" s="225"/>
      <c r="H18" s="221"/>
      <c r="I18" s="220"/>
      <c r="J18" s="220"/>
      <c r="K18" s="220"/>
      <c r="L18" s="220"/>
      <c r="M18" s="220"/>
      <c r="N18" s="220"/>
    </row>
    <row r="19" spans="1:14" ht="15.75">
      <c r="A19" s="243" t="s">
        <v>232</v>
      </c>
      <c r="B19" s="225"/>
      <c r="C19" s="225"/>
      <c r="D19" s="225"/>
      <c r="E19" s="225"/>
      <c r="F19" s="225"/>
      <c r="G19" s="225"/>
      <c r="H19" s="221"/>
      <c r="I19" s="220"/>
      <c r="J19" s="220"/>
      <c r="K19" s="220"/>
      <c r="L19" s="220"/>
      <c r="M19" s="220"/>
      <c r="N19" s="220"/>
    </row>
    <row r="20" spans="1:14" ht="15.75">
      <c r="A20" s="241"/>
      <c r="B20" s="225"/>
      <c r="C20" s="225"/>
      <c r="D20" s="225"/>
      <c r="E20" s="225"/>
      <c r="F20" s="225"/>
      <c r="G20" s="225"/>
      <c r="H20" s="221"/>
      <c r="I20" s="220"/>
      <c r="J20" s="220"/>
      <c r="K20" s="220"/>
      <c r="L20" s="220"/>
      <c r="M20" s="220"/>
      <c r="N20" s="220"/>
    </row>
    <row r="21" spans="1:14" ht="15.75">
      <c r="A21" s="243" t="s">
        <v>233</v>
      </c>
      <c r="B21" s="225"/>
      <c r="C21" s="225"/>
      <c r="D21" s="225"/>
      <c r="E21" s="225"/>
      <c r="F21" s="225"/>
      <c r="G21" s="225"/>
      <c r="H21" s="221"/>
      <c r="I21" s="220"/>
      <c r="J21" s="220"/>
      <c r="K21" s="220"/>
      <c r="L21" s="220"/>
      <c r="M21" s="220"/>
      <c r="N21" s="220"/>
    </row>
    <row r="22" spans="1:14" ht="15.75">
      <c r="A22" s="241"/>
      <c r="B22" s="225"/>
      <c r="C22" s="225"/>
      <c r="D22" s="225"/>
      <c r="E22" s="225"/>
      <c r="F22" s="225"/>
      <c r="G22" s="225"/>
      <c r="H22" s="221"/>
      <c r="I22" s="220"/>
      <c r="J22" s="220"/>
      <c r="K22" s="220"/>
      <c r="L22" s="220"/>
      <c r="M22" s="220"/>
      <c r="N22" s="220"/>
    </row>
    <row r="23" spans="1:14" ht="15.75">
      <c r="A23" s="243" t="s">
        <v>250</v>
      </c>
      <c r="B23" s="225"/>
      <c r="C23" s="225"/>
      <c r="D23" s="225"/>
      <c r="E23" s="225"/>
      <c r="F23" s="225"/>
      <c r="G23" s="225"/>
      <c r="H23" s="221"/>
      <c r="I23" s="220"/>
      <c r="J23" s="220"/>
      <c r="K23" s="220"/>
      <c r="L23" s="220"/>
      <c r="M23" s="220"/>
      <c r="N23" s="220"/>
    </row>
    <row r="24" spans="1:14" ht="15.75">
      <c r="A24" s="241"/>
      <c r="B24" s="225"/>
      <c r="C24" s="225"/>
      <c r="D24" s="225"/>
      <c r="E24" s="225"/>
      <c r="F24" s="225"/>
      <c r="G24" s="225"/>
      <c r="H24" s="221"/>
      <c r="I24" s="220"/>
      <c r="J24" s="220"/>
      <c r="K24" s="220"/>
      <c r="L24" s="220"/>
      <c r="M24" s="220"/>
      <c r="N24" s="220"/>
    </row>
    <row r="25" spans="1:14" ht="15.75">
      <c r="A25" s="243" t="s">
        <v>251</v>
      </c>
      <c r="B25" s="225"/>
      <c r="C25" s="225"/>
      <c r="D25" s="225"/>
      <c r="E25" s="225"/>
      <c r="F25" s="225"/>
      <c r="G25" s="225"/>
      <c r="H25" s="221"/>
      <c r="I25" s="220"/>
      <c r="J25" s="220"/>
      <c r="K25" s="220"/>
      <c r="L25" s="220"/>
      <c r="M25" s="220"/>
      <c r="N25" s="220"/>
    </row>
    <row r="26" spans="1:14" ht="15.75">
      <c r="A26" s="241"/>
      <c r="B26" s="225"/>
      <c r="C26" s="225"/>
      <c r="D26" s="225"/>
      <c r="E26" s="225"/>
      <c r="F26" s="225"/>
      <c r="G26" s="225"/>
      <c r="H26" s="221"/>
      <c r="I26" s="220"/>
      <c r="J26" s="220"/>
      <c r="K26" s="220"/>
      <c r="L26" s="220"/>
      <c r="M26" s="220"/>
      <c r="N26" s="220"/>
    </row>
    <row r="27" spans="1:14" ht="15.75">
      <c r="A27" s="243" t="s">
        <v>234</v>
      </c>
      <c r="B27" s="224"/>
      <c r="C27" s="225"/>
      <c r="D27" s="225"/>
      <c r="E27" s="225"/>
      <c r="F27" s="225"/>
      <c r="G27" s="225"/>
      <c r="H27" s="221"/>
      <c r="I27" s="220"/>
      <c r="J27" s="220"/>
      <c r="K27" s="220"/>
      <c r="L27" s="220"/>
      <c r="M27" s="220"/>
      <c r="N27" s="220"/>
    </row>
    <row r="28" spans="1:14" ht="15.75">
      <c r="A28" s="241"/>
      <c r="B28" s="225"/>
      <c r="C28" s="225"/>
      <c r="D28" s="225"/>
      <c r="E28" s="225"/>
      <c r="F28" s="225"/>
      <c r="G28" s="225"/>
      <c r="H28" s="221"/>
      <c r="I28" s="220"/>
      <c r="J28" s="220"/>
      <c r="K28" s="220"/>
      <c r="L28" s="220"/>
      <c r="M28" s="220"/>
      <c r="N28" s="220"/>
    </row>
    <row r="29" spans="1:14" ht="15.75">
      <c r="A29" s="243" t="s">
        <v>235</v>
      </c>
      <c r="B29" s="225"/>
      <c r="C29" s="225"/>
      <c r="D29" s="225"/>
      <c r="E29" s="225"/>
      <c r="F29" s="225"/>
      <c r="G29" s="225"/>
      <c r="H29" s="221"/>
      <c r="I29" s="220"/>
      <c r="J29" s="220"/>
      <c r="K29" s="220"/>
      <c r="L29" s="220"/>
      <c r="M29" s="220"/>
      <c r="N29" s="220"/>
    </row>
    <row r="30" spans="1:14" ht="15.75">
      <c r="A30" s="241"/>
      <c r="B30" s="225"/>
      <c r="C30" s="225"/>
      <c r="D30" s="225"/>
      <c r="E30" s="225"/>
      <c r="F30" s="225"/>
      <c r="G30" s="225"/>
      <c r="H30" s="221"/>
      <c r="I30" s="220"/>
      <c r="J30" s="220"/>
      <c r="K30" s="220"/>
      <c r="L30" s="220"/>
      <c r="M30" s="220"/>
      <c r="N30" s="220"/>
    </row>
    <row r="31" spans="1:14" ht="15.75">
      <c r="A31" s="243" t="s">
        <v>236</v>
      </c>
      <c r="B31" s="225"/>
      <c r="C31" s="225"/>
      <c r="D31" s="225"/>
      <c r="E31" s="225"/>
      <c r="F31" s="225"/>
      <c r="G31" s="225"/>
      <c r="H31" s="221"/>
      <c r="I31" s="220"/>
      <c r="J31" s="220"/>
      <c r="K31" s="220"/>
      <c r="L31" s="220"/>
      <c r="M31" s="220"/>
      <c r="N31" s="220"/>
    </row>
    <row r="32" spans="1:14" ht="15.75">
      <c r="A32" s="241"/>
      <c r="B32" s="225"/>
      <c r="C32" s="225"/>
      <c r="D32" s="225"/>
      <c r="E32" s="225"/>
      <c r="F32" s="225"/>
      <c r="G32" s="225"/>
      <c r="H32" s="221"/>
      <c r="I32" s="220"/>
      <c r="J32" s="220"/>
      <c r="K32" s="220"/>
      <c r="L32" s="220"/>
      <c r="M32" s="220"/>
      <c r="N32" s="220"/>
    </row>
    <row r="33" spans="1:14" ht="15.75">
      <c r="A33" s="243" t="s">
        <v>237</v>
      </c>
      <c r="B33" s="225"/>
      <c r="C33" s="225"/>
      <c r="D33" s="225"/>
      <c r="E33" s="225"/>
      <c r="F33" s="225"/>
      <c r="G33" s="225"/>
      <c r="H33" s="221"/>
      <c r="I33" s="220"/>
      <c r="J33" s="220"/>
      <c r="K33" s="220"/>
      <c r="L33" s="220"/>
      <c r="M33" s="220"/>
      <c r="N33" s="220"/>
    </row>
    <row r="34" spans="1:14" ht="15.75">
      <c r="A34" s="241"/>
      <c r="B34" s="225"/>
      <c r="C34" s="225"/>
      <c r="D34" s="225"/>
      <c r="E34" s="225"/>
      <c r="F34" s="225"/>
      <c r="G34" s="225"/>
      <c r="H34" s="221"/>
      <c r="I34" s="220"/>
      <c r="J34" s="220"/>
      <c r="K34" s="220"/>
      <c r="L34" s="220"/>
      <c r="M34" s="220"/>
      <c r="N34" s="220"/>
    </row>
    <row r="35" spans="1:14" ht="15.75">
      <c r="A35" s="243" t="s">
        <v>238</v>
      </c>
      <c r="B35" s="225"/>
      <c r="C35" s="225"/>
      <c r="D35" s="225"/>
      <c r="E35" s="225"/>
      <c r="F35" s="225"/>
      <c r="G35" s="225"/>
      <c r="H35" s="221"/>
      <c r="I35" s="220"/>
      <c r="J35" s="220"/>
      <c r="K35" s="220"/>
      <c r="L35" s="220"/>
      <c r="M35" s="220"/>
      <c r="N35" s="220"/>
    </row>
    <row r="36" spans="1:14" ht="15.75">
      <c r="A36" s="241"/>
      <c r="B36" s="225"/>
      <c r="C36" s="225"/>
      <c r="D36" s="225"/>
      <c r="E36" s="225"/>
      <c r="F36" s="225"/>
      <c r="G36" s="225"/>
      <c r="H36" s="221"/>
      <c r="I36" s="220"/>
      <c r="J36" s="220"/>
      <c r="K36" s="220"/>
      <c r="L36" s="220"/>
      <c r="M36" s="220"/>
      <c r="N36" s="220"/>
    </row>
    <row r="37" spans="1:14" ht="15.75">
      <c r="A37" s="243" t="s">
        <v>239</v>
      </c>
      <c r="B37" s="225"/>
      <c r="C37" s="225"/>
      <c r="D37" s="225"/>
      <c r="E37" s="225"/>
      <c r="F37" s="225"/>
      <c r="G37" s="225"/>
      <c r="H37" s="221"/>
      <c r="I37" s="220"/>
      <c r="J37" s="220"/>
      <c r="K37" s="220"/>
      <c r="L37" s="220"/>
      <c r="M37" s="220"/>
      <c r="N37" s="220"/>
    </row>
    <row r="38" spans="1:14" ht="15.75">
      <c r="A38" s="241"/>
      <c r="B38" s="225"/>
      <c r="C38" s="225"/>
      <c r="D38" s="225"/>
      <c r="E38" s="225"/>
      <c r="F38" s="225"/>
      <c r="G38" s="225"/>
      <c r="H38" s="221"/>
      <c r="I38" s="220"/>
      <c r="J38" s="220"/>
      <c r="K38" s="220"/>
      <c r="L38" s="220"/>
      <c r="M38" s="220"/>
      <c r="N38" s="220"/>
    </row>
    <row r="39" spans="1:14" ht="15.75">
      <c r="A39" s="243" t="s">
        <v>240</v>
      </c>
      <c r="B39" s="225"/>
      <c r="C39" s="225"/>
      <c r="D39" s="225"/>
      <c r="E39" s="225"/>
      <c r="F39" s="225"/>
      <c r="G39" s="225"/>
      <c r="H39" s="221"/>
      <c r="I39" s="220"/>
      <c r="J39" s="220"/>
      <c r="K39" s="220"/>
      <c r="L39" s="220"/>
      <c r="M39" s="220"/>
      <c r="N39" s="220"/>
    </row>
    <row r="40" spans="1:14">
      <c r="A40" s="226"/>
      <c r="B40" s="226"/>
      <c r="C40" s="226"/>
      <c r="D40" s="226"/>
      <c r="E40" s="226"/>
      <c r="F40" s="226"/>
      <c r="G40" s="226"/>
      <c r="H40" s="222"/>
    </row>
    <row r="41" spans="1:14">
      <c r="A41" s="226"/>
      <c r="B41" s="226"/>
      <c r="C41" s="226"/>
      <c r="D41" s="226"/>
      <c r="E41" s="226"/>
      <c r="F41" s="226"/>
      <c r="G41" s="226"/>
      <c r="H41" s="222"/>
    </row>
    <row r="42" spans="1:14">
      <c r="A42" s="226"/>
      <c r="B42" s="226"/>
      <c r="C42" s="226"/>
      <c r="D42" s="226"/>
      <c r="E42" s="226"/>
      <c r="F42" s="226"/>
      <c r="G42" s="226"/>
      <c r="H42" s="222"/>
    </row>
    <row r="43" spans="1:14">
      <c r="A43" s="240" t="s">
        <v>340</v>
      </c>
      <c r="B43" s="226"/>
      <c r="C43" s="226"/>
      <c r="D43" s="226"/>
      <c r="E43" s="226"/>
      <c r="F43" s="226"/>
      <c r="G43" s="226"/>
      <c r="H43" s="222"/>
    </row>
    <row r="46" spans="1:14" ht="45.75" customHeight="1">
      <c r="A46" s="399" t="s">
        <v>308</v>
      </c>
      <c r="B46" s="376"/>
      <c r="C46" s="376"/>
      <c r="D46" s="376"/>
      <c r="E46" s="376"/>
      <c r="F46" s="376"/>
      <c r="G46" s="376"/>
      <c r="H46" s="376"/>
      <c r="I46" s="376"/>
    </row>
    <row r="47" spans="1:14" ht="88.5" customHeight="1">
      <c r="A47" s="399" t="s">
        <v>361</v>
      </c>
      <c r="B47" s="376"/>
      <c r="C47" s="376"/>
      <c r="D47" s="376"/>
      <c r="E47" s="376"/>
      <c r="F47" s="376"/>
      <c r="G47" s="376"/>
      <c r="H47" s="376"/>
      <c r="I47" s="376"/>
    </row>
    <row r="48" spans="1:14" ht="33" customHeight="1">
      <c r="A48" s="399"/>
      <c r="B48" s="377"/>
      <c r="C48" s="377"/>
      <c r="D48" s="377"/>
      <c r="E48" s="377"/>
      <c r="F48" s="377"/>
      <c r="G48" s="377"/>
      <c r="H48" s="377"/>
      <c r="I48" s="377"/>
    </row>
  </sheetData>
  <hyperlinks>
    <hyperlink ref="A13" location="'T2'!A1" display="2 : Dépenses de fonctionnement et d’investissement : niveau et évolution"/>
    <hyperlink ref="A11" location="'T1'!A1" display="1 : Dépenses et recettes totales : niveau évolution et structure"/>
    <hyperlink ref="A15" location="'T3'!A1" display="3 : Composantes des dépenses de fonctionnement : niveau, évolution et structure"/>
    <hyperlink ref="A17" location="'T4'!A1" display="4 : Composantes des dépenses d’investissement: niveau, évolution et structure"/>
    <hyperlink ref="A19" location="'T5'!A1" display="5 : Recettes totales : niveau et évolution par grand poste"/>
    <hyperlink ref="A21" location="'T6'!A1" display="6 : Recettes de fonctionnement et d’investissement : niveau et évolution"/>
    <hyperlink ref="A23" location="'T7'!A1" display="7 : Recettes fiscales directes et indirectes"/>
    <hyperlink ref="A25" location="'T8'!A1" display="8 : Fiscalité indirecte : tarifs et évolution"/>
    <hyperlink ref="A27" location="'T9'!A1" display="9 : Dotations, participations et subventions reçues : niveau et structure"/>
    <hyperlink ref="A29" location="'T10'!A1" display="10 : Formation de l’épargne et financement de l’investissement"/>
    <hyperlink ref="A31" location="'T11'!A1" display="11 : Endettement et marge de manœuvre"/>
    <hyperlink ref="A33" location="'T12'!A1" display="12 : Présentation fonctionnelle : ventilation des dépenses par grande fonction"/>
    <hyperlink ref="A35" location="'T13'!A1" display="13 : Domaines transférés : dépenses liées au transport ferroviaire, à l’enseignement et la formation professionnelle"/>
    <hyperlink ref="A37" location="'T14'!A1" display="14 : Les ratios financiers"/>
    <hyperlink ref="A39" location="'T15'!A1" display="15 : Indicateurs démographiques et géographiques"/>
  </hyperlinks>
  <pageMargins left="0.70866141732283472" right="0.70866141732283472" top="0.74803149606299213" bottom="0.74803149606299213" header="0.31496062992125984" footer="0.31496062992125984"/>
  <pageSetup paperSize="9" scale="61" firstPageNumber="3"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F107"/>
  <sheetViews>
    <sheetView view="pageLayout" zoomScale="80" zoomScaleNormal="100" zoomScaleSheetLayoutView="100" zoomScalePageLayoutView="80" workbookViewId="0">
      <selection activeCell="C2" sqref="C2"/>
    </sheetView>
  </sheetViews>
  <sheetFormatPr baseColWidth="10" defaultRowHeight="15"/>
  <cols>
    <col min="1" max="1" width="27.28515625" customWidth="1"/>
    <col min="2" max="6" width="18.7109375" customWidth="1"/>
  </cols>
  <sheetData>
    <row r="1" spans="1:6" ht="15" customHeight="1">
      <c r="A1" s="48"/>
      <c r="B1" s="49"/>
      <c r="C1" s="49"/>
      <c r="D1" s="2"/>
      <c r="E1" s="49"/>
    </row>
    <row r="2" spans="1:6" s="66" customFormat="1" ht="20.25" customHeight="1">
      <c r="A2" s="223" t="s">
        <v>103</v>
      </c>
      <c r="B2" s="51"/>
      <c r="C2" s="51"/>
      <c r="D2" s="51"/>
      <c r="E2" s="51"/>
      <c r="F2" s="239" t="s">
        <v>243</v>
      </c>
    </row>
    <row r="3" spans="1:6" ht="20.25" customHeight="1">
      <c r="A3" s="50"/>
      <c r="B3" s="51"/>
      <c r="C3" s="51"/>
      <c r="D3" s="51"/>
      <c r="E3" s="51"/>
      <c r="F3" s="52"/>
    </row>
    <row r="4" spans="1:6" ht="20.25" customHeight="1">
      <c r="A4" s="227" t="s">
        <v>249</v>
      </c>
      <c r="B4" s="51"/>
      <c r="C4" s="51"/>
      <c r="D4" s="51"/>
      <c r="E4" s="51"/>
      <c r="F4" s="52"/>
    </row>
    <row r="5" spans="1:6" ht="18">
      <c r="A5" s="50"/>
      <c r="B5" s="51"/>
      <c r="C5" s="51"/>
      <c r="D5" s="51"/>
      <c r="E5" s="51"/>
      <c r="F5" s="52"/>
    </row>
    <row r="6" spans="1:6">
      <c r="A6" s="53"/>
      <c r="B6" s="53"/>
      <c r="C6" s="54"/>
      <c r="D6" s="2"/>
      <c r="E6" s="2"/>
      <c r="F6" s="7"/>
    </row>
    <row r="7" spans="1:6" ht="15" customHeight="1">
      <c r="A7" s="229" t="s">
        <v>115</v>
      </c>
      <c r="B7" s="92"/>
      <c r="C7" s="55"/>
      <c r="D7" s="55"/>
      <c r="E7" s="55"/>
      <c r="F7" s="57"/>
    </row>
    <row r="8" spans="1:6" ht="21" customHeight="1">
      <c r="A8" s="624" t="s">
        <v>2</v>
      </c>
      <c r="B8" s="710" t="s">
        <v>116</v>
      </c>
      <c r="C8" s="711"/>
      <c r="D8" s="712" t="s">
        <v>117</v>
      </c>
      <c r="E8" s="712"/>
      <c r="F8" s="712"/>
    </row>
    <row r="9" spans="1:6" ht="21" customHeight="1">
      <c r="A9" s="625"/>
      <c r="B9" s="522">
        <v>2013</v>
      </c>
      <c r="C9" s="523">
        <v>2014</v>
      </c>
      <c r="D9" s="447">
        <v>2013</v>
      </c>
      <c r="E9" s="447">
        <v>2014</v>
      </c>
      <c r="F9" s="464" t="s">
        <v>325</v>
      </c>
    </row>
    <row r="10" spans="1:6">
      <c r="A10" s="36" t="s">
        <v>3</v>
      </c>
      <c r="B10" s="524">
        <v>0</v>
      </c>
      <c r="C10" s="525">
        <v>0</v>
      </c>
      <c r="D10" s="99">
        <v>36.5</v>
      </c>
      <c r="E10" s="99">
        <v>36.5</v>
      </c>
      <c r="F10" s="100">
        <v>0</v>
      </c>
    </row>
    <row r="11" spans="1:6">
      <c r="A11" s="37" t="s">
        <v>4</v>
      </c>
      <c r="B11" s="526">
        <v>0</v>
      </c>
      <c r="C11" s="527">
        <v>0</v>
      </c>
      <c r="D11" s="101">
        <v>36</v>
      </c>
      <c r="E11" s="101">
        <v>36</v>
      </c>
      <c r="F11" s="102">
        <v>0</v>
      </c>
    </row>
    <row r="12" spans="1:6">
      <c r="A12" s="36" t="s">
        <v>5</v>
      </c>
      <c r="B12" s="524">
        <v>0</v>
      </c>
      <c r="C12" s="525">
        <v>0</v>
      </c>
      <c r="D12" s="99">
        <v>40</v>
      </c>
      <c r="E12" s="99">
        <v>45</v>
      </c>
      <c r="F12" s="100">
        <v>0.125</v>
      </c>
    </row>
    <row r="13" spans="1:6">
      <c r="A13" s="37" t="s">
        <v>6</v>
      </c>
      <c r="B13" s="526">
        <v>0</v>
      </c>
      <c r="C13" s="527">
        <v>0</v>
      </c>
      <c r="D13" s="101">
        <v>46</v>
      </c>
      <c r="E13" s="101">
        <v>51</v>
      </c>
      <c r="F13" s="102">
        <v>0.10869565217391308</v>
      </c>
    </row>
    <row r="14" spans="1:6">
      <c r="A14" s="36" t="s">
        <v>7</v>
      </c>
      <c r="B14" s="524">
        <v>0</v>
      </c>
      <c r="C14" s="525">
        <v>0</v>
      </c>
      <c r="D14" s="99">
        <v>46</v>
      </c>
      <c r="E14" s="99">
        <v>46</v>
      </c>
      <c r="F14" s="100">
        <v>0</v>
      </c>
    </row>
    <row r="15" spans="1:6">
      <c r="A15" s="37" t="s">
        <v>8</v>
      </c>
      <c r="B15" s="526">
        <v>0</v>
      </c>
      <c r="C15" s="527">
        <v>0</v>
      </c>
      <c r="D15" s="101">
        <v>41.82</v>
      </c>
      <c r="E15" s="101">
        <v>42.45</v>
      </c>
      <c r="F15" s="102">
        <v>1.5064562410330051E-2</v>
      </c>
    </row>
    <row r="16" spans="1:6">
      <c r="A16" s="36" t="s">
        <v>9</v>
      </c>
      <c r="B16" s="524">
        <v>0</v>
      </c>
      <c r="C16" s="525">
        <v>0</v>
      </c>
      <c r="D16" s="99">
        <v>35</v>
      </c>
      <c r="E16" s="99">
        <v>35</v>
      </c>
      <c r="F16" s="100">
        <v>0</v>
      </c>
    </row>
    <row r="17" spans="1:6">
      <c r="A17" s="37" t="s">
        <v>10</v>
      </c>
      <c r="B17" s="526">
        <v>33</v>
      </c>
      <c r="C17" s="527">
        <v>33</v>
      </c>
      <c r="D17" s="101">
        <v>27</v>
      </c>
      <c r="E17" s="101">
        <v>27</v>
      </c>
      <c r="F17" s="102">
        <v>0</v>
      </c>
    </row>
    <row r="18" spans="1:6">
      <c r="A18" s="36" t="s">
        <v>11</v>
      </c>
      <c r="B18" s="524">
        <v>0</v>
      </c>
      <c r="C18" s="525">
        <v>0</v>
      </c>
      <c r="D18" s="99">
        <v>36</v>
      </c>
      <c r="E18" s="99">
        <v>36</v>
      </c>
      <c r="F18" s="100">
        <v>0</v>
      </c>
    </row>
    <row r="19" spans="1:6">
      <c r="A19" s="25" t="s">
        <v>25</v>
      </c>
      <c r="B19" s="509">
        <v>0</v>
      </c>
      <c r="C19" s="527">
        <v>0</v>
      </c>
      <c r="D19" s="103">
        <v>46.15</v>
      </c>
      <c r="E19" s="101">
        <v>46.15</v>
      </c>
      <c r="F19" s="102">
        <v>0</v>
      </c>
    </row>
    <row r="20" spans="1:6">
      <c r="A20" s="36" t="s">
        <v>12</v>
      </c>
      <c r="B20" s="524">
        <v>0</v>
      </c>
      <c r="C20" s="525">
        <v>0</v>
      </c>
      <c r="D20" s="99">
        <v>44</v>
      </c>
      <c r="E20" s="99">
        <v>44</v>
      </c>
      <c r="F20" s="100">
        <v>0</v>
      </c>
    </row>
    <row r="21" spans="1:6">
      <c r="A21" s="25" t="s">
        <v>13</v>
      </c>
      <c r="B21" s="509">
        <v>26.6</v>
      </c>
      <c r="C21" s="527">
        <v>26.6</v>
      </c>
      <c r="D21" s="103">
        <v>40</v>
      </c>
      <c r="E21" s="101">
        <v>42</v>
      </c>
      <c r="F21" s="102">
        <v>5.0000000000000044E-2</v>
      </c>
    </row>
    <row r="22" spans="1:6">
      <c r="A22" s="36" t="s">
        <v>14</v>
      </c>
      <c r="B22" s="524">
        <v>0</v>
      </c>
      <c r="C22" s="525">
        <v>0</v>
      </c>
      <c r="D22" s="99">
        <v>43</v>
      </c>
      <c r="E22" s="99">
        <v>45</v>
      </c>
      <c r="F22" s="100">
        <v>4.6511627906976827E-2</v>
      </c>
    </row>
    <row r="23" spans="1:6">
      <c r="A23" s="25" t="s">
        <v>15</v>
      </c>
      <c r="B23" s="509">
        <v>0</v>
      </c>
      <c r="C23" s="527">
        <v>0</v>
      </c>
      <c r="D23" s="103">
        <v>34</v>
      </c>
      <c r="E23" s="101">
        <v>34</v>
      </c>
      <c r="F23" s="102">
        <v>0</v>
      </c>
    </row>
    <row r="24" spans="1:6">
      <c r="A24" s="36" t="s">
        <v>16</v>
      </c>
      <c r="B24" s="524">
        <v>0</v>
      </c>
      <c r="C24" s="525">
        <v>0</v>
      </c>
      <c r="D24" s="99">
        <v>45</v>
      </c>
      <c r="E24" s="99">
        <v>45</v>
      </c>
      <c r="F24" s="100">
        <v>0</v>
      </c>
    </row>
    <row r="25" spans="1:6">
      <c r="A25" s="25" t="s">
        <v>17</v>
      </c>
      <c r="B25" s="509">
        <v>0</v>
      </c>
      <c r="C25" s="527">
        <v>0</v>
      </c>
      <c r="D25" s="103">
        <v>35</v>
      </c>
      <c r="E25" s="101">
        <v>35</v>
      </c>
      <c r="F25" s="102">
        <v>0</v>
      </c>
    </row>
    <row r="26" spans="1:6">
      <c r="A26" s="36" t="s">
        <v>18</v>
      </c>
      <c r="B26" s="524">
        <v>0</v>
      </c>
      <c r="C26" s="525">
        <v>0</v>
      </c>
      <c r="D26" s="99">
        <v>35</v>
      </c>
      <c r="E26" s="99">
        <v>35</v>
      </c>
      <c r="F26" s="100">
        <v>0</v>
      </c>
    </row>
    <row r="27" spans="1:6">
      <c r="A27" s="25" t="s">
        <v>19</v>
      </c>
      <c r="B27" s="509">
        <v>0</v>
      </c>
      <c r="C27" s="527">
        <v>0</v>
      </c>
      <c r="D27" s="103">
        <v>43</v>
      </c>
      <c r="E27" s="101">
        <v>48</v>
      </c>
      <c r="F27" s="102">
        <v>0.11627906976744184</v>
      </c>
    </row>
    <row r="28" spans="1:6">
      <c r="A28" s="36" t="s">
        <v>20</v>
      </c>
      <c r="B28" s="524">
        <v>0</v>
      </c>
      <c r="C28" s="525">
        <v>0</v>
      </c>
      <c r="D28" s="99">
        <v>33</v>
      </c>
      <c r="E28" s="99">
        <v>33</v>
      </c>
      <c r="F28" s="100">
        <v>0</v>
      </c>
    </row>
    <row r="29" spans="1:6">
      <c r="A29" s="25" t="s">
        <v>21</v>
      </c>
      <c r="B29" s="509">
        <v>25</v>
      </c>
      <c r="C29" s="527">
        <v>25</v>
      </c>
      <c r="D29" s="103">
        <v>41.8</v>
      </c>
      <c r="E29" s="101">
        <v>41.8</v>
      </c>
      <c r="F29" s="102">
        <v>0</v>
      </c>
    </row>
    <row r="30" spans="1:6">
      <c r="A30" s="36" t="s">
        <v>22</v>
      </c>
      <c r="B30" s="524">
        <v>0</v>
      </c>
      <c r="C30" s="525">
        <v>0</v>
      </c>
      <c r="D30" s="99">
        <v>51.2</v>
      </c>
      <c r="E30" s="99">
        <v>51.2</v>
      </c>
      <c r="F30" s="100">
        <v>0</v>
      </c>
    </row>
    <row r="31" spans="1:6">
      <c r="A31" s="25" t="s">
        <v>23</v>
      </c>
      <c r="B31" s="509">
        <v>0</v>
      </c>
      <c r="C31" s="527">
        <v>0</v>
      </c>
      <c r="D31" s="103">
        <v>43</v>
      </c>
      <c r="E31" s="101">
        <v>43</v>
      </c>
      <c r="F31" s="102">
        <v>0</v>
      </c>
    </row>
    <row r="32" spans="1:6">
      <c r="A32" s="36" t="s">
        <v>27</v>
      </c>
      <c r="B32" s="524">
        <v>0</v>
      </c>
      <c r="C32" s="525">
        <v>0</v>
      </c>
      <c r="D32" s="99">
        <v>41</v>
      </c>
      <c r="E32" s="99">
        <v>41</v>
      </c>
      <c r="F32" s="100">
        <v>0</v>
      </c>
    </row>
    <row r="33" spans="1:6">
      <c r="A33" s="37" t="s">
        <v>28</v>
      </c>
      <c r="B33" s="526">
        <v>53.66</v>
      </c>
      <c r="C33" s="527">
        <v>53.66</v>
      </c>
      <c r="D33" s="101">
        <v>42.5</v>
      </c>
      <c r="E33" s="101">
        <v>42.5</v>
      </c>
      <c r="F33" s="102">
        <v>0</v>
      </c>
    </row>
    <row r="34" spans="1:6">
      <c r="A34" s="36" t="s">
        <v>29</v>
      </c>
      <c r="B34" s="524">
        <v>53</v>
      </c>
      <c r="C34" s="525">
        <v>53</v>
      </c>
      <c r="D34" s="99">
        <v>30</v>
      </c>
      <c r="E34" s="99">
        <v>30</v>
      </c>
      <c r="F34" s="100">
        <v>0</v>
      </c>
    </row>
    <row r="35" spans="1:6">
      <c r="A35" s="37" t="s">
        <v>30</v>
      </c>
      <c r="B35" s="526">
        <v>68.599999999999994</v>
      </c>
      <c r="C35" s="527">
        <v>68.599999999999994</v>
      </c>
      <c r="D35" s="101">
        <v>39</v>
      </c>
      <c r="E35" s="101">
        <v>39</v>
      </c>
      <c r="F35" s="521">
        <v>0</v>
      </c>
    </row>
    <row r="36" spans="1:6">
      <c r="A36" s="41" t="s">
        <v>24</v>
      </c>
      <c r="B36" s="528" t="s">
        <v>86</v>
      </c>
      <c r="C36" s="529" t="s">
        <v>86</v>
      </c>
      <c r="D36" s="104" t="s">
        <v>86</v>
      </c>
      <c r="E36" s="104" t="s">
        <v>86</v>
      </c>
      <c r="F36" s="104" t="s">
        <v>86</v>
      </c>
    </row>
    <row r="37" spans="1:6">
      <c r="A37" s="38" t="s">
        <v>26</v>
      </c>
      <c r="B37" s="530" t="s">
        <v>86</v>
      </c>
      <c r="C37" s="531" t="s">
        <v>86</v>
      </c>
      <c r="D37" s="107" t="s">
        <v>86</v>
      </c>
      <c r="E37" s="107" t="s">
        <v>86</v>
      </c>
      <c r="F37" s="107" t="s">
        <v>86</v>
      </c>
    </row>
    <row r="38" spans="1:6">
      <c r="A38" s="29" t="s">
        <v>31</v>
      </c>
      <c r="B38" s="532" t="s">
        <v>86</v>
      </c>
      <c r="C38" s="533" t="s">
        <v>86</v>
      </c>
      <c r="D38" s="109" t="s">
        <v>86</v>
      </c>
      <c r="E38" s="109" t="s">
        <v>86</v>
      </c>
      <c r="F38" s="109" t="s">
        <v>86</v>
      </c>
    </row>
    <row r="39" spans="1:6">
      <c r="A39" s="42" t="s">
        <v>32</v>
      </c>
      <c r="B39" s="534" t="s">
        <v>86</v>
      </c>
      <c r="C39" s="535" t="s">
        <v>86</v>
      </c>
      <c r="D39" s="110" t="s">
        <v>86</v>
      </c>
      <c r="E39" s="110" t="s">
        <v>86</v>
      </c>
      <c r="F39" s="110" t="s">
        <v>86</v>
      </c>
    </row>
    <row r="40" spans="1:6">
      <c r="A40" s="156" t="s">
        <v>341</v>
      </c>
      <c r="B40" s="58"/>
      <c r="C40" s="59"/>
      <c r="D40" s="2"/>
      <c r="E40" s="49"/>
      <c r="F40" s="49"/>
    </row>
    <row r="41" spans="1:6">
      <c r="A41" s="175" t="s">
        <v>118</v>
      </c>
      <c r="B41" s="61"/>
      <c r="C41" s="61"/>
      <c r="D41" s="64"/>
      <c r="E41" s="63"/>
      <c r="F41" s="63"/>
    </row>
    <row r="46" spans="1:6" ht="18">
      <c r="A46" s="227" t="s">
        <v>119</v>
      </c>
    </row>
    <row r="47" spans="1:6" ht="15" customHeight="1">
      <c r="A47" s="91" t="s">
        <v>343</v>
      </c>
    </row>
    <row r="74" spans="1:1">
      <c r="A74" s="176" t="s">
        <v>311</v>
      </c>
    </row>
    <row r="81" spans="1:3">
      <c r="A81" s="114"/>
      <c r="B81" t="s">
        <v>120</v>
      </c>
      <c r="C81" t="s">
        <v>121</v>
      </c>
    </row>
    <row r="82" spans="1:3">
      <c r="A82" t="s">
        <v>22</v>
      </c>
      <c r="B82">
        <v>0</v>
      </c>
      <c r="C82">
        <v>51.2</v>
      </c>
    </row>
    <row r="83" spans="1:3">
      <c r="A83" t="s">
        <v>6</v>
      </c>
      <c r="B83">
        <v>0</v>
      </c>
      <c r="C83">
        <v>51</v>
      </c>
    </row>
    <row r="84" spans="1:3">
      <c r="A84" t="s">
        <v>19</v>
      </c>
      <c r="B84">
        <v>0</v>
      </c>
      <c r="C84">
        <v>48</v>
      </c>
    </row>
    <row r="85" spans="1:3">
      <c r="A85" t="s">
        <v>25</v>
      </c>
      <c r="B85">
        <v>0</v>
      </c>
      <c r="C85">
        <v>46.15</v>
      </c>
    </row>
    <row r="86" spans="1:3">
      <c r="A86" t="s">
        <v>7</v>
      </c>
      <c r="B86">
        <v>0</v>
      </c>
      <c r="C86">
        <v>46</v>
      </c>
    </row>
    <row r="87" spans="1:3">
      <c r="A87" t="s">
        <v>5</v>
      </c>
      <c r="B87">
        <v>0</v>
      </c>
      <c r="C87">
        <v>45</v>
      </c>
    </row>
    <row r="88" spans="1:3">
      <c r="A88" t="s">
        <v>14</v>
      </c>
      <c r="B88">
        <v>0</v>
      </c>
      <c r="C88">
        <v>45</v>
      </c>
    </row>
    <row r="89" spans="1:3">
      <c r="A89" t="s">
        <v>16</v>
      </c>
      <c r="B89">
        <v>0</v>
      </c>
      <c r="C89">
        <v>45</v>
      </c>
    </row>
    <row r="90" spans="1:3">
      <c r="A90" t="s">
        <v>12</v>
      </c>
      <c r="B90">
        <v>0</v>
      </c>
      <c r="C90">
        <v>44</v>
      </c>
    </row>
    <row r="91" spans="1:3">
      <c r="A91" t="s">
        <v>23</v>
      </c>
      <c r="B91">
        <v>0</v>
      </c>
      <c r="C91">
        <v>43</v>
      </c>
    </row>
    <row r="92" spans="1:3">
      <c r="A92" t="s">
        <v>28</v>
      </c>
      <c r="B92">
        <v>53.66</v>
      </c>
      <c r="C92">
        <v>42.5</v>
      </c>
    </row>
    <row r="93" spans="1:3">
      <c r="A93" t="s">
        <v>8</v>
      </c>
      <c r="B93">
        <v>0</v>
      </c>
      <c r="C93">
        <v>42.45</v>
      </c>
    </row>
    <row r="94" spans="1:3">
      <c r="A94" t="s">
        <v>13</v>
      </c>
      <c r="B94">
        <v>26.6</v>
      </c>
      <c r="C94">
        <v>42</v>
      </c>
    </row>
    <row r="95" spans="1:3">
      <c r="A95" t="s">
        <v>21</v>
      </c>
      <c r="B95">
        <v>25</v>
      </c>
      <c r="C95">
        <v>41.8</v>
      </c>
    </row>
    <row r="96" spans="1:3">
      <c r="A96" t="s">
        <v>27</v>
      </c>
      <c r="B96">
        <v>0</v>
      </c>
      <c r="C96">
        <v>41</v>
      </c>
    </row>
    <row r="97" spans="1:3">
      <c r="A97" t="s">
        <v>30</v>
      </c>
      <c r="B97">
        <v>68.599999999999994</v>
      </c>
      <c r="C97">
        <v>39</v>
      </c>
    </row>
    <row r="98" spans="1:3">
      <c r="A98" t="s">
        <v>3</v>
      </c>
      <c r="B98">
        <v>0</v>
      </c>
      <c r="C98">
        <v>36.5</v>
      </c>
    </row>
    <row r="99" spans="1:3">
      <c r="A99" t="s">
        <v>4</v>
      </c>
      <c r="B99">
        <v>0</v>
      </c>
      <c r="C99">
        <v>36</v>
      </c>
    </row>
    <row r="100" spans="1:3">
      <c r="A100" t="s">
        <v>11</v>
      </c>
      <c r="B100">
        <v>0</v>
      </c>
      <c r="C100">
        <v>36</v>
      </c>
    </row>
    <row r="101" spans="1:3">
      <c r="A101" t="s">
        <v>9</v>
      </c>
      <c r="B101">
        <v>0</v>
      </c>
      <c r="C101">
        <v>35</v>
      </c>
    </row>
    <row r="102" spans="1:3">
      <c r="A102" t="s">
        <v>17</v>
      </c>
      <c r="B102">
        <v>0</v>
      </c>
      <c r="C102">
        <v>35</v>
      </c>
    </row>
    <row r="103" spans="1:3">
      <c r="A103" t="s">
        <v>18</v>
      </c>
      <c r="B103">
        <v>0</v>
      </c>
      <c r="C103">
        <v>35</v>
      </c>
    </row>
    <row r="104" spans="1:3">
      <c r="A104" t="s">
        <v>15</v>
      </c>
      <c r="B104">
        <v>0</v>
      </c>
      <c r="C104">
        <v>34</v>
      </c>
    </row>
    <row r="105" spans="1:3">
      <c r="A105" t="s">
        <v>20</v>
      </c>
      <c r="B105">
        <v>0</v>
      </c>
      <c r="C105">
        <v>33</v>
      </c>
    </row>
    <row r="106" spans="1:3">
      <c r="A106" t="s">
        <v>29</v>
      </c>
      <c r="B106">
        <v>53</v>
      </c>
      <c r="C106">
        <v>30</v>
      </c>
    </row>
    <row r="107" spans="1:3">
      <c r="A107" t="s">
        <v>10</v>
      </c>
      <c r="B107">
        <v>33</v>
      </c>
      <c r="C107">
        <v>27</v>
      </c>
    </row>
  </sheetData>
  <sortState ref="A82:C107">
    <sortCondition descending="1" ref="C82:C107"/>
  </sortState>
  <mergeCells count="3">
    <mergeCell ref="A8:A9"/>
    <mergeCell ref="B8:C8"/>
    <mergeCell ref="D8:F8"/>
  </mergeCells>
  <hyperlinks>
    <hyperlink ref="F2" location="Sommaire!A1" display="Sommaire"/>
  </hyperlinks>
  <pageMargins left="0.70866141732283472" right="0.70866141732283472" top="0.74803149606299213" bottom="0.74803149606299213" header="0.31496062992125984" footer="0.31496062992125984"/>
  <pageSetup paperSize="9" scale="46" firstPageNumber="16"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rowBreaks count="1" manualBreakCount="1">
    <brk id="77" max="16383" man="1"/>
  </rowBreaks>
  <drawing r:id="rId2"/>
</worksheet>
</file>

<file path=xl/worksheets/sheet11.xml><?xml version="1.0" encoding="utf-8"?>
<worksheet xmlns="http://schemas.openxmlformats.org/spreadsheetml/2006/main" xmlns:r="http://schemas.openxmlformats.org/officeDocument/2006/relationships">
  <sheetPr>
    <tabColor rgb="FFFFC000"/>
  </sheetPr>
  <dimension ref="A1:F99"/>
  <sheetViews>
    <sheetView view="pageLayout" zoomScale="80" zoomScaleNormal="100" zoomScaleSheetLayoutView="100" zoomScalePageLayoutView="80" workbookViewId="0">
      <selection activeCell="B2" sqref="B2"/>
    </sheetView>
  </sheetViews>
  <sheetFormatPr baseColWidth="10" defaultRowHeight="15"/>
  <cols>
    <col min="1" max="1" width="27.28515625" customWidth="1"/>
    <col min="2" max="6" width="22.28515625" customWidth="1"/>
  </cols>
  <sheetData>
    <row r="1" spans="1:6" ht="15" customHeight="1">
      <c r="A1" s="48"/>
      <c r="B1" s="49"/>
      <c r="C1" s="49"/>
      <c r="D1" s="2"/>
      <c r="E1" s="49"/>
    </row>
    <row r="2" spans="1:6" s="66" customFormat="1" ht="20.25" customHeight="1">
      <c r="A2" s="223"/>
      <c r="B2" s="51"/>
      <c r="C2" s="51"/>
      <c r="D2" s="51"/>
      <c r="E2" s="51"/>
      <c r="F2" s="239" t="s">
        <v>243</v>
      </c>
    </row>
    <row r="3" spans="1:6" ht="20.25" customHeight="1">
      <c r="A3" s="50"/>
      <c r="B3" s="51"/>
      <c r="C3" s="51"/>
      <c r="D3" s="51"/>
      <c r="E3" s="51"/>
      <c r="F3" s="52"/>
    </row>
    <row r="4" spans="1:6" ht="20.25" customHeight="1">
      <c r="A4" s="227" t="s">
        <v>123</v>
      </c>
      <c r="B4" s="51"/>
      <c r="C4" s="51"/>
      <c r="D4" s="51"/>
      <c r="E4" s="51"/>
      <c r="F4" s="52"/>
    </row>
    <row r="5" spans="1:6" ht="18">
      <c r="A5" s="50"/>
      <c r="B5" s="51"/>
      <c r="C5" s="51"/>
      <c r="D5" s="51"/>
      <c r="E5" s="51"/>
      <c r="F5" s="52"/>
    </row>
    <row r="6" spans="1:6">
      <c r="A6" s="53"/>
      <c r="B6" s="53"/>
      <c r="C6" s="54"/>
      <c r="D6" s="2"/>
      <c r="E6" s="2"/>
      <c r="F6" s="7"/>
    </row>
    <row r="7" spans="1:6" ht="15" customHeight="1">
      <c r="A7" s="229" t="s">
        <v>39</v>
      </c>
      <c r="B7" s="92"/>
      <c r="C7" s="55"/>
      <c r="D7" s="55"/>
      <c r="E7" s="55"/>
      <c r="F7" s="57"/>
    </row>
    <row r="8" spans="1:6" ht="15" customHeight="1">
      <c r="A8" s="624" t="s">
        <v>2</v>
      </c>
      <c r="B8" s="630" t="s">
        <v>122</v>
      </c>
      <c r="C8" s="630"/>
      <c r="D8" s="630"/>
      <c r="E8" s="718"/>
      <c r="F8" s="718"/>
    </row>
    <row r="9" spans="1:6" ht="15" customHeight="1">
      <c r="A9" s="696"/>
      <c r="B9" s="714" t="s">
        <v>102</v>
      </c>
      <c r="C9" s="469" t="s">
        <v>125</v>
      </c>
      <c r="D9" s="469" t="s">
        <v>125</v>
      </c>
      <c r="E9" s="713" t="s">
        <v>124</v>
      </c>
      <c r="F9" s="713"/>
    </row>
    <row r="10" spans="1:6" ht="15" customHeight="1">
      <c r="A10" s="625"/>
      <c r="B10" s="715"/>
      <c r="C10" s="466" t="s">
        <v>126</v>
      </c>
      <c r="D10" s="466" t="s">
        <v>127</v>
      </c>
      <c r="E10" s="447" t="s">
        <v>98</v>
      </c>
      <c r="F10" s="447" t="s">
        <v>99</v>
      </c>
    </row>
    <row r="11" spans="1:6">
      <c r="A11" s="36" t="s">
        <v>3</v>
      </c>
      <c r="B11" s="294">
        <v>306.92795799999999</v>
      </c>
      <c r="C11" s="294">
        <v>271.89073200000001</v>
      </c>
      <c r="D11" s="294">
        <v>35.037226000000004</v>
      </c>
      <c r="E11" s="273">
        <v>0.88584543999083987</v>
      </c>
      <c r="F11" s="273">
        <v>0.11415456000916022</v>
      </c>
    </row>
    <row r="12" spans="1:6">
      <c r="A12" s="37" t="s">
        <v>4</v>
      </c>
      <c r="B12" s="297">
        <v>481.89400000000001</v>
      </c>
      <c r="C12" s="297">
        <v>408.4495</v>
      </c>
      <c r="D12" s="297">
        <v>73.444500000000005</v>
      </c>
      <c r="E12" s="275">
        <v>0.84759200156050918</v>
      </c>
      <c r="F12" s="275">
        <v>0.15240799843949085</v>
      </c>
    </row>
    <row r="13" spans="1:6">
      <c r="A13" s="36" t="s">
        <v>5</v>
      </c>
      <c r="B13" s="294">
        <v>293.40996799999999</v>
      </c>
      <c r="C13" s="294">
        <v>234.91032799999999</v>
      </c>
      <c r="D13" s="294">
        <v>58.499639999999999</v>
      </c>
      <c r="E13" s="273">
        <v>0.80062149763091894</v>
      </c>
      <c r="F13" s="273">
        <v>0.19937850236908106</v>
      </c>
    </row>
    <row r="14" spans="1:6">
      <c r="A14" s="37" t="s">
        <v>6</v>
      </c>
      <c r="B14" s="297">
        <v>284.49618200000003</v>
      </c>
      <c r="C14" s="297">
        <v>253.08030400000001</v>
      </c>
      <c r="D14" s="297">
        <v>31.415877999999999</v>
      </c>
      <c r="E14" s="275">
        <v>0.88957363933973632</v>
      </c>
      <c r="F14" s="275">
        <v>0.11042636066026361</v>
      </c>
    </row>
    <row r="15" spans="1:6">
      <c r="A15" s="36" t="s">
        <v>7</v>
      </c>
      <c r="B15" s="294">
        <v>426.6105</v>
      </c>
      <c r="C15" s="294">
        <v>382.35750000000002</v>
      </c>
      <c r="D15" s="294">
        <v>44.253</v>
      </c>
      <c r="E15" s="273">
        <v>0.89626837595417841</v>
      </c>
      <c r="F15" s="273">
        <v>0.10373162404582166</v>
      </c>
    </row>
    <row r="16" spans="1:6">
      <c r="A16" s="37" t="s">
        <v>8</v>
      </c>
      <c r="B16" s="297">
        <v>430.77954999999997</v>
      </c>
      <c r="C16" s="297">
        <v>368.69579599999997</v>
      </c>
      <c r="D16" s="297">
        <v>62.083753999999999</v>
      </c>
      <c r="E16" s="275">
        <v>0.85588045207809882</v>
      </c>
      <c r="F16" s="275">
        <v>0.14411954792190113</v>
      </c>
    </row>
    <row r="17" spans="1:6">
      <c r="A17" s="36" t="s">
        <v>9</v>
      </c>
      <c r="B17" s="294">
        <v>260.30851999999999</v>
      </c>
      <c r="C17" s="294">
        <v>217.47527099999999</v>
      </c>
      <c r="D17" s="294">
        <v>42.833249000000002</v>
      </c>
      <c r="E17" s="273">
        <v>0.83545198981577706</v>
      </c>
      <c r="F17" s="273">
        <v>0.16454801018422296</v>
      </c>
    </row>
    <row r="18" spans="1:6">
      <c r="A18" s="37" t="s">
        <v>293</v>
      </c>
      <c r="B18" s="297">
        <v>408.47111100000001</v>
      </c>
      <c r="C18" s="297">
        <v>324.815111</v>
      </c>
      <c r="D18" s="297">
        <v>83.656000000000006</v>
      </c>
      <c r="E18" s="275">
        <v>0.79519726671686208</v>
      </c>
      <c r="F18" s="275">
        <v>0.20480273328313786</v>
      </c>
    </row>
    <row r="19" spans="1:6">
      <c r="A19" s="36" t="s">
        <v>11</v>
      </c>
      <c r="B19" s="294">
        <v>229.75427200000001</v>
      </c>
      <c r="C19" s="294">
        <v>192.947272</v>
      </c>
      <c r="D19" s="294">
        <v>36.807000000000002</v>
      </c>
      <c r="E19" s="273">
        <v>0.83979840862327904</v>
      </c>
      <c r="F19" s="273">
        <v>0.16020159137672096</v>
      </c>
    </row>
    <row r="20" spans="1:6">
      <c r="A20" s="25" t="s">
        <v>25</v>
      </c>
      <c r="B20" s="299">
        <v>1360.254506</v>
      </c>
      <c r="C20" s="297">
        <v>831.191506</v>
      </c>
      <c r="D20" s="297">
        <v>529.06299999999999</v>
      </c>
      <c r="E20" s="275">
        <v>0.61105587398068872</v>
      </c>
      <c r="F20" s="275">
        <v>0.38894412601931128</v>
      </c>
    </row>
    <row r="21" spans="1:6">
      <c r="A21" s="36" t="s">
        <v>12</v>
      </c>
      <c r="B21" s="294">
        <v>478.38</v>
      </c>
      <c r="C21" s="294">
        <v>366.12599999999998</v>
      </c>
      <c r="D21" s="294">
        <v>112.25399999999999</v>
      </c>
      <c r="E21" s="273">
        <v>0.76534554120155518</v>
      </c>
      <c r="F21" s="273">
        <v>0.23465445879844474</v>
      </c>
    </row>
    <row r="22" spans="1:6">
      <c r="A22" s="25" t="s">
        <v>13</v>
      </c>
      <c r="B22" s="299">
        <v>182.48050000000001</v>
      </c>
      <c r="C22" s="297">
        <v>169.33760000000001</v>
      </c>
      <c r="D22" s="297">
        <v>13.142899999999999</v>
      </c>
      <c r="E22" s="275">
        <v>0.92797641391819952</v>
      </c>
      <c r="F22" s="275">
        <v>7.2023586081800511E-2</v>
      </c>
    </row>
    <row r="23" spans="1:6">
      <c r="A23" s="36" t="s">
        <v>14</v>
      </c>
      <c r="B23" s="294">
        <v>404.95321999999999</v>
      </c>
      <c r="C23" s="294">
        <v>338.43700000000001</v>
      </c>
      <c r="D23" s="294">
        <v>66.516220000000004</v>
      </c>
      <c r="E23" s="273">
        <v>0.83574344710729798</v>
      </c>
      <c r="F23" s="273">
        <v>0.16425655289270205</v>
      </c>
    </row>
    <row r="24" spans="1:6">
      <c r="A24" s="25" t="s">
        <v>15</v>
      </c>
      <c r="B24" s="299">
        <v>500.48033699999996</v>
      </c>
      <c r="C24" s="297">
        <v>404.368337</v>
      </c>
      <c r="D24" s="297">
        <v>96.111999999999995</v>
      </c>
      <c r="E24" s="275">
        <v>0.80796048736675952</v>
      </c>
      <c r="F24" s="275">
        <v>0.19203951263324057</v>
      </c>
    </row>
    <row r="25" spans="1:6">
      <c r="A25" s="36" t="s">
        <v>16</v>
      </c>
      <c r="B25" s="294">
        <v>785.58261100000004</v>
      </c>
      <c r="C25" s="294">
        <v>637.251486</v>
      </c>
      <c r="D25" s="294">
        <v>148.33112499999999</v>
      </c>
      <c r="E25" s="273">
        <v>0.81118328878081536</v>
      </c>
      <c r="F25" s="273">
        <v>0.18881671121918453</v>
      </c>
    </row>
    <row r="26" spans="1:6">
      <c r="A26" s="25" t="s">
        <v>17</v>
      </c>
      <c r="B26" s="299">
        <v>246.05391999999998</v>
      </c>
      <c r="C26" s="297">
        <v>221.57408799999999</v>
      </c>
      <c r="D26" s="297">
        <v>24.479831999999998</v>
      </c>
      <c r="E26" s="275">
        <v>0.90051029465411492</v>
      </c>
      <c r="F26" s="275">
        <v>9.9489705345885165E-2</v>
      </c>
    </row>
    <row r="27" spans="1:6">
      <c r="A27" s="36" t="s">
        <v>18</v>
      </c>
      <c r="B27" s="294">
        <v>299.69274199999995</v>
      </c>
      <c r="C27" s="294">
        <v>264.86629599999998</v>
      </c>
      <c r="D27" s="294">
        <v>34.826446000000004</v>
      </c>
      <c r="E27" s="273">
        <v>0.883792828055876</v>
      </c>
      <c r="F27" s="273">
        <v>0.11620717194412405</v>
      </c>
    </row>
    <row r="28" spans="1:6">
      <c r="A28" s="25" t="s">
        <v>19</v>
      </c>
      <c r="B28" s="299">
        <v>507.62778300000002</v>
      </c>
      <c r="C28" s="297">
        <v>401.34667000000002</v>
      </c>
      <c r="D28" s="297">
        <v>106.281113</v>
      </c>
      <c r="E28" s="275">
        <v>0.79063180432738445</v>
      </c>
      <c r="F28" s="275">
        <v>0.2093681956726155</v>
      </c>
    </row>
    <row r="29" spans="1:6">
      <c r="A29" s="36" t="s">
        <v>20</v>
      </c>
      <c r="B29" s="294">
        <v>436.765717</v>
      </c>
      <c r="C29" s="294">
        <v>342.886033</v>
      </c>
      <c r="D29" s="294">
        <v>93.879683999999997</v>
      </c>
      <c r="E29" s="273">
        <v>0.78505711335397688</v>
      </c>
      <c r="F29" s="273">
        <v>0.2149428866460231</v>
      </c>
    </row>
    <row r="30" spans="1:6">
      <c r="A30" s="25" t="s">
        <v>21</v>
      </c>
      <c r="B30" s="299">
        <v>257.23186499999997</v>
      </c>
      <c r="C30" s="297">
        <v>233.485074</v>
      </c>
      <c r="D30" s="297">
        <v>23.746791000000002</v>
      </c>
      <c r="E30" s="275">
        <v>0.90768332298177767</v>
      </c>
      <c r="F30" s="275">
        <v>9.2316677018222465E-2</v>
      </c>
    </row>
    <row r="31" spans="1:6">
      <c r="A31" s="36" t="s">
        <v>22</v>
      </c>
      <c r="B31" s="294">
        <v>713.2902630000001</v>
      </c>
      <c r="C31" s="294">
        <v>641.38488800000005</v>
      </c>
      <c r="D31" s="294">
        <v>71.905374999999992</v>
      </c>
      <c r="E31" s="273">
        <v>0.89919198574564019</v>
      </c>
      <c r="F31" s="273">
        <v>0.1008080142543597</v>
      </c>
    </row>
    <row r="32" spans="1:6">
      <c r="A32" s="25" t="s">
        <v>23</v>
      </c>
      <c r="B32" s="299">
        <v>863.55</v>
      </c>
      <c r="C32" s="297">
        <v>773.75</v>
      </c>
      <c r="D32" s="297">
        <v>89.8</v>
      </c>
      <c r="E32" s="275">
        <v>0.89601065369694866</v>
      </c>
      <c r="F32" s="275">
        <v>0.10398934630305136</v>
      </c>
    </row>
    <row r="33" spans="1:6">
      <c r="A33" s="36" t="s">
        <v>27</v>
      </c>
      <c r="B33" s="294">
        <v>141.497749</v>
      </c>
      <c r="C33" s="294">
        <v>81.846857</v>
      </c>
      <c r="D33" s="294">
        <v>59.650891999999999</v>
      </c>
      <c r="E33" s="273">
        <v>0.57843221944117285</v>
      </c>
      <c r="F33" s="273">
        <v>0.4215677805588271</v>
      </c>
    </row>
    <row r="34" spans="1:6">
      <c r="A34" s="37" t="s">
        <v>28</v>
      </c>
      <c r="B34" s="297">
        <v>82.672922</v>
      </c>
      <c r="C34" s="297">
        <v>33.180492999999998</v>
      </c>
      <c r="D34" s="297">
        <v>49.492429000000001</v>
      </c>
      <c r="E34" s="275">
        <v>0.40134656181621353</v>
      </c>
      <c r="F34" s="275">
        <v>0.59865343818378647</v>
      </c>
    </row>
    <row r="35" spans="1:6">
      <c r="A35" s="36" t="s">
        <v>29</v>
      </c>
      <c r="B35" s="294">
        <v>155.05403999999999</v>
      </c>
      <c r="C35" s="294">
        <v>71.429610999999994</v>
      </c>
      <c r="D35" s="294">
        <v>83.624428999999992</v>
      </c>
      <c r="E35" s="273">
        <v>0.46067558768542888</v>
      </c>
      <c r="F35" s="273">
        <v>0.53932441231457107</v>
      </c>
    </row>
    <row r="36" spans="1:6">
      <c r="A36" s="37" t="s">
        <v>30</v>
      </c>
      <c r="B36" s="297">
        <v>291.73569999999995</v>
      </c>
      <c r="C36" s="297">
        <v>188.84139999999999</v>
      </c>
      <c r="D36" s="297">
        <v>102.89429999999999</v>
      </c>
      <c r="E36" s="275">
        <v>0.64730302119349814</v>
      </c>
      <c r="F36" s="275">
        <v>0.35269697880650192</v>
      </c>
    </row>
    <row r="37" spans="1:6">
      <c r="A37" s="41" t="s">
        <v>24</v>
      </c>
      <c r="B37" s="301">
        <v>8798.741019000001</v>
      </c>
      <c r="C37" s="301">
        <v>7449.435285999999</v>
      </c>
      <c r="D37" s="301">
        <v>1349.3057330000001</v>
      </c>
      <c r="E37" s="277">
        <v>0.84664786358794841</v>
      </c>
      <c r="F37" s="277">
        <v>0.15335213641205139</v>
      </c>
    </row>
    <row r="38" spans="1:6">
      <c r="A38" s="38" t="s">
        <v>26</v>
      </c>
      <c r="B38" s="305">
        <v>10158.995525</v>
      </c>
      <c r="C38" s="305">
        <v>8280.6267919999991</v>
      </c>
      <c r="D38" s="305">
        <v>1878.368733</v>
      </c>
      <c r="E38" s="279">
        <v>0.81510290772571226</v>
      </c>
      <c r="F38" s="279">
        <v>0.18489709227428761</v>
      </c>
    </row>
    <row r="39" spans="1:6">
      <c r="A39" s="29" t="s">
        <v>31</v>
      </c>
      <c r="B39" s="307">
        <v>670.96041099999991</v>
      </c>
      <c r="C39" s="307">
        <v>375.298361</v>
      </c>
      <c r="D39" s="307">
        <v>295.66204999999997</v>
      </c>
      <c r="E39" s="279">
        <v>0.55934501476868814</v>
      </c>
      <c r="F39" s="279">
        <v>0.44065498523131197</v>
      </c>
    </row>
    <row r="40" spans="1:6">
      <c r="A40" s="42" t="s">
        <v>32</v>
      </c>
      <c r="B40" s="309">
        <v>10829.955936</v>
      </c>
      <c r="C40" s="309">
        <v>8655.9251529999983</v>
      </c>
      <c r="D40" s="309">
        <v>2174.0307830000002</v>
      </c>
      <c r="E40" s="281">
        <v>0.79925765203039489</v>
      </c>
      <c r="F40" s="281">
        <v>0.20074234796960488</v>
      </c>
    </row>
    <row r="41" spans="1:6">
      <c r="A41" s="91" t="s">
        <v>343</v>
      </c>
      <c r="B41" s="58"/>
      <c r="C41" s="59"/>
      <c r="D41" s="2"/>
      <c r="E41" s="49"/>
      <c r="F41" s="49"/>
    </row>
    <row r="42" spans="1:6">
      <c r="A42" s="60"/>
      <c r="B42" s="61"/>
      <c r="C42" s="61"/>
      <c r="D42" s="64"/>
      <c r="E42" s="63"/>
      <c r="F42" s="63"/>
    </row>
    <row r="43" spans="1:6">
      <c r="A43" s="60"/>
    </row>
    <row r="44" spans="1:6">
      <c r="A44" s="60"/>
    </row>
    <row r="46" spans="1:6">
      <c r="A46" s="409" t="s">
        <v>309</v>
      </c>
      <c r="B46" s="92"/>
      <c r="C46" s="55"/>
      <c r="D46" s="55"/>
    </row>
    <row r="47" spans="1:6">
      <c r="A47" s="633" t="s">
        <v>2</v>
      </c>
      <c r="B47" s="632" t="s">
        <v>122</v>
      </c>
      <c r="C47" s="632"/>
      <c r="D47" s="632"/>
    </row>
    <row r="48" spans="1:6" ht="15" customHeight="1">
      <c r="A48" s="626"/>
      <c r="B48" s="716" t="s">
        <v>102</v>
      </c>
      <c r="C48" s="178" t="s">
        <v>125</v>
      </c>
      <c r="D48" s="178" t="s">
        <v>125</v>
      </c>
    </row>
    <row r="49" spans="1:4">
      <c r="A49" s="634"/>
      <c r="B49" s="717"/>
      <c r="C49" s="159" t="s">
        <v>126</v>
      </c>
      <c r="D49" s="159" t="s">
        <v>127</v>
      </c>
    </row>
    <row r="50" spans="1:4">
      <c r="A50" s="36" t="s">
        <v>3</v>
      </c>
      <c r="B50" s="536">
        <v>162.54375439222699</v>
      </c>
      <c r="C50" s="536">
        <v>143.98864362734531</v>
      </c>
      <c r="D50" s="536">
        <v>18.555110764881675</v>
      </c>
    </row>
    <row r="51" spans="1:4">
      <c r="A51" s="37" t="s">
        <v>4</v>
      </c>
      <c r="B51" s="537">
        <v>144.12339197534649</v>
      </c>
      <c r="C51" s="537">
        <v>122.15783427607376</v>
      </c>
      <c r="D51" s="538">
        <v>21.965557699272736</v>
      </c>
    </row>
    <row r="52" spans="1:4">
      <c r="A52" s="36" t="s">
        <v>5</v>
      </c>
      <c r="B52" s="536">
        <v>210.78044880199022</v>
      </c>
      <c r="C52" s="536">
        <v>168.75535859116664</v>
      </c>
      <c r="D52" s="536">
        <v>42.025090210823578</v>
      </c>
    </row>
    <row r="53" spans="1:4">
      <c r="A53" s="37" t="s">
        <v>6</v>
      </c>
      <c r="B53" s="537">
        <v>167.91479021583689</v>
      </c>
      <c r="C53" s="537">
        <v>149.37257103127035</v>
      </c>
      <c r="D53" s="538">
        <v>18.542219184566505</v>
      </c>
    </row>
    <row r="54" spans="1:4">
      <c r="A54" s="36" t="s">
        <v>7</v>
      </c>
      <c r="B54" s="536">
        <v>128.45210293740388</v>
      </c>
      <c r="C54" s="536">
        <v>115.12755768760591</v>
      </c>
      <c r="D54" s="536">
        <v>13.324545249797962</v>
      </c>
    </row>
    <row r="55" spans="1:4">
      <c r="A55" s="37" t="s">
        <v>8</v>
      </c>
      <c r="B55" s="537">
        <v>163.88860144037071</v>
      </c>
      <c r="C55" s="537">
        <v>140.26905029123185</v>
      </c>
      <c r="D55" s="538">
        <v>23.619551149138861</v>
      </c>
    </row>
    <row r="56" spans="1:4">
      <c r="A56" s="36" t="s">
        <v>9</v>
      </c>
      <c r="B56" s="536">
        <v>189.52590223899722</v>
      </c>
      <c r="C56" s="536">
        <v>158.33979214720068</v>
      </c>
      <c r="D56" s="536">
        <v>31.186110091796557</v>
      </c>
    </row>
    <row r="57" spans="1:4">
      <c r="A57" s="37" t="s">
        <v>130</v>
      </c>
      <c r="B57" s="537">
        <v>1277.7100034408334</v>
      </c>
      <c r="C57" s="537">
        <v>1016.0315023929431</v>
      </c>
      <c r="D57" s="538">
        <v>261.67850104789017</v>
      </c>
    </row>
    <row r="58" spans="1:4">
      <c r="A58" s="36" t="s">
        <v>11</v>
      </c>
      <c r="B58" s="536">
        <v>189.85649842539792</v>
      </c>
      <c r="C58" s="536">
        <v>159.44118524443724</v>
      </c>
      <c r="D58" s="536">
        <v>30.415313180960659</v>
      </c>
    </row>
    <row r="59" spans="1:4">
      <c r="A59" s="25" t="s">
        <v>25</v>
      </c>
      <c r="B59" s="538">
        <v>113.27086331639168</v>
      </c>
      <c r="C59" s="538">
        <v>69.21482638034486</v>
      </c>
      <c r="D59" s="538">
        <v>44.05603693604683</v>
      </c>
    </row>
    <row r="60" spans="1:4">
      <c r="A60" s="36" t="s">
        <v>12</v>
      </c>
      <c r="B60" s="536">
        <v>175.36547303918064</v>
      </c>
      <c r="C60" s="536">
        <v>134.21518287123845</v>
      </c>
      <c r="D60" s="536">
        <v>41.150290167942181</v>
      </c>
    </row>
    <row r="61" spans="1:4">
      <c r="A61" s="25" t="s">
        <v>13</v>
      </c>
      <c r="B61" s="538">
        <v>239.02464902192452</v>
      </c>
      <c r="C61" s="538">
        <v>221.80923663742178</v>
      </c>
      <c r="D61" s="538">
        <v>17.215412384502738</v>
      </c>
    </row>
    <row r="62" spans="1:4">
      <c r="A62" s="36" t="s">
        <v>14</v>
      </c>
      <c r="B62" s="536">
        <v>168.26665325918219</v>
      </c>
      <c r="C62" s="536">
        <v>140.62775282803739</v>
      </c>
      <c r="D62" s="536">
        <v>27.638900431144815</v>
      </c>
    </row>
    <row r="63" spans="1:4">
      <c r="A63" s="25" t="s">
        <v>15</v>
      </c>
      <c r="B63" s="538">
        <v>167.54992447402989</v>
      </c>
      <c r="C63" s="538">
        <v>135.37371863630094</v>
      </c>
      <c r="D63" s="538">
        <v>32.176205837728972</v>
      </c>
    </row>
    <row r="64" spans="1:4">
      <c r="A64" s="36" t="s">
        <v>16</v>
      </c>
      <c r="B64" s="536">
        <v>191.11230529212293</v>
      </c>
      <c r="C64" s="536">
        <v>155.02710833334751</v>
      </c>
      <c r="D64" s="536">
        <v>36.085196958775413</v>
      </c>
    </row>
    <row r="65" spans="1:6">
      <c r="A65" s="25" t="s">
        <v>17</v>
      </c>
      <c r="B65" s="538">
        <v>161.85244922498873</v>
      </c>
      <c r="C65" s="538">
        <v>145.74979674208478</v>
      </c>
      <c r="D65" s="538">
        <v>16.10265248290397</v>
      </c>
    </row>
    <row r="66" spans="1:6">
      <c r="A66" s="36" t="s">
        <v>18</v>
      </c>
      <c r="B66" s="536">
        <v>159.2313894802725</v>
      </c>
      <c r="C66" s="536">
        <v>140.72756002403671</v>
      </c>
      <c r="D66" s="536">
        <v>18.503829456235813</v>
      </c>
    </row>
    <row r="67" spans="1:6">
      <c r="A67" s="25" t="s">
        <v>19</v>
      </c>
      <c r="B67" s="538">
        <v>136.94527398751427</v>
      </c>
      <c r="C67" s="538">
        <v>108.27328906685645</v>
      </c>
      <c r="D67" s="538">
        <v>28.671984920657831</v>
      </c>
    </row>
    <row r="68" spans="1:6">
      <c r="A68" s="36" t="s">
        <v>20</v>
      </c>
      <c r="B68" s="536">
        <v>222.19573735297709</v>
      </c>
      <c r="C68" s="536">
        <v>174.43634416588662</v>
      </c>
      <c r="D68" s="536">
        <v>47.759393187090474</v>
      </c>
    </row>
    <row r="69" spans="1:6">
      <c r="A69" s="25" t="s">
        <v>21</v>
      </c>
      <c r="B69" s="538">
        <v>140.38603834050639</v>
      </c>
      <c r="C69" s="538">
        <v>127.42606578115807</v>
      </c>
      <c r="D69" s="538">
        <v>12.959972559348323</v>
      </c>
    </row>
    <row r="70" spans="1:6">
      <c r="A70" s="36" t="s">
        <v>22</v>
      </c>
      <c r="B70" s="536">
        <v>142.60220957473055</v>
      </c>
      <c r="C70" s="536">
        <v>128.22676399921789</v>
      </c>
      <c r="D70" s="536">
        <v>14.375445575512627</v>
      </c>
    </row>
    <row r="71" spans="1:6">
      <c r="A71" s="25" t="s">
        <v>23</v>
      </c>
      <c r="B71" s="538">
        <v>134.08401542459163</v>
      </c>
      <c r="C71" s="538">
        <v>120.14070631090009</v>
      </c>
      <c r="D71" s="538">
        <v>13.943309113691537</v>
      </c>
    </row>
    <row r="72" spans="1:6">
      <c r="A72" s="36" t="s">
        <v>27</v>
      </c>
      <c r="B72" s="536">
        <v>343.85259303000919</v>
      </c>
      <c r="C72" s="536">
        <v>198.89541854695059</v>
      </c>
      <c r="D72" s="536">
        <v>144.95717448305862</v>
      </c>
    </row>
    <row r="73" spans="1:6">
      <c r="A73" s="38" t="s">
        <v>26</v>
      </c>
      <c r="B73" s="539">
        <v>157.44255045265723</v>
      </c>
      <c r="C73" s="539">
        <v>128.33188067371304</v>
      </c>
      <c r="D73" s="540">
        <v>29.110669778944146</v>
      </c>
    </row>
    <row r="74" spans="1:6">
      <c r="A74" s="29" t="s">
        <v>31</v>
      </c>
      <c r="B74" s="540">
        <v>355.41225804982099</v>
      </c>
      <c r="C74" s="540">
        <v>198.79807472784992</v>
      </c>
      <c r="D74" s="540">
        <v>156.6141833219711</v>
      </c>
    </row>
    <row r="75" spans="1:6">
      <c r="A75" s="42" t="s">
        <v>32</v>
      </c>
      <c r="B75" s="541">
        <v>163.0699866706683</v>
      </c>
      <c r="C75" s="541">
        <v>130.33493466302613</v>
      </c>
      <c r="D75" s="542">
        <v>32.735052007642125</v>
      </c>
    </row>
    <row r="76" spans="1:6">
      <c r="A76" s="91" t="s">
        <v>343</v>
      </c>
    </row>
    <row r="77" spans="1:6">
      <c r="A77" s="60" t="s">
        <v>128</v>
      </c>
      <c r="B77" s="61"/>
      <c r="C77" s="61"/>
      <c r="D77" s="64"/>
      <c r="E77" s="63"/>
      <c r="F77" s="63"/>
    </row>
    <row r="78" spans="1:6">
      <c r="A78" s="60" t="s">
        <v>129</v>
      </c>
    </row>
    <row r="79" spans="1:6">
      <c r="A79" s="361" t="s">
        <v>384</v>
      </c>
    </row>
    <row r="81" spans="1:1">
      <c r="A81" s="114"/>
    </row>
    <row r="82" spans="1:1">
      <c r="A82" s="114"/>
    </row>
    <row r="83" spans="1:1">
      <c r="A83" s="114"/>
    </row>
    <row r="84" spans="1:1">
      <c r="A84" s="114"/>
    </row>
    <row r="85" spans="1:1">
      <c r="A85" s="114"/>
    </row>
    <row r="86" spans="1:1">
      <c r="A86" s="114"/>
    </row>
    <row r="87" spans="1:1">
      <c r="A87" s="114"/>
    </row>
    <row r="88" spans="1:1">
      <c r="A88" s="114"/>
    </row>
    <row r="89" spans="1:1">
      <c r="A89" s="114"/>
    </row>
    <row r="90" spans="1:1">
      <c r="A90" s="114"/>
    </row>
    <row r="91" spans="1:1">
      <c r="A91" s="114"/>
    </row>
    <row r="92" spans="1:1">
      <c r="A92" s="114"/>
    </row>
    <row r="93" spans="1:1">
      <c r="A93" s="114"/>
    </row>
    <row r="94" spans="1:1">
      <c r="A94" s="114"/>
    </row>
    <row r="95" spans="1:1">
      <c r="A95" s="114"/>
    </row>
    <row r="96" spans="1:1">
      <c r="A96" s="114"/>
    </row>
    <row r="97" spans="1:1">
      <c r="A97" s="114"/>
    </row>
    <row r="98" spans="1:1">
      <c r="A98" s="114"/>
    </row>
    <row r="99" spans="1:1">
      <c r="A99" s="114"/>
    </row>
  </sheetData>
  <mergeCells count="7">
    <mergeCell ref="E9:F9"/>
    <mergeCell ref="B9:B10"/>
    <mergeCell ref="A47:A49"/>
    <mergeCell ref="B48:B49"/>
    <mergeCell ref="A8:A10"/>
    <mergeCell ref="B47:D47"/>
    <mergeCell ref="B8:F8"/>
  </mergeCells>
  <hyperlinks>
    <hyperlink ref="F2" location="Sommaire!A1" display="Sommaire"/>
  </hyperlinks>
  <pageMargins left="0.70866141732283472" right="0.70866141732283472" top="0.74803149606299213" bottom="0.74803149606299213" header="0.31496062992125984" footer="0.31496062992125984"/>
  <pageSetup paperSize="9" scale="59" firstPageNumber="17"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rowBreaks count="1" manualBreakCount="1">
    <brk id="79" max="5" man="1"/>
  </rowBreaks>
</worksheet>
</file>

<file path=xl/worksheets/sheet12.xml><?xml version="1.0" encoding="utf-8"?>
<worksheet xmlns="http://schemas.openxmlformats.org/spreadsheetml/2006/main" xmlns:r="http://schemas.openxmlformats.org/officeDocument/2006/relationships">
  <sheetPr>
    <tabColor rgb="FFFFC000"/>
  </sheetPr>
  <dimension ref="A1:AB104"/>
  <sheetViews>
    <sheetView view="pageLayout" zoomScale="80" zoomScaleNormal="100" zoomScaleSheetLayoutView="100" zoomScalePageLayoutView="80" workbookViewId="0">
      <selection activeCell="C4" sqref="C4"/>
    </sheetView>
  </sheetViews>
  <sheetFormatPr baseColWidth="10" defaultRowHeight="15"/>
  <cols>
    <col min="1" max="1" width="27.28515625" customWidth="1"/>
    <col min="2" max="8" width="16.140625" customWidth="1"/>
    <col min="9" max="9" width="27.28515625" customWidth="1"/>
    <col min="10" max="16" width="16.140625" customWidth="1"/>
  </cols>
  <sheetData>
    <row r="1" spans="1:28" ht="15" customHeight="1">
      <c r="A1" s="48"/>
      <c r="B1" s="49"/>
      <c r="C1" s="49"/>
      <c r="D1" s="49"/>
      <c r="E1" s="49"/>
      <c r="F1" s="2"/>
      <c r="G1" s="49"/>
    </row>
    <row r="2" spans="1:28" s="66" customFormat="1" ht="20.25" customHeight="1">
      <c r="A2" s="223" t="s">
        <v>131</v>
      </c>
      <c r="B2" s="51"/>
      <c r="C2" s="51"/>
      <c r="D2" s="51"/>
      <c r="E2" s="52"/>
      <c r="F2" s="51"/>
      <c r="G2" s="51"/>
      <c r="H2" s="239" t="s">
        <v>243</v>
      </c>
      <c r="I2" s="223" t="s">
        <v>131</v>
      </c>
      <c r="P2" s="239" t="s">
        <v>243</v>
      </c>
    </row>
    <row r="3" spans="1:28" ht="20.25" customHeight="1">
      <c r="A3" s="50"/>
      <c r="B3" s="51"/>
      <c r="C3" s="51"/>
      <c r="D3" s="51"/>
      <c r="E3" s="52"/>
      <c r="F3" s="51"/>
      <c r="G3" s="51"/>
      <c r="H3" s="52"/>
      <c r="I3" s="48"/>
      <c r="J3" s="67"/>
      <c r="K3" s="67"/>
      <c r="L3" s="67"/>
      <c r="M3" s="67"/>
      <c r="N3" s="67"/>
      <c r="O3" s="67"/>
      <c r="S3" s="432">
        <f>'T6'!F15</f>
        <v>150.07736299999999</v>
      </c>
    </row>
    <row r="4" spans="1:28" ht="20.25" customHeight="1">
      <c r="A4" s="227" t="s">
        <v>316</v>
      </c>
      <c r="B4" s="51"/>
      <c r="C4" s="51"/>
      <c r="D4" s="51"/>
      <c r="E4" s="52"/>
      <c r="F4" s="51"/>
      <c r="G4" s="51"/>
      <c r="H4" s="52"/>
      <c r="I4" s="227" t="s">
        <v>317</v>
      </c>
      <c r="J4" s="68"/>
      <c r="K4" s="68"/>
      <c r="L4" s="68"/>
      <c r="M4" s="68"/>
      <c r="N4" s="68"/>
      <c r="O4" s="68"/>
      <c r="P4" s="5"/>
      <c r="S4" s="432">
        <f>-'T10'!T15</f>
        <v>-77.900000000000006</v>
      </c>
    </row>
    <row r="5" spans="1:28" ht="18">
      <c r="A5" s="50"/>
      <c r="B5" s="51"/>
      <c r="C5" s="51"/>
      <c r="D5" s="51"/>
      <c r="E5" s="52"/>
      <c r="F5" s="51"/>
      <c r="G5" s="51"/>
      <c r="H5" s="52"/>
      <c r="J5" s="69"/>
      <c r="K5" s="70"/>
      <c r="L5" s="71"/>
      <c r="M5" s="71"/>
      <c r="N5" s="71"/>
      <c r="O5" s="7"/>
      <c r="P5" s="7"/>
    </row>
    <row r="6" spans="1:28">
      <c r="A6" s="97" t="s">
        <v>38</v>
      </c>
      <c r="B6" s="53"/>
      <c r="C6" s="54"/>
      <c r="D6" s="54"/>
      <c r="E6" s="2"/>
      <c r="F6" s="2"/>
      <c r="G6" s="2"/>
      <c r="H6" s="7"/>
      <c r="I6" s="97" t="s">
        <v>38</v>
      </c>
      <c r="J6" s="28"/>
      <c r="K6" s="28"/>
      <c r="L6" s="28"/>
      <c r="M6" s="28"/>
      <c r="N6" s="28"/>
      <c r="O6" s="28"/>
      <c r="P6" s="28"/>
    </row>
    <row r="7" spans="1:28" ht="15" customHeight="1">
      <c r="A7" s="229" t="s">
        <v>132</v>
      </c>
      <c r="B7" s="92"/>
      <c r="C7" s="55"/>
      <c r="D7" s="55"/>
      <c r="E7" s="56"/>
      <c r="F7" s="55"/>
      <c r="G7" s="55"/>
      <c r="H7" s="57"/>
      <c r="I7" s="229" t="s">
        <v>68</v>
      </c>
      <c r="J7" s="626"/>
      <c r="K7" s="627"/>
      <c r="L7" s="627"/>
      <c r="M7" s="626"/>
      <c r="N7" s="626"/>
      <c r="O7" s="628"/>
      <c r="P7" s="628"/>
      <c r="R7" s="723" t="s">
        <v>149</v>
      </c>
      <c r="S7" s="724"/>
      <c r="T7" s="725"/>
      <c r="U7" s="183"/>
      <c r="V7" s="723" t="s">
        <v>53</v>
      </c>
      <c r="W7" s="724"/>
      <c r="X7" s="725"/>
      <c r="Y7" s="140"/>
      <c r="Z7" s="183"/>
      <c r="AA7" s="140"/>
      <c r="AB7" s="183"/>
    </row>
    <row r="8" spans="1:28" ht="27.75" customHeight="1">
      <c r="A8" s="624" t="s">
        <v>2</v>
      </c>
      <c r="B8" s="450" t="s">
        <v>133</v>
      </c>
      <c r="C8" s="450" t="s">
        <v>147</v>
      </c>
      <c r="D8" s="450" t="s">
        <v>134</v>
      </c>
      <c r="E8" s="450" t="s">
        <v>137</v>
      </c>
      <c r="F8" s="450" t="s">
        <v>135</v>
      </c>
      <c r="G8" s="450" t="s">
        <v>138</v>
      </c>
      <c r="H8" s="450" t="s">
        <v>136</v>
      </c>
      <c r="I8" s="624" t="s">
        <v>2</v>
      </c>
      <c r="J8" s="720" t="s">
        <v>149</v>
      </c>
      <c r="K8" s="630"/>
      <c r="L8" s="721"/>
      <c r="M8" s="630" t="s">
        <v>53</v>
      </c>
      <c r="N8" s="630"/>
      <c r="O8" s="630"/>
      <c r="P8" s="630"/>
      <c r="R8" s="726" t="s">
        <v>135</v>
      </c>
      <c r="S8" s="728" t="s">
        <v>151</v>
      </c>
      <c r="T8" s="726" t="s">
        <v>85</v>
      </c>
      <c r="U8" s="196" t="s">
        <v>152</v>
      </c>
      <c r="V8" s="726" t="s">
        <v>153</v>
      </c>
      <c r="W8" s="726" t="s">
        <v>154</v>
      </c>
      <c r="X8" s="726" t="s">
        <v>73</v>
      </c>
      <c r="Y8" s="184" t="s">
        <v>64</v>
      </c>
      <c r="Z8" s="196" t="s">
        <v>152</v>
      </c>
      <c r="AA8" s="140"/>
      <c r="AB8" s="183" t="s">
        <v>155</v>
      </c>
    </row>
    <row r="9" spans="1:28" ht="24.75" customHeight="1">
      <c r="A9" s="625"/>
      <c r="B9" s="470" t="s">
        <v>142</v>
      </c>
      <c r="C9" s="470" t="s">
        <v>143</v>
      </c>
      <c r="D9" s="471" t="s">
        <v>139</v>
      </c>
      <c r="E9" s="472" t="s">
        <v>140</v>
      </c>
      <c r="F9" s="471" t="s">
        <v>141</v>
      </c>
      <c r="G9" s="470" t="s">
        <v>144</v>
      </c>
      <c r="H9" s="473" t="s">
        <v>145</v>
      </c>
      <c r="I9" s="625"/>
      <c r="J9" s="557" t="s">
        <v>135</v>
      </c>
      <c r="K9" s="466" t="s">
        <v>292</v>
      </c>
      <c r="L9" s="551" t="s">
        <v>85</v>
      </c>
      <c r="M9" s="466" t="s">
        <v>138</v>
      </c>
      <c r="N9" s="466" t="s">
        <v>150</v>
      </c>
      <c r="O9" s="466" t="s">
        <v>244</v>
      </c>
      <c r="P9" s="466" t="s">
        <v>64</v>
      </c>
      <c r="R9" s="727"/>
      <c r="S9" s="729"/>
      <c r="T9" s="727"/>
      <c r="U9" s="197" t="s">
        <v>156</v>
      </c>
      <c r="V9" s="727"/>
      <c r="W9" s="727"/>
      <c r="X9" s="727"/>
      <c r="Y9" s="185"/>
      <c r="Z9" s="197" t="s">
        <v>157</v>
      </c>
      <c r="AA9" s="186"/>
      <c r="AB9" s="186" t="s">
        <v>158</v>
      </c>
    </row>
    <row r="10" spans="1:28" ht="15" customHeight="1">
      <c r="A10" s="543" t="s">
        <v>3</v>
      </c>
      <c r="B10" s="99">
        <f>'T2'!C10-'T3'!H10</f>
        <v>484.09200000000004</v>
      </c>
      <c r="C10" s="99">
        <f>'T6'!C10</f>
        <v>607.77373900000009</v>
      </c>
      <c r="D10" s="99">
        <f>C10-B10</f>
        <v>123.68173900000005</v>
      </c>
      <c r="E10" s="99">
        <f>'T3'!H10</f>
        <v>20.9</v>
      </c>
      <c r="F10" s="99">
        <f>D10-E10</f>
        <v>102.78173900000004</v>
      </c>
      <c r="G10" s="99">
        <f>'T4'!D10</f>
        <v>56.814228</v>
      </c>
      <c r="H10" s="99">
        <f>F10-G10</f>
        <v>45.967511000000044</v>
      </c>
      <c r="I10" s="36" t="s">
        <v>3</v>
      </c>
      <c r="J10" s="558">
        <v>0.39401866554215959</v>
      </c>
      <c r="K10" s="115">
        <v>0.15541684460715724</v>
      </c>
      <c r="L10" s="552">
        <v>0.45056448985068326</v>
      </c>
      <c r="M10" s="115">
        <v>0.21780003450192634</v>
      </c>
      <c r="N10" s="115">
        <v>0.61173671963351284</v>
      </c>
      <c r="O10" s="115">
        <v>0.15129550899925243</v>
      </c>
      <c r="P10" s="115">
        <v>1.916773686530842E-2</v>
      </c>
      <c r="R10" s="187">
        <f>F10</f>
        <v>102.78173900000004</v>
      </c>
      <c r="S10" s="188">
        <f>'T6'!F10-'T10'!T10</f>
        <v>40.541261000000006</v>
      </c>
      <c r="T10" s="189">
        <f>'T5'!L10</f>
        <v>117.532</v>
      </c>
      <c r="U10" s="198">
        <f t="shared" ref="U10:U39" si="0">T10+S10+R10</f>
        <v>260.85500000000002</v>
      </c>
      <c r="V10" s="190">
        <f>'T4'!D10</f>
        <v>56.814228</v>
      </c>
      <c r="W10" s="190">
        <f>'T4'!B10</f>
        <v>159.57458199999999</v>
      </c>
      <c r="X10" s="190">
        <f>'T4'!F10</f>
        <v>39.466189999999997</v>
      </c>
      <c r="Y10" s="190">
        <f>'T4'!H10</f>
        <v>5.0000000000000284</v>
      </c>
      <c r="Z10" s="198">
        <f>X10+W10+V10+Y10</f>
        <v>260.85500000000002</v>
      </c>
      <c r="AA10" s="190"/>
      <c r="AB10" s="190">
        <f>U10-Z10</f>
        <v>0</v>
      </c>
    </row>
    <row r="11" spans="1:28">
      <c r="A11" s="544" t="s">
        <v>4</v>
      </c>
      <c r="B11" s="101">
        <f>'T2'!C11-'T3'!H11</f>
        <v>740.37430000000006</v>
      </c>
      <c r="C11" s="101">
        <f>'T6'!C11</f>
        <v>1044.1790000000001</v>
      </c>
      <c r="D11" s="101">
        <f t="shared" ref="D11:D39" si="1">C11-B11</f>
        <v>303.80470000000003</v>
      </c>
      <c r="E11" s="101">
        <f>'T3'!H11</f>
        <v>17.236999999999998</v>
      </c>
      <c r="F11" s="103">
        <f t="shared" ref="F11:F39" si="2">D11-E11</f>
        <v>286.5677</v>
      </c>
      <c r="G11" s="101">
        <f>'T4'!D11</f>
        <v>40.451999999999998</v>
      </c>
      <c r="H11" s="101">
        <f t="shared" ref="H11:H39" si="3">F11-G11</f>
        <v>246.1157</v>
      </c>
      <c r="I11" s="37" t="s">
        <v>4</v>
      </c>
      <c r="J11" s="559">
        <v>0.44029605488065415</v>
      </c>
      <c r="K11" s="116">
        <v>0.13594482188969739</v>
      </c>
      <c r="L11" s="553">
        <v>0.42375912322964832</v>
      </c>
      <c r="M11" s="116">
        <v>6.2152350080041198E-2</v>
      </c>
      <c r="N11" s="116">
        <v>0.64458502797024764</v>
      </c>
      <c r="O11" s="116">
        <v>0.28685717481523842</v>
      </c>
      <c r="P11" s="116">
        <v>6.4054471344727254E-3</v>
      </c>
      <c r="R11" s="191">
        <f t="shared" ref="R11:R39" si="4">F11</f>
        <v>286.5677</v>
      </c>
      <c r="S11" s="190">
        <f>'T6'!F11-'T10'!T11</f>
        <v>88.479999999999905</v>
      </c>
      <c r="T11" s="192">
        <f>'T5'!L11</f>
        <v>275.80460000000005</v>
      </c>
      <c r="U11" s="198">
        <f t="shared" si="0"/>
        <v>650.85230000000001</v>
      </c>
      <c r="V11" s="190">
        <f>'T4'!D11</f>
        <v>40.451999999999998</v>
      </c>
      <c r="W11" s="190">
        <f>'T4'!B11</f>
        <v>419.52964800000001</v>
      </c>
      <c r="X11" s="190">
        <f>'T4'!F11</f>
        <v>186.70165200000002</v>
      </c>
      <c r="Y11" s="190">
        <f>'T4'!H11</f>
        <v>4.1689999999999827</v>
      </c>
      <c r="Z11" s="198">
        <f t="shared" ref="Z11:Z39" si="5">X11+W11+V11+Y11</f>
        <v>650.85230000000001</v>
      </c>
      <c r="AA11" s="190"/>
      <c r="AB11" s="190">
        <f t="shared" ref="AB11:AB39" si="6">U11-Z11</f>
        <v>0</v>
      </c>
    </row>
    <row r="12" spans="1:28">
      <c r="A12" s="543" t="s">
        <v>5</v>
      </c>
      <c r="B12" s="99">
        <f>'T2'!C12-'T3'!H12</f>
        <v>391.835669</v>
      </c>
      <c r="C12" s="99">
        <f>'T6'!C12</f>
        <v>526.53824999999995</v>
      </c>
      <c r="D12" s="99">
        <f t="shared" si="1"/>
        <v>134.70258099999995</v>
      </c>
      <c r="E12" s="99">
        <f>'T3'!H12</f>
        <v>21.8</v>
      </c>
      <c r="F12" s="99">
        <f t="shared" si="2"/>
        <v>112.90258099999996</v>
      </c>
      <c r="G12" s="99">
        <f>'T4'!D12</f>
        <v>53.2</v>
      </c>
      <c r="H12" s="99">
        <f t="shared" si="3"/>
        <v>59.702580999999952</v>
      </c>
      <c r="I12" s="36" t="s">
        <v>5</v>
      </c>
      <c r="J12" s="558">
        <v>0.431518262373701</v>
      </c>
      <c r="K12" s="115">
        <v>0.25316337793503257</v>
      </c>
      <c r="L12" s="552">
        <v>0.31531835969126648</v>
      </c>
      <c r="M12" s="115">
        <v>0.20333256649182271</v>
      </c>
      <c r="N12" s="115">
        <v>0.44719913995216587</v>
      </c>
      <c r="O12" s="115">
        <v>0.30819025374188197</v>
      </c>
      <c r="P12" s="115">
        <v>4.1278039814129412E-2</v>
      </c>
      <c r="R12" s="191">
        <f t="shared" si="4"/>
        <v>112.90258099999996</v>
      </c>
      <c r="S12" s="190">
        <f>'T6'!F12-'T10'!T12</f>
        <v>66.237750000000005</v>
      </c>
      <c r="T12" s="192">
        <f>'T5'!L12</f>
        <v>82.5</v>
      </c>
      <c r="U12" s="198">
        <f t="shared" si="0"/>
        <v>261.64033099999995</v>
      </c>
      <c r="V12" s="190">
        <f>'T4'!D12</f>
        <v>53.2</v>
      </c>
      <c r="W12" s="190">
        <f>'T4'!B12</f>
        <v>117.005331</v>
      </c>
      <c r="X12" s="190">
        <f>'T4'!F12</f>
        <v>80.634999999999991</v>
      </c>
      <c r="Y12" s="190">
        <f>'T4'!H12</f>
        <v>10.799999999999997</v>
      </c>
      <c r="Z12" s="198">
        <f t="shared" si="5"/>
        <v>261.640331</v>
      </c>
      <c r="AA12" s="190"/>
      <c r="AB12" s="190">
        <f t="shared" si="6"/>
        <v>0</v>
      </c>
    </row>
    <row r="13" spans="1:28">
      <c r="A13" s="544" t="s">
        <v>6</v>
      </c>
      <c r="B13" s="101">
        <f>'T2'!C13-'T3'!H13</f>
        <v>494.15693899999997</v>
      </c>
      <c r="C13" s="101">
        <f>'T6'!C13</f>
        <v>604.31650300000001</v>
      </c>
      <c r="D13" s="101">
        <f t="shared" si="1"/>
        <v>110.15956400000005</v>
      </c>
      <c r="E13" s="101">
        <f>'T3'!H13</f>
        <v>12.329000000000001</v>
      </c>
      <c r="F13" s="103">
        <f t="shared" si="2"/>
        <v>97.830564000000038</v>
      </c>
      <c r="G13" s="101">
        <f>'T4'!D13</f>
        <v>35.820066999999995</v>
      </c>
      <c r="H13" s="101">
        <f t="shared" si="3"/>
        <v>62.010497000000043</v>
      </c>
      <c r="I13" s="37" t="s">
        <v>6</v>
      </c>
      <c r="J13" s="559">
        <v>0.36407946127804297</v>
      </c>
      <c r="K13" s="116">
        <v>0.14531078535699829</v>
      </c>
      <c r="L13" s="553">
        <v>0.49060975336495877</v>
      </c>
      <c r="M13" s="116">
        <v>0.1333054826373283</v>
      </c>
      <c r="N13" s="116">
        <v>0.56052200870518165</v>
      </c>
      <c r="O13" s="116">
        <v>0.25534429872459796</v>
      </c>
      <c r="P13" s="116">
        <v>5.0828209932892082E-2</v>
      </c>
      <c r="R13" s="191">
        <f t="shared" si="4"/>
        <v>97.830564000000038</v>
      </c>
      <c r="S13" s="190">
        <f>'T6'!F13-'T10'!T13</f>
        <v>39.045971000000009</v>
      </c>
      <c r="T13" s="192">
        <f>'T5'!L13</f>
        <v>131.83009199999998</v>
      </c>
      <c r="U13" s="198">
        <f t="shared" si="0"/>
        <v>268.70662700000003</v>
      </c>
      <c r="V13" s="190">
        <f>'T4'!D13</f>
        <v>35.820066999999995</v>
      </c>
      <c r="W13" s="190">
        <f>'T4'!B13</f>
        <v>150.61598000000001</v>
      </c>
      <c r="X13" s="190">
        <f>'T4'!F13</f>
        <v>68.612706000000003</v>
      </c>
      <c r="Y13" s="190">
        <f>'T4'!H13</f>
        <v>13.657876999999957</v>
      </c>
      <c r="Z13" s="198">
        <f t="shared" si="5"/>
        <v>268.70662999999996</v>
      </c>
      <c r="AA13" s="190"/>
      <c r="AB13" s="190">
        <f t="shared" si="6"/>
        <v>-2.9999999355823093E-6</v>
      </c>
    </row>
    <row r="14" spans="1:28">
      <c r="A14" s="543" t="s">
        <v>7</v>
      </c>
      <c r="B14" s="99">
        <f>'T2'!C14-'T3'!H14</f>
        <v>759.54300000000001</v>
      </c>
      <c r="C14" s="99">
        <f>'T6'!C14</f>
        <v>1001.9742</v>
      </c>
      <c r="D14" s="99">
        <f t="shared" si="1"/>
        <v>242.43119999999999</v>
      </c>
      <c r="E14" s="99">
        <f>'T3'!H14</f>
        <v>7.3</v>
      </c>
      <c r="F14" s="99">
        <f t="shared" si="2"/>
        <v>235.13119999999998</v>
      </c>
      <c r="G14" s="99">
        <f>'T4'!D14</f>
        <v>42</v>
      </c>
      <c r="H14" s="99">
        <f t="shared" si="3"/>
        <v>193.13119999999998</v>
      </c>
      <c r="I14" s="36" t="s">
        <v>7</v>
      </c>
      <c r="J14" s="558">
        <v>0.37641649737375871</v>
      </c>
      <c r="K14" s="115">
        <v>8.5208042173544843E-2</v>
      </c>
      <c r="L14" s="552">
        <v>0.53837546045269657</v>
      </c>
      <c r="M14" s="115">
        <v>6.7236899610506246E-2</v>
      </c>
      <c r="N14" s="115">
        <v>0.73587040087600075</v>
      </c>
      <c r="O14" s="115">
        <v>0.17631601662992649</v>
      </c>
      <c r="P14" s="115">
        <v>2.0576682883566524E-2</v>
      </c>
      <c r="R14" s="191">
        <f t="shared" si="4"/>
        <v>235.13119999999998</v>
      </c>
      <c r="S14" s="190">
        <f>'T6'!F14-'T10'!T14</f>
        <v>53.225799999999992</v>
      </c>
      <c r="T14" s="192">
        <f>'T5'!L14</f>
        <v>336.3</v>
      </c>
      <c r="U14" s="198">
        <f t="shared" si="0"/>
        <v>624.65699999999993</v>
      </c>
      <c r="V14" s="190">
        <f>'T4'!D14</f>
        <v>42</v>
      </c>
      <c r="W14" s="190">
        <f>'T4'!B14</f>
        <v>459.66659700000002</v>
      </c>
      <c r="X14" s="190">
        <f>'T4'!F14</f>
        <v>110.137034</v>
      </c>
      <c r="Y14" s="190">
        <f>'T4'!H14</f>
        <v>12.853369000000015</v>
      </c>
      <c r="Z14" s="198">
        <f t="shared" si="5"/>
        <v>624.65700000000004</v>
      </c>
      <c r="AA14" s="190"/>
      <c r="AB14" s="190">
        <f t="shared" si="6"/>
        <v>0</v>
      </c>
    </row>
    <row r="15" spans="1:28">
      <c r="A15" s="544" t="s">
        <v>8</v>
      </c>
      <c r="B15" s="101">
        <f>'T2'!C15-'T3'!H15</f>
        <v>662.56527900000003</v>
      </c>
      <c r="C15" s="101">
        <f>'T6'!C15</f>
        <v>881.92112099999997</v>
      </c>
      <c r="D15" s="101">
        <f t="shared" si="1"/>
        <v>219.35584199999994</v>
      </c>
      <c r="E15" s="101">
        <f>'T3'!H15</f>
        <v>18.587405</v>
      </c>
      <c r="F15" s="103">
        <f t="shared" si="2"/>
        <v>200.76843699999995</v>
      </c>
      <c r="G15" s="101">
        <f>'T4'!D15</f>
        <v>49</v>
      </c>
      <c r="H15" s="101">
        <f t="shared" si="3"/>
        <v>151.76843699999995</v>
      </c>
      <c r="I15" s="37" t="s">
        <v>8</v>
      </c>
      <c r="J15" s="559">
        <v>0.57224124387408937</v>
      </c>
      <c r="K15" s="116">
        <v>0.20572389066649793</v>
      </c>
      <c r="L15" s="553">
        <v>0.2220348654594127</v>
      </c>
      <c r="M15" s="116">
        <v>0.13966249560348162</v>
      </c>
      <c r="N15" s="116">
        <v>0.65616441182992635</v>
      </c>
      <c r="O15" s="116">
        <v>0.19642039893309254</v>
      </c>
      <c r="P15" s="116">
        <v>7.7526936334993846E-3</v>
      </c>
      <c r="R15" s="191">
        <f t="shared" si="4"/>
        <v>200.76843699999995</v>
      </c>
      <c r="S15" s="190">
        <f>'T6'!F15-'T10'!T15</f>
        <v>72.177362999999986</v>
      </c>
      <c r="T15" s="192">
        <f>'T5'!L15</f>
        <v>77.900000000000006</v>
      </c>
      <c r="U15" s="198">
        <f>T15+S15+R15</f>
        <v>350.84579999999994</v>
      </c>
      <c r="V15" s="190">
        <f>'T4'!D15</f>
        <v>49</v>
      </c>
      <c r="W15" s="190">
        <f>'T4'!B15</f>
        <v>230.21252799999999</v>
      </c>
      <c r="X15" s="190">
        <f>'T4'!F15</f>
        <v>68.913272000000006</v>
      </c>
      <c r="Y15" s="190">
        <f>'T4'!H15</f>
        <v>2.7199999999999989</v>
      </c>
      <c r="Z15" s="198">
        <f t="shared" si="5"/>
        <v>350.84580000000005</v>
      </c>
      <c r="AA15" s="190"/>
      <c r="AB15" s="190">
        <f t="shared" si="6"/>
        <v>0</v>
      </c>
    </row>
    <row r="16" spans="1:28">
      <c r="A16" s="543" t="s">
        <v>9</v>
      </c>
      <c r="B16" s="99">
        <f>'T2'!C16-'T3'!H16</f>
        <v>433.12423900000005</v>
      </c>
      <c r="C16" s="99">
        <f>'T6'!C16</f>
        <v>494.84584100000001</v>
      </c>
      <c r="D16" s="99">
        <f t="shared" si="1"/>
        <v>61.721601999999962</v>
      </c>
      <c r="E16" s="99">
        <f>'T3'!H16</f>
        <v>6.9291580000000002</v>
      </c>
      <c r="F16" s="99">
        <f t="shared" si="2"/>
        <v>54.792443999999961</v>
      </c>
      <c r="G16" s="99">
        <f>'T4'!D16</f>
        <v>25.000260999999995</v>
      </c>
      <c r="H16" s="99">
        <f t="shared" si="3"/>
        <v>29.792182999999966</v>
      </c>
      <c r="I16" s="36" t="s">
        <v>9</v>
      </c>
      <c r="J16" s="558">
        <v>0.29461064171019147</v>
      </c>
      <c r="K16" s="115">
        <v>0.27156867050266437</v>
      </c>
      <c r="L16" s="552">
        <v>0.43382068778714417</v>
      </c>
      <c r="M16" s="115">
        <v>0.13442260279779228</v>
      </c>
      <c r="N16" s="115">
        <v>0.51952559059446046</v>
      </c>
      <c r="O16" s="115">
        <v>0.29022937090410872</v>
      </c>
      <c r="P16" s="115">
        <v>5.582243570363854E-2</v>
      </c>
      <c r="R16" s="191">
        <f t="shared" si="4"/>
        <v>54.792443999999961</v>
      </c>
      <c r="S16" s="190">
        <f>'T6'!F16-'T10'!T16</f>
        <v>50.507039000000034</v>
      </c>
      <c r="T16" s="192">
        <f>'T5'!L16</f>
        <v>80.683085999999989</v>
      </c>
      <c r="U16" s="198">
        <f t="shared" si="0"/>
        <v>185.98256899999998</v>
      </c>
      <c r="V16" s="190">
        <f>'T4'!D16</f>
        <v>25.000260999999995</v>
      </c>
      <c r="W16" s="190">
        <f>'T4'!B16</f>
        <v>96.622703999999999</v>
      </c>
      <c r="X16" s="190">
        <f>'T4'!F16</f>
        <v>53.977603999999999</v>
      </c>
      <c r="Y16" s="190">
        <f>'T4'!H16</f>
        <v>10.382000000000019</v>
      </c>
      <c r="Z16" s="198">
        <f t="shared" si="5"/>
        <v>185.98256900000001</v>
      </c>
      <c r="AA16" s="190"/>
      <c r="AB16" s="190">
        <f t="shared" si="6"/>
        <v>0</v>
      </c>
    </row>
    <row r="17" spans="1:28">
      <c r="A17" s="544" t="s">
        <v>10</v>
      </c>
      <c r="B17" s="101">
        <f>'T2'!C17-'T3'!H17</f>
        <v>408.10270200000002</v>
      </c>
      <c r="C17" s="101">
        <f>'T6'!C17</f>
        <v>534.42576199999996</v>
      </c>
      <c r="D17" s="101">
        <f t="shared" si="1"/>
        <v>126.32305999999994</v>
      </c>
      <c r="E17" s="101">
        <f>'T3'!H17</f>
        <v>15.7</v>
      </c>
      <c r="F17" s="103">
        <f t="shared" si="2"/>
        <v>110.62305999999994</v>
      </c>
      <c r="G17" s="101">
        <f>'T4'!D17</f>
        <v>6.5320600000000013</v>
      </c>
      <c r="H17" s="101">
        <f t="shared" si="3"/>
        <v>104.09099999999994</v>
      </c>
      <c r="I17" s="37" t="s">
        <v>10</v>
      </c>
      <c r="J17" s="559">
        <v>0.50310866346254157</v>
      </c>
      <c r="K17" s="116">
        <v>0.38319246953302433</v>
      </c>
      <c r="L17" s="553">
        <v>0.1136988670044342</v>
      </c>
      <c r="M17" s="116">
        <v>2.9707512848199374E-2</v>
      </c>
      <c r="N17" s="116">
        <v>0.47841026789908964</v>
      </c>
      <c r="O17" s="116">
        <v>0.49188221925271103</v>
      </c>
      <c r="P17" s="116">
        <v>0</v>
      </c>
      <c r="R17" s="191">
        <f t="shared" si="4"/>
        <v>110.62305999999994</v>
      </c>
      <c r="S17" s="190">
        <f>'T6'!F17-'T10'!T17</f>
        <v>84.256</v>
      </c>
      <c r="T17" s="192">
        <f>'T5'!L17</f>
        <v>25</v>
      </c>
      <c r="U17" s="198">
        <f t="shared" si="0"/>
        <v>219.87905999999992</v>
      </c>
      <c r="V17" s="190">
        <f>'T4'!D17</f>
        <v>6.5320600000000013</v>
      </c>
      <c r="W17" s="190">
        <f>'T4'!B17</f>
        <v>105.19240000000001</v>
      </c>
      <c r="X17" s="190">
        <f>'T4'!F17</f>
        <v>108.1546</v>
      </c>
      <c r="Y17" s="190">
        <f>'T4'!H17</f>
        <v>0</v>
      </c>
      <c r="Z17" s="198">
        <f t="shared" si="5"/>
        <v>219.87906000000001</v>
      </c>
      <c r="AA17" s="190"/>
      <c r="AB17" s="190">
        <f t="shared" si="6"/>
        <v>0</v>
      </c>
    </row>
    <row r="18" spans="1:28">
      <c r="A18" s="543" t="s">
        <v>11</v>
      </c>
      <c r="B18" s="99">
        <f>'T2'!C18-'T3'!H18</f>
        <v>344.326392</v>
      </c>
      <c r="C18" s="99">
        <f>'T6'!C18</f>
        <v>426.38099999999997</v>
      </c>
      <c r="D18" s="99">
        <f t="shared" si="1"/>
        <v>82.054607999999973</v>
      </c>
      <c r="E18" s="99">
        <f>'T3'!H18</f>
        <v>4.8338000000000001</v>
      </c>
      <c r="F18" s="99">
        <f t="shared" si="2"/>
        <v>77.220807999999977</v>
      </c>
      <c r="G18" s="99">
        <f>'T4'!D18</f>
        <v>15.700000000000003</v>
      </c>
      <c r="H18" s="99">
        <f t="shared" si="3"/>
        <v>61.520807999999974</v>
      </c>
      <c r="I18" s="36" t="s">
        <v>11</v>
      </c>
      <c r="J18" s="558">
        <v>0.47641925504589921</v>
      </c>
      <c r="K18" s="115">
        <v>0.29145978681356</v>
      </c>
      <c r="L18" s="552">
        <v>0.23212095814054076</v>
      </c>
      <c r="M18" s="115">
        <v>9.6862264173933801E-2</v>
      </c>
      <c r="N18" s="115">
        <v>0.55260742881124858</v>
      </c>
      <c r="O18" s="115">
        <v>0.33795200783288731</v>
      </c>
      <c r="P18" s="115">
        <v>1.2578299181930317E-2</v>
      </c>
      <c r="R18" s="191">
        <f t="shared" si="4"/>
        <v>77.220807999999977</v>
      </c>
      <c r="S18" s="190">
        <f>'T6'!F18-'T10'!T18</f>
        <v>47.241499999999988</v>
      </c>
      <c r="T18" s="192">
        <f>'T5'!L18</f>
        <v>37.623517000000007</v>
      </c>
      <c r="U18" s="198">
        <f t="shared" si="0"/>
        <v>162.08582499999997</v>
      </c>
      <c r="V18" s="190">
        <f>'T4'!D18</f>
        <v>15.700000000000003</v>
      </c>
      <c r="W18" s="190">
        <f>'T4'!B18</f>
        <v>89.569830999999994</v>
      </c>
      <c r="X18" s="190">
        <f>'T4'!F18</f>
        <v>54.777230000000003</v>
      </c>
      <c r="Y18" s="190">
        <f>'T4'!H18</f>
        <v>2.0387640000000005</v>
      </c>
      <c r="Z18" s="198">
        <f t="shared" si="5"/>
        <v>162.085825</v>
      </c>
      <c r="AA18" s="190"/>
      <c r="AB18" s="190">
        <f t="shared" si="6"/>
        <v>0</v>
      </c>
    </row>
    <row r="19" spans="1:28">
      <c r="A19" s="545" t="s">
        <v>25</v>
      </c>
      <c r="B19" s="103">
        <f>'T2'!C19-'T3'!H19</f>
        <v>2618.2056109999999</v>
      </c>
      <c r="C19" s="103">
        <f>'T6'!C19</f>
        <v>3430.643</v>
      </c>
      <c r="D19" s="103">
        <f t="shared" si="1"/>
        <v>812.43738900000017</v>
      </c>
      <c r="E19" s="103">
        <f>'T3'!H19</f>
        <v>135.72</v>
      </c>
      <c r="F19" s="103">
        <f t="shared" si="2"/>
        <v>676.71738900000014</v>
      </c>
      <c r="G19" s="103">
        <f>'T4'!D19</f>
        <v>366.99800000000005</v>
      </c>
      <c r="H19" s="103">
        <f t="shared" si="3"/>
        <v>309.71938900000009</v>
      </c>
      <c r="I19" s="25" t="s">
        <v>25</v>
      </c>
      <c r="J19" s="559">
        <v>0.33443394493916645</v>
      </c>
      <c r="K19" s="116">
        <v>0.28894755595706589</v>
      </c>
      <c r="L19" s="553">
        <v>0.37661849910376766</v>
      </c>
      <c r="M19" s="116">
        <v>0.18137052618989846</v>
      </c>
      <c r="N19" s="116">
        <v>0.58950338304823746</v>
      </c>
      <c r="O19" s="116">
        <v>0.218634218133099</v>
      </c>
      <c r="P19" s="116">
        <v>1.0491872628765079E-2</v>
      </c>
      <c r="R19" s="191">
        <f t="shared" si="4"/>
        <v>676.71738900000014</v>
      </c>
      <c r="S19" s="190">
        <f>'T6'!F19-'T10'!T19</f>
        <v>584.67700000000013</v>
      </c>
      <c r="T19" s="192">
        <f>'T5'!L19</f>
        <v>762.07661099999996</v>
      </c>
      <c r="U19" s="198">
        <f>T19+S19+R19</f>
        <v>2023.4710000000002</v>
      </c>
      <c r="V19" s="190">
        <f>'T4'!D19</f>
        <v>366.99800000000005</v>
      </c>
      <c r="W19" s="190">
        <f>'T4'!B19</f>
        <v>1192.8430000000001</v>
      </c>
      <c r="X19" s="190">
        <f>'T4'!F19</f>
        <v>442.4</v>
      </c>
      <c r="Y19" s="190">
        <f>'T4'!H19</f>
        <v>21.229999999999905</v>
      </c>
      <c r="Z19" s="198">
        <f t="shared" si="5"/>
        <v>2023.471</v>
      </c>
      <c r="AA19" s="190"/>
      <c r="AB19" s="190">
        <f>U19-Z19</f>
        <v>0</v>
      </c>
    </row>
    <row r="20" spans="1:28">
      <c r="A20" s="543" t="s">
        <v>12</v>
      </c>
      <c r="B20" s="99">
        <f>'T2'!C20-'T3'!H20</f>
        <v>623.57900000000006</v>
      </c>
      <c r="C20" s="99">
        <f>'T6'!C20</f>
        <v>867.00400000000002</v>
      </c>
      <c r="D20" s="99">
        <f t="shared" si="1"/>
        <v>243.42499999999995</v>
      </c>
      <c r="E20" s="99">
        <f>'T3'!H20</f>
        <v>24.9</v>
      </c>
      <c r="F20" s="99">
        <f t="shared" si="2"/>
        <v>218.52499999999995</v>
      </c>
      <c r="G20" s="99">
        <f>'T4'!D20</f>
        <v>42.7</v>
      </c>
      <c r="H20" s="99">
        <f t="shared" si="3"/>
        <v>175.82499999999993</v>
      </c>
      <c r="I20" s="36" t="s">
        <v>12</v>
      </c>
      <c r="J20" s="558">
        <v>0.40537783013180223</v>
      </c>
      <c r="K20" s="115">
        <v>0.24663074026323356</v>
      </c>
      <c r="L20" s="552">
        <v>0.34799142960496415</v>
      </c>
      <c r="M20" s="115">
        <v>7.9211226846484198E-2</v>
      </c>
      <c r="N20" s="115">
        <v>0.49910864181499459</v>
      </c>
      <c r="O20" s="115">
        <v>0.3698589223934034</v>
      </c>
      <c r="P20" s="115">
        <v>5.1821208945117839E-2</v>
      </c>
      <c r="R20" s="191">
        <f t="shared" si="4"/>
        <v>218.52499999999995</v>
      </c>
      <c r="S20" s="190">
        <f>'T6'!F20-'T10'!T20</f>
        <v>132.94999999999999</v>
      </c>
      <c r="T20" s="192">
        <f>'T5'!L20</f>
        <v>187.58999999999997</v>
      </c>
      <c r="U20" s="198">
        <f t="shared" si="0"/>
        <v>539.06499999999994</v>
      </c>
      <c r="V20" s="190">
        <f>'T4'!D20</f>
        <v>42.7</v>
      </c>
      <c r="W20" s="190">
        <f>'T4'!B20</f>
        <v>269.05200000000002</v>
      </c>
      <c r="X20" s="190">
        <f>'T4'!F20</f>
        <v>199.37799999999999</v>
      </c>
      <c r="Y20" s="190">
        <f>'T4'!H20</f>
        <v>27.934999999999945</v>
      </c>
      <c r="Z20" s="198">
        <f t="shared" si="5"/>
        <v>539.06499999999994</v>
      </c>
      <c r="AA20" s="190"/>
      <c r="AB20" s="190">
        <f t="shared" si="6"/>
        <v>0</v>
      </c>
    </row>
    <row r="21" spans="1:28">
      <c r="A21" s="545" t="s">
        <v>13</v>
      </c>
      <c r="B21" s="103">
        <f>'T2'!C21-'T3'!H21</f>
        <v>300.78449999999998</v>
      </c>
      <c r="C21" s="103">
        <f>'T6'!C21</f>
        <v>349.08956499999999</v>
      </c>
      <c r="D21" s="103">
        <f t="shared" si="1"/>
        <v>48.305065000000013</v>
      </c>
      <c r="E21" s="103">
        <f>'T3'!H21</f>
        <v>11.3</v>
      </c>
      <c r="F21" s="103">
        <f t="shared" si="2"/>
        <v>37.005065000000016</v>
      </c>
      <c r="G21" s="103">
        <f>'T4'!D21</f>
        <v>22.1</v>
      </c>
      <c r="H21" s="103">
        <f t="shared" si="3"/>
        <v>14.905065000000015</v>
      </c>
      <c r="I21" s="25" t="s">
        <v>13</v>
      </c>
      <c r="J21" s="559">
        <v>0.23949731217243522</v>
      </c>
      <c r="K21" s="116">
        <v>0.1143514329687</v>
      </c>
      <c r="L21" s="553">
        <v>0.64615125485886471</v>
      </c>
      <c r="M21" s="116">
        <v>0.14303151741554349</v>
      </c>
      <c r="N21" s="116">
        <v>0.56887048463737955</v>
      </c>
      <c r="O21" s="116">
        <v>0.24497237744270006</v>
      </c>
      <c r="P21" s="116">
        <v>4.3125620504377092E-2</v>
      </c>
      <c r="R21" s="191">
        <f t="shared" si="4"/>
        <v>37.005065000000016</v>
      </c>
      <c r="S21" s="190">
        <f>'T6'!F21-'T10'!T21</f>
        <v>17.668599999999998</v>
      </c>
      <c r="T21" s="192">
        <f>'T5'!L21</f>
        <v>99.837735000000009</v>
      </c>
      <c r="U21" s="198">
        <f t="shared" si="0"/>
        <v>154.51140000000004</v>
      </c>
      <c r="V21" s="190">
        <f>'T4'!D21</f>
        <v>22.1</v>
      </c>
      <c r="W21" s="190">
        <f>'T4'!B21</f>
        <v>87.896974999999998</v>
      </c>
      <c r="X21" s="190">
        <f>'T4'!F21</f>
        <v>37.851025</v>
      </c>
      <c r="Y21" s="190">
        <f>'T4'!H21</f>
        <v>6.66340000000001</v>
      </c>
      <c r="Z21" s="198">
        <f t="shared" si="5"/>
        <v>154.51139999999998</v>
      </c>
      <c r="AA21" s="190"/>
      <c r="AB21" s="190">
        <f t="shared" si="6"/>
        <v>0</v>
      </c>
    </row>
    <row r="22" spans="1:28">
      <c r="A22" s="543" t="s">
        <v>14</v>
      </c>
      <c r="B22" s="99">
        <f>'T2'!C22-'T3'!H22</f>
        <v>650.15539999999999</v>
      </c>
      <c r="C22" s="99">
        <f>'T6'!C22</f>
        <v>845.69457999999997</v>
      </c>
      <c r="D22" s="99">
        <f t="shared" si="1"/>
        <v>195.53917999999999</v>
      </c>
      <c r="E22" s="99">
        <f>'T3'!H22</f>
        <v>24.14</v>
      </c>
      <c r="F22" s="99">
        <f t="shared" si="2"/>
        <v>171.39918</v>
      </c>
      <c r="G22" s="99">
        <f>'T4'!D22</f>
        <v>53.655000000000001</v>
      </c>
      <c r="H22" s="99">
        <f t="shared" si="3"/>
        <v>117.74418</v>
      </c>
      <c r="I22" s="36" t="s">
        <v>14</v>
      </c>
      <c r="J22" s="558">
        <v>0.53323935748394435</v>
      </c>
      <c r="K22" s="115">
        <v>0.24898390038767371</v>
      </c>
      <c r="L22" s="552">
        <v>0.21777674212838186</v>
      </c>
      <c r="M22" s="115">
        <v>0.16692587284140473</v>
      </c>
      <c r="N22" s="115">
        <v>0.60097844912470866</v>
      </c>
      <c r="O22" s="115">
        <v>0.2054441603322153</v>
      </c>
      <c r="P22" s="115">
        <v>2.6651517701671356E-2</v>
      </c>
      <c r="R22" s="191">
        <f t="shared" si="4"/>
        <v>171.39918</v>
      </c>
      <c r="S22" s="190">
        <f>'T6'!F22-'T10'!T22</f>
        <v>80.030920000000009</v>
      </c>
      <c r="T22" s="192">
        <f>'T5'!L22</f>
        <v>70</v>
      </c>
      <c r="U22" s="198">
        <f t="shared" si="0"/>
        <v>321.43010000000004</v>
      </c>
      <c r="V22" s="190">
        <f>'T4'!D22</f>
        <v>53.655000000000001</v>
      </c>
      <c r="W22" s="190">
        <f>'T4'!B22</f>
        <v>193.172563</v>
      </c>
      <c r="X22" s="190">
        <f>'T4'!F22</f>
        <v>66.03593699999999</v>
      </c>
      <c r="Y22" s="190">
        <f>'T4'!H22</f>
        <v>8.566599999999994</v>
      </c>
      <c r="Z22" s="198">
        <f t="shared" si="5"/>
        <v>321.43009999999992</v>
      </c>
      <c r="AA22" s="190"/>
      <c r="AB22" s="190">
        <f t="shared" si="6"/>
        <v>0</v>
      </c>
    </row>
    <row r="23" spans="1:28">
      <c r="A23" s="545" t="s">
        <v>15</v>
      </c>
      <c r="B23" s="103">
        <f>'T2'!C23-'T3'!H23</f>
        <v>710.0204</v>
      </c>
      <c r="C23" s="103">
        <f>'T6'!C23</f>
        <v>959.58370000000002</v>
      </c>
      <c r="D23" s="103">
        <f t="shared" si="1"/>
        <v>249.56330000000003</v>
      </c>
      <c r="E23" s="103">
        <f>'T3'!H23</f>
        <v>5.3550000000000004</v>
      </c>
      <c r="F23" s="103">
        <f t="shared" si="2"/>
        <v>244.20830000000004</v>
      </c>
      <c r="G23" s="103">
        <f>'T4'!D23</f>
        <v>13.5</v>
      </c>
      <c r="H23" s="103">
        <f t="shared" si="3"/>
        <v>230.70830000000004</v>
      </c>
      <c r="I23" s="25" t="s">
        <v>15</v>
      </c>
      <c r="J23" s="559">
        <v>0.51644401679126184</v>
      </c>
      <c r="K23" s="116">
        <v>0.22312457043765135</v>
      </c>
      <c r="L23" s="553">
        <v>0.26043141277108689</v>
      </c>
      <c r="M23" s="116">
        <v>2.8549374557220349E-2</v>
      </c>
      <c r="N23" s="116">
        <v>0.69927780656212657</v>
      </c>
      <c r="O23" s="116">
        <v>0.251272561936282</v>
      </c>
      <c r="P23" s="116">
        <v>2.0900256944371066E-2</v>
      </c>
      <c r="R23" s="191">
        <f t="shared" si="4"/>
        <v>244.20830000000004</v>
      </c>
      <c r="S23" s="190">
        <f>'T6'!F23-'T10'!T23</f>
        <v>105.5078</v>
      </c>
      <c r="T23" s="192">
        <f>'T5'!L23</f>
        <v>123.1489</v>
      </c>
      <c r="U23" s="198">
        <f t="shared" si="0"/>
        <v>472.86500000000001</v>
      </c>
      <c r="V23" s="190">
        <f>'T4'!D23</f>
        <v>13.5</v>
      </c>
      <c r="W23" s="190">
        <f>'T4'!B23</f>
        <v>330.66399999999999</v>
      </c>
      <c r="X23" s="190">
        <f>'T4'!F23</f>
        <v>118.818</v>
      </c>
      <c r="Y23" s="190">
        <f>'T4'!H23</f>
        <v>9.883000000000024</v>
      </c>
      <c r="Z23" s="198">
        <f t="shared" si="5"/>
        <v>472.86500000000001</v>
      </c>
      <c r="AA23" s="190"/>
      <c r="AB23" s="190">
        <f t="shared" si="6"/>
        <v>0</v>
      </c>
    </row>
    <row r="24" spans="1:28">
      <c r="A24" s="543" t="s">
        <v>16</v>
      </c>
      <c r="B24" s="99">
        <f>'T2'!C24-'T3'!H24</f>
        <v>1202.2268760000002</v>
      </c>
      <c r="C24" s="99">
        <f>'T6'!C24</f>
        <v>1479.6554550000001</v>
      </c>
      <c r="D24" s="99">
        <f t="shared" si="1"/>
        <v>277.4285789999999</v>
      </c>
      <c r="E24" s="99">
        <f>'T3'!H24</f>
        <v>51.209291</v>
      </c>
      <c r="F24" s="99">
        <f t="shared" si="2"/>
        <v>226.21928799999989</v>
      </c>
      <c r="G24" s="99">
        <f>'T4'!D24</f>
        <v>115.88801999999998</v>
      </c>
      <c r="H24" s="99">
        <f t="shared" si="3"/>
        <v>110.33126799999991</v>
      </c>
      <c r="I24" s="36" t="s">
        <v>16</v>
      </c>
      <c r="J24" s="558">
        <v>0.31412649338547516</v>
      </c>
      <c r="K24" s="115">
        <v>0.21086706486270945</v>
      </c>
      <c r="L24" s="552">
        <v>0.47500644175181528</v>
      </c>
      <c r="M24" s="115">
        <v>0.16092127983351193</v>
      </c>
      <c r="N24" s="115">
        <v>0.49882412149470107</v>
      </c>
      <c r="O24" s="115">
        <v>0.32496772542162061</v>
      </c>
      <c r="P24" s="115">
        <v>1.528687325016641E-2</v>
      </c>
      <c r="R24" s="191">
        <f t="shared" si="4"/>
        <v>226.21928799999989</v>
      </c>
      <c r="S24" s="190">
        <f>'T6'!F24-'T10'!T24</f>
        <v>151.85665100000006</v>
      </c>
      <c r="T24" s="192">
        <f>'T5'!L24</f>
        <v>342.07754299999993</v>
      </c>
      <c r="U24" s="198">
        <f t="shared" si="0"/>
        <v>720.15348199999994</v>
      </c>
      <c r="V24" s="190">
        <f>'T4'!D24</f>
        <v>115.88801999999998</v>
      </c>
      <c r="W24" s="190">
        <f>'T4'!B24</f>
        <v>359.22992799999997</v>
      </c>
      <c r="X24" s="190">
        <f>'T4'!F24</f>
        <v>234.02663899999999</v>
      </c>
      <c r="Y24" s="190">
        <f>'T4'!H24</f>
        <v>11.008894999999995</v>
      </c>
      <c r="Z24" s="198">
        <f t="shared" si="5"/>
        <v>720.15348199999994</v>
      </c>
      <c r="AA24" s="190"/>
      <c r="AB24" s="190">
        <f t="shared" si="6"/>
        <v>0</v>
      </c>
    </row>
    <row r="25" spans="1:28">
      <c r="A25" s="545" t="s">
        <v>17</v>
      </c>
      <c r="B25" s="103">
        <f>'T2'!C25-'T3'!H25</f>
        <v>430.39429699999999</v>
      </c>
      <c r="C25" s="103">
        <f>'T6'!C25</f>
        <v>567.07338300000004</v>
      </c>
      <c r="D25" s="103">
        <f t="shared" si="1"/>
        <v>136.67908600000004</v>
      </c>
      <c r="E25" s="103">
        <f>'T3'!H25</f>
        <v>8.4784220000000001</v>
      </c>
      <c r="F25" s="103">
        <f t="shared" si="2"/>
        <v>128.20066400000005</v>
      </c>
      <c r="G25" s="103">
        <f>'T4'!D25</f>
        <v>28.638604999999998</v>
      </c>
      <c r="H25" s="103">
        <f t="shared" si="3"/>
        <v>99.562059000000048</v>
      </c>
      <c r="I25" s="25" t="s">
        <v>17</v>
      </c>
      <c r="J25" s="559">
        <v>0.45443532302791617</v>
      </c>
      <c r="K25" s="116">
        <v>0.19391570402409219</v>
      </c>
      <c r="L25" s="553">
        <v>0.35164897294799174</v>
      </c>
      <c r="M25" s="116">
        <v>0.10151580583267412</v>
      </c>
      <c r="N25" s="116">
        <v>0.56759374407156848</v>
      </c>
      <c r="O25" s="116">
        <v>0.26832206648550727</v>
      </c>
      <c r="P25" s="116">
        <v>6.2568383610250355E-2</v>
      </c>
      <c r="R25" s="191">
        <f t="shared" si="4"/>
        <v>128.20066400000005</v>
      </c>
      <c r="S25" s="190">
        <f>'T6'!F25-'T10'!T25</f>
        <v>54.705522999999999</v>
      </c>
      <c r="T25" s="192">
        <f>'T5'!L25</f>
        <v>99.203626000000014</v>
      </c>
      <c r="U25" s="198">
        <f t="shared" si="0"/>
        <v>282.10981300000003</v>
      </c>
      <c r="V25" s="190">
        <f>'T4'!D25</f>
        <v>28.638604999999998</v>
      </c>
      <c r="W25" s="190">
        <f>'T4'!B25</f>
        <v>160.12376499999999</v>
      </c>
      <c r="X25" s="190">
        <f>'T4'!F25</f>
        <v>75.696287999999996</v>
      </c>
      <c r="Y25" s="190">
        <f>'T4'!H25</f>
        <v>17.651154999999989</v>
      </c>
      <c r="Z25" s="198">
        <f t="shared" si="5"/>
        <v>282.10981299999992</v>
      </c>
      <c r="AA25" s="190"/>
      <c r="AB25" s="190">
        <f t="shared" si="6"/>
        <v>0</v>
      </c>
    </row>
    <row r="26" spans="1:28">
      <c r="A26" s="543" t="s">
        <v>18</v>
      </c>
      <c r="B26" s="99">
        <f>'T2'!C26-'T3'!H26</f>
        <v>513.47270200000003</v>
      </c>
      <c r="C26" s="99">
        <f>'T6'!C26</f>
        <v>678.19255099999998</v>
      </c>
      <c r="D26" s="99">
        <f t="shared" si="1"/>
        <v>164.71984899999995</v>
      </c>
      <c r="E26" s="99">
        <f>'T3'!H26</f>
        <v>8.4</v>
      </c>
      <c r="F26" s="99">
        <f t="shared" si="2"/>
        <v>156.31984899999995</v>
      </c>
      <c r="G26" s="99">
        <f>'T4'!D26</f>
        <v>16.299999999999997</v>
      </c>
      <c r="H26" s="99">
        <f t="shared" si="3"/>
        <v>140.01984899999997</v>
      </c>
      <c r="I26" s="36" t="s">
        <v>18</v>
      </c>
      <c r="J26" s="558">
        <v>0.46487547186824113</v>
      </c>
      <c r="K26" s="115">
        <v>0.13061689706801938</v>
      </c>
      <c r="L26" s="552">
        <v>0.40450763106373938</v>
      </c>
      <c r="M26" s="115">
        <v>4.847413965613754E-2</v>
      </c>
      <c r="N26" s="115">
        <v>0.62835270271729082</v>
      </c>
      <c r="O26" s="115">
        <v>0.29046352191627373</v>
      </c>
      <c r="P26" s="115">
        <v>3.2709635710298078E-2</v>
      </c>
      <c r="R26" s="191">
        <f t="shared" si="4"/>
        <v>156.31984899999995</v>
      </c>
      <c r="S26" s="190">
        <f>'T6'!F26-'T10'!T26</f>
        <v>43.921469000000002</v>
      </c>
      <c r="T26" s="192">
        <f>'T5'!L26</f>
        <v>136.02045199999998</v>
      </c>
      <c r="U26" s="198">
        <f t="shared" si="0"/>
        <v>336.26176999999996</v>
      </c>
      <c r="V26" s="190">
        <f>'T4'!D26</f>
        <v>16.299999999999997</v>
      </c>
      <c r="W26" s="190">
        <f>'T4'!B26</f>
        <v>211.29099199999999</v>
      </c>
      <c r="X26" s="190">
        <f>'T4'!F26</f>
        <v>97.671777999999989</v>
      </c>
      <c r="Y26" s="190">
        <f>'T4'!H26</f>
        <v>10.999000000000038</v>
      </c>
      <c r="Z26" s="198">
        <f t="shared" si="5"/>
        <v>336.26177000000001</v>
      </c>
      <c r="AA26" s="190"/>
      <c r="AB26" s="190">
        <f t="shared" si="6"/>
        <v>0</v>
      </c>
    </row>
    <row r="27" spans="1:28">
      <c r="A27" s="545" t="s">
        <v>19</v>
      </c>
      <c r="B27" s="103">
        <f>'T2'!C27-'T3'!H27</f>
        <v>771.16514199999995</v>
      </c>
      <c r="C27" s="103">
        <f>'T6'!C27</f>
        <v>1060.244821</v>
      </c>
      <c r="D27" s="103">
        <f t="shared" si="1"/>
        <v>289.07967900000006</v>
      </c>
      <c r="E27" s="103">
        <f>'T3'!H27</f>
        <v>34.729999999999997</v>
      </c>
      <c r="F27" s="103">
        <f t="shared" si="2"/>
        <v>254.34967900000007</v>
      </c>
      <c r="G27" s="103">
        <f>'T4'!D27</f>
        <v>82</v>
      </c>
      <c r="H27" s="103">
        <f t="shared" si="3"/>
        <v>172.34967900000007</v>
      </c>
      <c r="I27" s="25" t="s">
        <v>19</v>
      </c>
      <c r="J27" s="559">
        <v>0.3721049073360983</v>
      </c>
      <c r="K27" s="116">
        <v>0.18908752199501577</v>
      </c>
      <c r="L27" s="553">
        <v>0.43880757066888598</v>
      </c>
      <c r="M27" s="116">
        <v>0.11996320389128565</v>
      </c>
      <c r="N27" s="116">
        <v>0.64931191278752309</v>
      </c>
      <c r="O27" s="116">
        <v>0.21447718402342747</v>
      </c>
      <c r="P27" s="116">
        <v>1.6247699297763589E-2</v>
      </c>
      <c r="R27" s="191">
        <f t="shared" si="4"/>
        <v>254.34967900000007</v>
      </c>
      <c r="S27" s="190">
        <f>'T6'!F27-'T10'!T27</f>
        <v>129.24943900000005</v>
      </c>
      <c r="T27" s="192">
        <f>'T5'!L27</f>
        <v>299.94381299999998</v>
      </c>
      <c r="U27" s="198">
        <f t="shared" si="0"/>
        <v>683.54293100000007</v>
      </c>
      <c r="V27" s="190">
        <f>'T4'!D27</f>
        <v>82</v>
      </c>
      <c r="W27" s="190">
        <f>'T4'!B27</f>
        <v>443.83256799999998</v>
      </c>
      <c r="X27" s="190">
        <f>'T4'!F27</f>
        <v>146.60436300000001</v>
      </c>
      <c r="Y27" s="190">
        <f>'T4'!H27</f>
        <v>11.105999999999966</v>
      </c>
      <c r="Z27" s="198">
        <f t="shared" si="5"/>
        <v>683.54293099999995</v>
      </c>
      <c r="AA27" s="190"/>
      <c r="AB27" s="190">
        <f t="shared" si="6"/>
        <v>0</v>
      </c>
    </row>
    <row r="28" spans="1:28">
      <c r="A28" s="543" t="s">
        <v>20</v>
      </c>
      <c r="B28" s="99">
        <f>'T2'!C28-'T3'!H28</f>
        <v>634.37023299999998</v>
      </c>
      <c r="C28" s="99">
        <f>'T6'!C28</f>
        <v>747.72891600000003</v>
      </c>
      <c r="D28" s="99">
        <f t="shared" si="1"/>
        <v>113.35868300000004</v>
      </c>
      <c r="E28" s="99">
        <f>'T3'!H28</f>
        <v>15</v>
      </c>
      <c r="F28" s="99">
        <f t="shared" si="2"/>
        <v>98.358683000000042</v>
      </c>
      <c r="G28" s="99">
        <f>'T4'!D28</f>
        <v>33.064991000000006</v>
      </c>
      <c r="H28" s="99">
        <f t="shared" si="3"/>
        <v>65.293692000000036</v>
      </c>
      <c r="I28" s="36" t="s">
        <v>20</v>
      </c>
      <c r="J28" s="558">
        <v>0.26812523605068517</v>
      </c>
      <c r="K28" s="115">
        <v>0.31028642493847991</v>
      </c>
      <c r="L28" s="552">
        <v>0.42158833901083492</v>
      </c>
      <c r="M28" s="115">
        <v>9.0134986017337965E-2</v>
      </c>
      <c r="N28" s="115">
        <v>0.65463752957199806</v>
      </c>
      <c r="O28" s="115">
        <v>0.2373694939639229</v>
      </c>
      <c r="P28" s="115">
        <v>1.785799044674112E-2</v>
      </c>
      <c r="R28" s="191">
        <f t="shared" si="4"/>
        <v>98.358683000000042</v>
      </c>
      <c r="S28" s="190">
        <f>'T6'!F28-'T10'!T28</f>
        <v>113.82503399999996</v>
      </c>
      <c r="T28" s="192">
        <f>'T5'!L28</f>
        <v>154.65487100000001</v>
      </c>
      <c r="U28" s="198">
        <f t="shared" si="0"/>
        <v>366.83858800000002</v>
      </c>
      <c r="V28" s="190">
        <f>'T4'!D28</f>
        <v>33.064991000000006</v>
      </c>
      <c r="W28" s="190">
        <f>'T4'!B28</f>
        <v>240.14630700000001</v>
      </c>
      <c r="X28" s="190">
        <f>'T4'!F28</f>
        <v>87.07629</v>
      </c>
      <c r="Y28" s="190">
        <f>'T4'!H28</f>
        <v>6.5510000000000019</v>
      </c>
      <c r="Z28" s="198">
        <f t="shared" si="5"/>
        <v>366.83858800000002</v>
      </c>
      <c r="AA28" s="190"/>
      <c r="AB28" s="190">
        <f t="shared" si="6"/>
        <v>0</v>
      </c>
    </row>
    <row r="29" spans="1:28">
      <c r="A29" s="545" t="s">
        <v>21</v>
      </c>
      <c r="B29" s="103">
        <f>'T2'!C29-'T3'!H29</f>
        <v>441.946913</v>
      </c>
      <c r="C29" s="103">
        <f>'T6'!C29</f>
        <v>553.54307300000005</v>
      </c>
      <c r="D29" s="103">
        <f t="shared" si="1"/>
        <v>111.59616000000005</v>
      </c>
      <c r="E29" s="103">
        <f>'T3'!H29</f>
        <v>12.362</v>
      </c>
      <c r="F29" s="103">
        <f t="shared" si="2"/>
        <v>99.23416000000006</v>
      </c>
      <c r="G29" s="103">
        <f>'T4'!D29</f>
        <v>26.450999999999993</v>
      </c>
      <c r="H29" s="103">
        <f t="shared" si="3"/>
        <v>72.783160000000066</v>
      </c>
      <c r="I29" s="25" t="s">
        <v>21</v>
      </c>
      <c r="J29" s="559">
        <v>0.47642057770815721</v>
      </c>
      <c r="K29" s="116">
        <v>0.1875112735860848</v>
      </c>
      <c r="L29" s="553">
        <v>0.33606814870575802</v>
      </c>
      <c r="M29" s="116">
        <v>0.12699055144880009</v>
      </c>
      <c r="N29" s="116">
        <v>0.56385405487849793</v>
      </c>
      <c r="O29" s="116">
        <v>0.24491260636610918</v>
      </c>
      <c r="P29" s="116">
        <v>6.4242787306592747E-2</v>
      </c>
      <c r="R29" s="191">
        <f t="shared" si="4"/>
        <v>99.23416000000006</v>
      </c>
      <c r="S29" s="190">
        <f>'T6'!F29-'T10'!T29</f>
        <v>39.056927000000002</v>
      </c>
      <c r="T29" s="192">
        <f>'T5'!L29</f>
        <v>70</v>
      </c>
      <c r="U29" s="198">
        <f t="shared" si="0"/>
        <v>208.29108700000006</v>
      </c>
      <c r="V29" s="190">
        <f>'T4'!D29</f>
        <v>26.450999999999993</v>
      </c>
      <c r="W29" s="190">
        <f>'T4'!B29</f>
        <v>117.445774</v>
      </c>
      <c r="X29" s="190">
        <f>'T4'!F29</f>
        <v>51.013113000000004</v>
      </c>
      <c r="Y29" s="190">
        <f>'T4'!H29</f>
        <v>13.381200000000007</v>
      </c>
      <c r="Z29" s="198">
        <f t="shared" si="5"/>
        <v>208.291087</v>
      </c>
      <c r="AA29" s="190"/>
      <c r="AB29" s="190">
        <f t="shared" si="6"/>
        <v>0</v>
      </c>
    </row>
    <row r="30" spans="1:28">
      <c r="A30" s="543" t="s">
        <v>22</v>
      </c>
      <c r="B30" s="99">
        <f>'T2'!C30-'T3'!H30</f>
        <v>1486.396661</v>
      </c>
      <c r="C30" s="99">
        <f>'T6'!C30</f>
        <v>1680.79486</v>
      </c>
      <c r="D30" s="99">
        <f t="shared" si="1"/>
        <v>194.39819899999998</v>
      </c>
      <c r="E30" s="99">
        <f>'T3'!H30</f>
        <v>57.5</v>
      </c>
      <c r="F30" s="99">
        <f t="shared" si="2"/>
        <v>136.89819899999998</v>
      </c>
      <c r="G30" s="99">
        <f>'T4'!D30</f>
        <v>83.268395000000055</v>
      </c>
      <c r="H30" s="99">
        <f t="shared" si="3"/>
        <v>53.629803999999922</v>
      </c>
      <c r="I30" s="36" t="s">
        <v>22</v>
      </c>
      <c r="J30" s="558">
        <v>0.1944559791453403</v>
      </c>
      <c r="K30" s="115">
        <v>0.13858313515394755</v>
      </c>
      <c r="L30" s="552">
        <v>0.66696088570071221</v>
      </c>
      <c r="M30" s="115">
        <v>0.11827794229481406</v>
      </c>
      <c r="N30" s="115">
        <v>0.61936423541137464</v>
      </c>
      <c r="O30" s="115">
        <v>0.25278570093335467</v>
      </c>
      <c r="P30" s="115">
        <v>9.5721213604566622E-3</v>
      </c>
      <c r="R30" s="191">
        <f t="shared" si="4"/>
        <v>136.89819899999998</v>
      </c>
      <c r="S30" s="190">
        <f>'T6'!F30-'T10'!T30</f>
        <v>97.563374999999951</v>
      </c>
      <c r="T30" s="192">
        <f>'T5'!L30</f>
        <v>469.54454400000009</v>
      </c>
      <c r="U30" s="198">
        <f t="shared" si="0"/>
        <v>704.00611800000001</v>
      </c>
      <c r="V30" s="190">
        <f>'T4'!D30</f>
        <v>83.268395000000055</v>
      </c>
      <c r="W30" s="190">
        <f>'T4'!B30</f>
        <v>436.03621099999998</v>
      </c>
      <c r="X30" s="190">
        <f>'T4'!F30</f>
        <v>177.96268000000001</v>
      </c>
      <c r="Y30" s="190">
        <f>'T4'!H30</f>
        <v>6.7388319999999737</v>
      </c>
      <c r="Z30" s="198">
        <f t="shared" si="5"/>
        <v>704.00611800000001</v>
      </c>
      <c r="AA30" s="190"/>
      <c r="AB30" s="190">
        <f t="shared" si="6"/>
        <v>0</v>
      </c>
    </row>
    <row r="31" spans="1:28">
      <c r="A31" s="545" t="s">
        <v>23</v>
      </c>
      <c r="B31" s="103">
        <f>'T2'!C31-'T3'!H31</f>
        <v>1671.5192849999999</v>
      </c>
      <c r="C31" s="103">
        <f>'T6'!C31</f>
        <v>2021.6489999999999</v>
      </c>
      <c r="D31" s="103">
        <f t="shared" si="1"/>
        <v>350.12971500000003</v>
      </c>
      <c r="E31" s="103">
        <f>'T3'!H31</f>
        <v>45.15</v>
      </c>
      <c r="F31" s="103">
        <f t="shared" si="2"/>
        <v>304.97971500000006</v>
      </c>
      <c r="G31" s="103">
        <f>'T4'!D31</f>
        <v>92</v>
      </c>
      <c r="H31" s="103">
        <f t="shared" si="3"/>
        <v>212.97971500000006</v>
      </c>
      <c r="I31" s="25" t="s">
        <v>23</v>
      </c>
      <c r="J31" s="559">
        <v>0.41809830076290883</v>
      </c>
      <c r="K31" s="116">
        <v>0.14394505411648581</v>
      </c>
      <c r="L31" s="553">
        <v>0.43795664512060534</v>
      </c>
      <c r="M31" s="116">
        <v>0.12612328551158758</v>
      </c>
      <c r="N31" s="116">
        <v>0.6146714282776633</v>
      </c>
      <c r="O31" s="116">
        <v>0.25579721569138181</v>
      </c>
      <c r="P31" s="116">
        <v>3.4080705193673729E-3</v>
      </c>
      <c r="R31" s="191">
        <f t="shared" si="4"/>
        <v>304.97971500000006</v>
      </c>
      <c r="S31" s="190">
        <f>'T6'!F31-'T10'!T31</f>
        <v>105</v>
      </c>
      <c r="T31" s="192">
        <f>'T5'!L31</f>
        <v>319.46528499999999</v>
      </c>
      <c r="U31" s="198">
        <f t="shared" si="0"/>
        <v>729.44500000000005</v>
      </c>
      <c r="V31" s="190">
        <f>'T4'!D31</f>
        <v>92</v>
      </c>
      <c r="W31" s="190">
        <f>'T4'!B31</f>
        <v>448.36900000000003</v>
      </c>
      <c r="X31" s="190">
        <f>'T4'!F31</f>
        <v>186.58999999999997</v>
      </c>
      <c r="Y31" s="190">
        <f>'T4'!H31</f>
        <v>2.4859999999999332</v>
      </c>
      <c r="Z31" s="198">
        <f t="shared" si="5"/>
        <v>729.44499999999994</v>
      </c>
      <c r="AA31" s="190"/>
      <c r="AB31" s="190">
        <f t="shared" si="6"/>
        <v>0</v>
      </c>
    </row>
    <row r="32" spans="1:28">
      <c r="A32" s="543" t="s">
        <v>27</v>
      </c>
      <c r="B32" s="99">
        <f>'T2'!C32-'T3'!H32</f>
        <v>204.21968299999997</v>
      </c>
      <c r="C32" s="99">
        <f>'T6'!C32</f>
        <v>270.571977</v>
      </c>
      <c r="D32" s="99">
        <f t="shared" si="1"/>
        <v>66.352294000000029</v>
      </c>
      <c r="E32" s="99">
        <f>'T3'!H32</f>
        <v>7.5823299999999998</v>
      </c>
      <c r="F32" s="99">
        <f t="shared" si="2"/>
        <v>58.76996400000003</v>
      </c>
      <c r="G32" s="99">
        <f>'T4'!D32</f>
        <v>22.041989999999998</v>
      </c>
      <c r="H32" s="99">
        <f t="shared" si="3"/>
        <v>36.727974000000032</v>
      </c>
      <c r="I32" s="36" t="s">
        <v>27</v>
      </c>
      <c r="J32" s="558">
        <v>0.41872263143274718</v>
      </c>
      <c r="K32" s="115">
        <v>0.43878191581089349</v>
      </c>
      <c r="L32" s="552">
        <v>0.14249545275635933</v>
      </c>
      <c r="M32" s="115">
        <v>0.15704416723505729</v>
      </c>
      <c r="N32" s="115">
        <v>7.5544755128546734E-2</v>
      </c>
      <c r="O32" s="115">
        <v>0.69325715649925057</v>
      </c>
      <c r="P32" s="115">
        <v>7.4153921137145529E-2</v>
      </c>
      <c r="R32" s="191">
        <f t="shared" si="4"/>
        <v>58.76996400000003</v>
      </c>
      <c r="S32" s="190">
        <f>'T6'!F32-'T10'!T32</f>
        <v>61.585391999999999</v>
      </c>
      <c r="T32" s="192">
        <f>'T5'!L32</f>
        <v>20</v>
      </c>
      <c r="U32" s="198">
        <f t="shared" si="0"/>
        <v>140.35535600000003</v>
      </c>
      <c r="V32" s="190">
        <f>'T4'!D32</f>
        <v>22.041989999999998</v>
      </c>
      <c r="W32" s="190">
        <f>'T4'!B32</f>
        <v>10.603111</v>
      </c>
      <c r="X32" s="190">
        <f>'T4'!F32</f>
        <v>97.302355000000006</v>
      </c>
      <c r="Y32" s="190">
        <f>'T4'!H32</f>
        <v>10.407899999999984</v>
      </c>
      <c r="Z32" s="198">
        <f t="shared" si="5"/>
        <v>140.35535599999997</v>
      </c>
      <c r="AA32" s="190"/>
      <c r="AB32" s="190">
        <f>U32-Z32</f>
        <v>0</v>
      </c>
    </row>
    <row r="33" spans="1:28">
      <c r="A33" s="544" t="s">
        <v>28</v>
      </c>
      <c r="B33" s="101">
        <f>'T2'!C33-'T3'!H33</f>
        <v>91.662267</v>
      </c>
      <c r="C33" s="101">
        <f>'T6'!C33</f>
        <v>113.47404</v>
      </c>
      <c r="D33" s="101">
        <f t="shared" si="1"/>
        <v>21.811773000000002</v>
      </c>
      <c r="E33" s="101">
        <f>'T3'!H33</f>
        <v>4.6158840000000003</v>
      </c>
      <c r="F33" s="103">
        <f t="shared" si="2"/>
        <v>17.195889000000001</v>
      </c>
      <c r="G33" s="101">
        <f>'T4'!D33</f>
        <v>8.5257819999999995</v>
      </c>
      <c r="H33" s="101">
        <f t="shared" si="3"/>
        <v>8.6701070000000016</v>
      </c>
      <c r="I33" s="37" t="s">
        <v>28</v>
      </c>
      <c r="J33" s="559">
        <v>0.25785459156429763</v>
      </c>
      <c r="K33" s="116">
        <v>0.7421454084357022</v>
      </c>
      <c r="L33" s="553">
        <v>0</v>
      </c>
      <c r="M33" s="116">
        <v>0.12786246553991448</v>
      </c>
      <c r="N33" s="116">
        <v>0.25282646112247281</v>
      </c>
      <c r="O33" s="116">
        <v>0.61702550706952342</v>
      </c>
      <c r="P33" s="116">
        <v>2.2855662680893061E-3</v>
      </c>
      <c r="R33" s="191">
        <f t="shared" si="4"/>
        <v>17.195889000000001</v>
      </c>
      <c r="S33" s="190">
        <f>'T6'!F33-'T10'!T33</f>
        <v>49.492429000000001</v>
      </c>
      <c r="T33" s="192">
        <f>'T5'!L33</f>
        <v>0</v>
      </c>
      <c r="U33" s="198">
        <f t="shared" si="0"/>
        <v>66.68831800000001</v>
      </c>
      <c r="V33" s="190">
        <f>'T4'!D33</f>
        <v>8.5257819999999995</v>
      </c>
      <c r="W33" s="190">
        <f>'T4'!B33</f>
        <v>16.858295999999999</v>
      </c>
      <c r="X33" s="190">
        <f>'T4'!F33</f>
        <v>41.14284</v>
      </c>
      <c r="Y33" s="190">
        <f>'T4'!H33</f>
        <v>0.15240000000000009</v>
      </c>
      <c r="Z33" s="198">
        <f t="shared" si="5"/>
        <v>66.679317999999995</v>
      </c>
      <c r="AA33" s="190"/>
      <c r="AB33" s="190">
        <f t="shared" si="6"/>
        <v>9.0000000000145519E-3</v>
      </c>
    </row>
    <row r="34" spans="1:28">
      <c r="A34" s="543" t="s">
        <v>29</v>
      </c>
      <c r="B34" s="99">
        <f>'T2'!C34-'T3'!H34</f>
        <v>187.93896600000002</v>
      </c>
      <c r="C34" s="99">
        <f>'T6'!C34</f>
        <v>247.739453</v>
      </c>
      <c r="D34" s="99">
        <f t="shared" si="1"/>
        <v>59.800486999999976</v>
      </c>
      <c r="E34" s="99">
        <f>'T3'!H34</f>
        <v>8.2899999999999991</v>
      </c>
      <c r="F34" s="99">
        <f t="shared" si="2"/>
        <v>51.510486999999976</v>
      </c>
      <c r="G34" s="99">
        <f>'T4'!D34</f>
        <v>8.8000000000000007</v>
      </c>
      <c r="H34" s="99">
        <f t="shared" si="3"/>
        <v>42.710486999999972</v>
      </c>
      <c r="I34" s="36" t="s">
        <v>29</v>
      </c>
      <c r="J34" s="558">
        <v>0.25656333970965145</v>
      </c>
      <c r="K34" s="115">
        <v>0.42466557700748808</v>
      </c>
      <c r="L34" s="552">
        <v>0.31877108328286041</v>
      </c>
      <c r="M34" s="115">
        <v>4.3831023951393315E-2</v>
      </c>
      <c r="N34" s="115">
        <v>0.43314017100693925</v>
      </c>
      <c r="O34" s="115">
        <v>0.50559601142463617</v>
      </c>
      <c r="P34" s="115">
        <v>1.7432793617031289E-2</v>
      </c>
      <c r="R34" s="191">
        <f t="shared" si="4"/>
        <v>51.510486999999976</v>
      </c>
      <c r="S34" s="190">
        <f>'T6'!F34-'T10'!T34</f>
        <v>85.260547000000003</v>
      </c>
      <c r="T34" s="192">
        <f>'T5'!L34</f>
        <v>64</v>
      </c>
      <c r="U34" s="198">
        <f t="shared" si="0"/>
        <v>200.77103399999999</v>
      </c>
      <c r="V34" s="190">
        <f>'T4'!D34</f>
        <v>8.8000000000000007</v>
      </c>
      <c r="W34" s="190">
        <f>'T4'!B34</f>
        <v>86.962000000000003</v>
      </c>
      <c r="X34" s="190">
        <f>'T4'!F34</f>
        <v>101.50903400000001</v>
      </c>
      <c r="Y34" s="190">
        <f>'T4'!H34</f>
        <v>3.4999999999999716</v>
      </c>
      <c r="Z34" s="198">
        <f t="shared" si="5"/>
        <v>200.77103400000001</v>
      </c>
      <c r="AA34" s="190"/>
      <c r="AB34" s="190">
        <f t="shared" si="6"/>
        <v>0</v>
      </c>
    </row>
    <row r="35" spans="1:28">
      <c r="A35" s="544" t="s">
        <v>30</v>
      </c>
      <c r="B35" s="101">
        <f>'T2'!C35-'T3'!H35</f>
        <v>351.50199999999995</v>
      </c>
      <c r="C35" s="101">
        <f>'T6'!C35</f>
        <v>521.52499999999998</v>
      </c>
      <c r="D35" s="101">
        <f t="shared" si="1"/>
        <v>170.02300000000002</v>
      </c>
      <c r="E35" s="101">
        <f>'T3'!H35</f>
        <v>8.8620000000000001</v>
      </c>
      <c r="F35" s="103">
        <f t="shared" si="2"/>
        <v>161.16100000000003</v>
      </c>
      <c r="G35" s="101">
        <f>'T4'!D35</f>
        <v>19.896100000000001</v>
      </c>
      <c r="H35" s="101">
        <f t="shared" si="3"/>
        <v>141.26490000000004</v>
      </c>
      <c r="I35" s="37" t="s">
        <v>30</v>
      </c>
      <c r="J35" s="559">
        <v>0.32553766101551124</v>
      </c>
      <c r="K35" s="116">
        <v>0.23713703967793862</v>
      </c>
      <c r="L35" s="553">
        <v>0.43732529930655006</v>
      </c>
      <c r="M35" s="116">
        <v>4.0189188807035904E-2</v>
      </c>
      <c r="N35" s="116">
        <v>0.31717101528902503</v>
      </c>
      <c r="O35" s="116">
        <v>0.5992873605474881</v>
      </c>
      <c r="P35" s="116">
        <v>4.3352435356450954E-2</v>
      </c>
      <c r="R35" s="191">
        <f t="shared" si="4"/>
        <v>161.16100000000003</v>
      </c>
      <c r="S35" s="190">
        <f>'T6'!F35-'T10'!T35</f>
        <v>117.39729999999997</v>
      </c>
      <c r="T35" s="192">
        <f>'T5'!L35</f>
        <v>216.5027</v>
      </c>
      <c r="U35" s="198">
        <f t="shared" si="0"/>
        <v>495.06100000000004</v>
      </c>
      <c r="V35" s="190">
        <f>'T4'!D35</f>
        <v>19.896100000000001</v>
      </c>
      <c r="W35" s="190">
        <f>'T4'!B35</f>
        <v>157.01900000000001</v>
      </c>
      <c r="X35" s="190">
        <f>'T4'!F35</f>
        <v>296.68380000000002</v>
      </c>
      <c r="Y35" s="190">
        <f>'T4'!H35</f>
        <v>21.462099999999964</v>
      </c>
      <c r="Z35" s="198">
        <f t="shared" si="5"/>
        <v>495.06099999999998</v>
      </c>
      <c r="AA35" s="190"/>
      <c r="AB35" s="190">
        <f t="shared" si="6"/>
        <v>0</v>
      </c>
    </row>
    <row r="36" spans="1:28">
      <c r="A36" s="546" t="s">
        <v>24</v>
      </c>
      <c r="B36" s="104">
        <f>'T2'!C36-'T3'!H36</f>
        <v>14154.151929000003</v>
      </c>
      <c r="C36" s="104">
        <f>'T6'!C36</f>
        <v>17932.609320000003</v>
      </c>
      <c r="D36" s="104">
        <f t="shared" si="1"/>
        <v>3778.4573909999999</v>
      </c>
      <c r="E36" s="104">
        <f>'T3'!H36</f>
        <v>424.141076</v>
      </c>
      <c r="F36" s="106">
        <f t="shared" si="2"/>
        <v>3354.316315</v>
      </c>
      <c r="G36" s="104">
        <f>'T4'!D36</f>
        <v>934.08462699999995</v>
      </c>
      <c r="H36" s="104">
        <f t="shared" si="3"/>
        <v>2420.2316879999998</v>
      </c>
      <c r="I36" s="41" t="s">
        <v>24</v>
      </c>
      <c r="J36" s="560">
        <v>0.3944386797420395</v>
      </c>
      <c r="K36" s="117">
        <v>0.18968058769187959</v>
      </c>
      <c r="L36" s="554">
        <v>0.41588073256608088</v>
      </c>
      <c r="M36" s="117">
        <v>0.10984029897944782</v>
      </c>
      <c r="N36" s="117">
        <v>0.60268517579925918</v>
      </c>
      <c r="O36" s="117">
        <v>0.26459229045776433</v>
      </c>
      <c r="P36" s="117">
        <v>2.288223476352871E-2</v>
      </c>
      <c r="R36" s="191">
        <f t="shared" si="4"/>
        <v>3354.316315</v>
      </c>
      <c r="S36" s="190">
        <f>'T6'!F36-'T10'!T36</f>
        <v>1613.0484219999994</v>
      </c>
      <c r="T36" s="192">
        <f>'T5'!L36</f>
        <v>3536.6600640000001</v>
      </c>
      <c r="U36" s="198">
        <f>T36+S36+R36</f>
        <v>8504.0248009999996</v>
      </c>
      <c r="V36" s="190">
        <f>'T4'!D36</f>
        <v>934.08462699999995</v>
      </c>
      <c r="W36" s="190">
        <f>'T4'!B36</f>
        <v>5125.2496839999994</v>
      </c>
      <c r="X36" s="190">
        <f>'T4'!F36</f>
        <v>2250.0994009999999</v>
      </c>
      <c r="Y36" s="190">
        <f>'T4'!H36</f>
        <v>194.59109199999921</v>
      </c>
      <c r="Z36" s="198">
        <f t="shared" si="5"/>
        <v>8504.0248039999988</v>
      </c>
      <c r="AA36" s="190"/>
      <c r="AB36" s="190">
        <f>U36-Z36</f>
        <v>-2.9999991966178641E-6</v>
      </c>
    </row>
    <row r="37" spans="1:28">
      <c r="A37" s="547" t="s">
        <v>26</v>
      </c>
      <c r="B37" s="107">
        <f>'T2'!C37-'T3'!H37</f>
        <v>16772.357540000001</v>
      </c>
      <c r="C37" s="107">
        <f>'T6'!C37</f>
        <v>21363.252320000003</v>
      </c>
      <c r="D37" s="107">
        <f t="shared" si="1"/>
        <v>4590.8947800000024</v>
      </c>
      <c r="E37" s="107">
        <f>'T3'!H37</f>
        <v>559.86107600000003</v>
      </c>
      <c r="F37" s="109">
        <f t="shared" si="2"/>
        <v>4031.0337040000022</v>
      </c>
      <c r="G37" s="107">
        <f>'T4'!D37</f>
        <v>1301.082627</v>
      </c>
      <c r="H37" s="107">
        <f t="shared" si="3"/>
        <v>2729.9510770000024</v>
      </c>
      <c r="I37" s="38" t="s">
        <v>26</v>
      </c>
      <c r="J37" s="561">
        <v>0.38290527777907984</v>
      </c>
      <c r="K37" s="118">
        <v>0.20876051280792141</v>
      </c>
      <c r="L37" s="555">
        <v>0.40833420941299881</v>
      </c>
      <c r="M37" s="118">
        <v>0.12358899506810007</v>
      </c>
      <c r="N37" s="118">
        <v>0.60015152716559561</v>
      </c>
      <c r="O37" s="118">
        <v>0.25575877218369114</v>
      </c>
      <c r="P37" s="118">
        <v>2.0500705582613146E-2</v>
      </c>
      <c r="R37" s="191">
        <f t="shared" si="4"/>
        <v>4031.0337040000022</v>
      </c>
      <c r="S37" s="190">
        <f>'T6'!F37-'T10'!T37</f>
        <v>2197.7254219999995</v>
      </c>
      <c r="T37" s="192">
        <f>'T5'!L37</f>
        <v>4298.7366750000001</v>
      </c>
      <c r="U37" s="198">
        <f>T37+S37+R37</f>
        <v>10527.495801000001</v>
      </c>
      <c r="V37" s="190">
        <f>'T4'!D37</f>
        <v>1301.082627</v>
      </c>
      <c r="W37" s="190">
        <f>'T4'!B37</f>
        <v>6318.0926839999993</v>
      </c>
      <c r="X37" s="190">
        <f>'T4'!F37</f>
        <v>2692.499401</v>
      </c>
      <c r="Y37" s="190">
        <f>'T4'!H37</f>
        <v>215.82109199999923</v>
      </c>
      <c r="Z37" s="198">
        <f t="shared" si="5"/>
        <v>10527.495803999998</v>
      </c>
      <c r="AA37" s="190"/>
      <c r="AB37" s="190">
        <f>U37-Z37</f>
        <v>-2.9999973776284605E-6</v>
      </c>
    </row>
    <row r="38" spans="1:28">
      <c r="A38" s="548" t="s">
        <v>31</v>
      </c>
      <c r="B38" s="109">
        <f>'T2'!C38-'T3'!H38</f>
        <v>835.32291599999985</v>
      </c>
      <c r="C38" s="109">
        <f>'T6'!C38</f>
        <v>1153.3104699999999</v>
      </c>
      <c r="D38" s="109">
        <f t="shared" si="1"/>
        <v>317.98755400000005</v>
      </c>
      <c r="E38" s="109">
        <f>'T3'!H38</f>
        <v>29.350214000000001</v>
      </c>
      <c r="F38" s="109">
        <f t="shared" si="2"/>
        <v>288.63734000000005</v>
      </c>
      <c r="G38" s="109">
        <f>'T4'!D38</f>
        <v>59.263872000000006</v>
      </c>
      <c r="H38" s="109">
        <f t="shared" si="3"/>
        <v>229.37346800000006</v>
      </c>
      <c r="I38" s="29" t="s">
        <v>31</v>
      </c>
      <c r="J38" s="561">
        <v>0.31968668272111717</v>
      </c>
      <c r="K38" s="118">
        <v>0.34748489212869599</v>
      </c>
      <c r="L38" s="555">
        <v>0.3328284251501869</v>
      </c>
      <c r="M38" s="118">
        <v>6.5639669150365884E-2</v>
      </c>
      <c r="N38" s="118">
        <v>0.30064505047626588</v>
      </c>
      <c r="O38" s="118">
        <v>0.59437126681605368</v>
      </c>
      <c r="P38" s="118">
        <v>3.9344013557314539E-2</v>
      </c>
      <c r="R38" s="191">
        <f t="shared" si="4"/>
        <v>288.63734000000005</v>
      </c>
      <c r="S38" s="190">
        <f>'T6'!F38-'T10'!T38</f>
        <v>313.73566800000003</v>
      </c>
      <c r="T38" s="192">
        <f>'T5'!L38</f>
        <v>300.5027</v>
      </c>
      <c r="U38" s="198">
        <f t="shared" si="0"/>
        <v>902.87570800000003</v>
      </c>
      <c r="V38" s="190">
        <f>'T4'!D38</f>
        <v>59.263872000000006</v>
      </c>
      <c r="W38" s="190">
        <f>'T4'!B38</f>
        <v>271.442407</v>
      </c>
      <c r="X38" s="190">
        <f>'T4'!F38</f>
        <v>536.63802900000007</v>
      </c>
      <c r="Y38" s="190">
        <f>'T4'!H38</f>
        <v>35.522399999999948</v>
      </c>
      <c r="Z38" s="198">
        <f t="shared" si="5"/>
        <v>902.86670800000002</v>
      </c>
      <c r="AA38" s="190"/>
      <c r="AB38" s="190">
        <f t="shared" si="6"/>
        <v>9.0000000000145519E-3</v>
      </c>
    </row>
    <row r="39" spans="1:28">
      <c r="A39" s="549" t="s">
        <v>32</v>
      </c>
      <c r="B39" s="110">
        <f>'T2'!C39-'T3'!H39</f>
        <v>17607.680456000002</v>
      </c>
      <c r="C39" s="110">
        <f>'T6'!C39</f>
        <v>22516.562790000004</v>
      </c>
      <c r="D39" s="110">
        <f t="shared" si="1"/>
        <v>4908.8823340000017</v>
      </c>
      <c r="E39" s="110">
        <f>'T3'!H39</f>
        <v>589.21129000000008</v>
      </c>
      <c r="F39" s="112">
        <f t="shared" si="2"/>
        <v>4319.6710440000015</v>
      </c>
      <c r="G39" s="110">
        <f>'T4'!D39</f>
        <v>1360.346499</v>
      </c>
      <c r="H39" s="110">
        <f t="shared" si="3"/>
        <v>2959.3245450000013</v>
      </c>
      <c r="I39" s="42" t="s">
        <v>32</v>
      </c>
      <c r="J39" s="562">
        <v>0.37791169259886226</v>
      </c>
      <c r="K39" s="119">
        <v>0.21971823820621539</v>
      </c>
      <c r="L39" s="556">
        <v>0.40237006919492241</v>
      </c>
      <c r="M39" s="119">
        <v>0.11901166717782224</v>
      </c>
      <c r="N39" s="119">
        <v>0.57649397244243772</v>
      </c>
      <c r="O39" s="119">
        <v>0.28250525095857087</v>
      </c>
      <c r="P39" s="119">
        <v>2.1989109421169137E-2</v>
      </c>
      <c r="R39" s="193">
        <f t="shared" si="4"/>
        <v>4319.6710440000015</v>
      </c>
      <c r="S39" s="194">
        <f>'T6'!F39-'T10'!T39</f>
        <v>2511.4610899999998</v>
      </c>
      <c r="T39" s="195">
        <f>'T5'!L39</f>
        <v>4599.2393750000001</v>
      </c>
      <c r="U39" s="199">
        <f t="shared" si="0"/>
        <v>11430.371509000001</v>
      </c>
      <c r="V39" s="194">
        <f>'T4'!D39</f>
        <v>1360.346499</v>
      </c>
      <c r="W39" s="194">
        <f>'T4'!B39</f>
        <v>6589.5350909999997</v>
      </c>
      <c r="X39" s="194">
        <f>'T4'!F39</f>
        <v>3229.1374300000002</v>
      </c>
      <c r="Y39" s="190">
        <f>'T4'!H39</f>
        <v>251.3434919999977</v>
      </c>
      <c r="Z39" s="198">
        <f t="shared" si="5"/>
        <v>11430.362511999998</v>
      </c>
      <c r="AA39" s="190"/>
      <c r="AB39" s="190">
        <f t="shared" si="6"/>
        <v>8.9970000026369235E-3</v>
      </c>
    </row>
    <row r="40" spans="1:28" ht="14.25" customHeight="1">
      <c r="A40" s="91" t="s">
        <v>343</v>
      </c>
      <c r="B40" s="58"/>
      <c r="C40" s="59"/>
      <c r="D40" s="59"/>
      <c r="E40" s="49"/>
      <c r="F40" s="2"/>
      <c r="G40" s="49"/>
      <c r="H40" s="49"/>
      <c r="I40" s="169" t="s">
        <v>343</v>
      </c>
      <c r="J40" s="182"/>
      <c r="K40" s="2"/>
      <c r="L40" s="2"/>
      <c r="M40" s="28"/>
      <c r="N40" s="2"/>
      <c r="O40" s="2"/>
      <c r="P40" s="2"/>
      <c r="Q40" s="2"/>
    </row>
    <row r="41" spans="1:28" ht="14.25" customHeight="1">
      <c r="A41" s="719"/>
      <c r="B41" s="719"/>
      <c r="C41" s="719"/>
      <c r="D41" s="719"/>
      <c r="E41" s="719"/>
      <c r="F41" s="719"/>
      <c r="G41" s="719"/>
      <c r="H41" s="719"/>
      <c r="I41" s="722"/>
      <c r="J41" s="722"/>
      <c r="K41" s="722"/>
      <c r="L41" s="722"/>
      <c r="M41" s="722"/>
      <c r="N41" s="722"/>
      <c r="O41" s="722"/>
      <c r="P41" s="722"/>
      <c r="Q41" s="157"/>
    </row>
    <row r="42" spans="1:28" ht="14.25" customHeight="1">
      <c r="A42" s="60"/>
      <c r="I42" s="157"/>
      <c r="J42" s="157"/>
      <c r="K42" s="157"/>
      <c r="L42" s="157"/>
      <c r="M42" s="157"/>
      <c r="N42" s="157"/>
      <c r="O42" s="157"/>
      <c r="P42" s="157"/>
      <c r="Q42" s="157"/>
    </row>
    <row r="43" spans="1:28" ht="14.25" customHeight="1">
      <c r="I43" s="121"/>
      <c r="J43" s="77"/>
      <c r="K43" s="77"/>
      <c r="L43" s="77"/>
      <c r="M43" s="77"/>
      <c r="N43" s="77"/>
      <c r="O43" s="77"/>
      <c r="P43" s="77"/>
    </row>
    <row r="44" spans="1:28" ht="18">
      <c r="A44" s="227" t="s">
        <v>148</v>
      </c>
      <c r="I44" s="77"/>
      <c r="J44" s="79"/>
      <c r="K44" s="80"/>
      <c r="L44" s="81"/>
      <c r="M44" s="82"/>
      <c r="N44" s="82"/>
      <c r="O44" s="80"/>
      <c r="P44" s="82"/>
    </row>
    <row r="45" spans="1:28">
      <c r="I45" s="53"/>
      <c r="J45" s="28"/>
      <c r="K45" s="83"/>
      <c r="L45" s="77"/>
      <c r="M45" s="23"/>
      <c r="N45" s="23"/>
      <c r="O45" s="84"/>
      <c r="P45" s="23"/>
    </row>
    <row r="46" spans="1:28">
      <c r="A46" s="97" t="s">
        <v>38</v>
      </c>
      <c r="B46" s="53"/>
      <c r="C46" s="54"/>
      <c r="D46" s="54"/>
      <c r="E46" s="2"/>
      <c r="F46" s="2"/>
      <c r="G46" s="2"/>
      <c r="H46" s="7"/>
      <c r="I46" s="128"/>
      <c r="J46" s="85"/>
      <c r="K46" s="86"/>
      <c r="L46" s="87"/>
      <c r="M46" s="86"/>
      <c r="N46" s="86"/>
      <c r="O46" s="86"/>
      <c r="P46" s="87"/>
    </row>
    <row r="47" spans="1:28" ht="15" customHeight="1">
      <c r="A47" s="409" t="s">
        <v>312</v>
      </c>
      <c r="B47" s="92"/>
      <c r="C47" s="55"/>
      <c r="D47" s="55"/>
      <c r="E47" s="56"/>
      <c r="F47" s="55"/>
      <c r="G47" s="55"/>
      <c r="H47" s="57"/>
      <c r="I47" s="88"/>
      <c r="J47" s="89"/>
      <c r="K47" s="81"/>
      <c r="L47" s="90"/>
      <c r="M47" s="81"/>
      <c r="N47" s="81"/>
      <c r="O47" s="81"/>
      <c r="P47" s="57"/>
    </row>
    <row r="48" spans="1:28" ht="25.5">
      <c r="A48" s="633" t="s">
        <v>2</v>
      </c>
      <c r="B48" s="141" t="s">
        <v>133</v>
      </c>
      <c r="C48" s="141" t="s">
        <v>147</v>
      </c>
      <c r="D48" s="141" t="s">
        <v>134</v>
      </c>
      <c r="E48" s="141" t="s">
        <v>137</v>
      </c>
      <c r="F48" s="141" t="s">
        <v>135</v>
      </c>
      <c r="G48" s="141" t="s">
        <v>138</v>
      </c>
      <c r="H48" s="141" t="s">
        <v>136</v>
      </c>
    </row>
    <row r="49" spans="1:8">
      <c r="A49" s="634"/>
      <c r="B49" s="179" t="s">
        <v>142</v>
      </c>
      <c r="C49" s="179" t="s">
        <v>143</v>
      </c>
      <c r="D49" s="177" t="s">
        <v>139</v>
      </c>
      <c r="E49" s="180" t="s">
        <v>140</v>
      </c>
      <c r="F49" s="177" t="s">
        <v>141</v>
      </c>
      <c r="G49" s="179" t="s">
        <v>144</v>
      </c>
      <c r="H49" s="181" t="s">
        <v>145</v>
      </c>
    </row>
    <row r="50" spans="1:8">
      <c r="A50" s="36" t="s">
        <v>3</v>
      </c>
      <c r="B50" s="99">
        <f>B10*1000000/'T15'!$B9</f>
        <v>256.36677630795026</v>
      </c>
      <c r="C50" s="99">
        <f>C10*1000000/'T15'!$B9</f>
        <v>321.86649271638362</v>
      </c>
      <c r="D50" s="99">
        <f>D10*1000000/'T15'!$B9</f>
        <v>65.499716408433315</v>
      </c>
      <c r="E50" s="99">
        <f>E10*1000000/'T15'!$B9</f>
        <v>11.068279634524348</v>
      </c>
      <c r="F50" s="99">
        <f>F10*1000000/'T15'!$B9</f>
        <v>54.431436773908963</v>
      </c>
      <c r="G50" s="99">
        <f>G10*1000000/'T15'!$B9</f>
        <v>30.087835537015451</v>
      </c>
      <c r="H50" s="99">
        <f>H10*1000000/'T15'!$B9</f>
        <v>24.343601236893512</v>
      </c>
    </row>
    <row r="51" spans="1:8">
      <c r="A51" s="37" t="s">
        <v>4</v>
      </c>
      <c r="B51" s="101">
        <f>B11*1000000/'T15'!$B10</f>
        <v>221.42889400443414</v>
      </c>
      <c r="C51" s="101">
        <f>C11*1000000/'T15'!$B10</f>
        <v>312.28987974414565</v>
      </c>
      <c r="D51" s="101">
        <f>D11*1000000/'T15'!$B10</f>
        <v>90.860985739711523</v>
      </c>
      <c r="E51" s="101">
        <f>E11*1000000/'T15'!$B10</f>
        <v>5.1551895385272433</v>
      </c>
      <c r="F51" s="103">
        <f>F11*1000000/'T15'!$B10</f>
        <v>85.705796201184285</v>
      </c>
      <c r="G51" s="101">
        <f>G11*1000000/'T15'!$B10</f>
        <v>12.098261136653944</v>
      </c>
      <c r="H51" s="101">
        <f>H11*1000000/'T15'!$B10</f>
        <v>73.607535064530339</v>
      </c>
    </row>
    <row r="52" spans="1:8">
      <c r="A52" s="36" t="s">
        <v>5</v>
      </c>
      <c r="B52" s="99">
        <f>B12*1000000/'T15'!$B11</f>
        <v>281.48770381396201</v>
      </c>
      <c r="C52" s="99">
        <f>C12*1000000/'T15'!$B11</f>
        <v>378.25561756788886</v>
      </c>
      <c r="D52" s="99">
        <f>D12*1000000/'T15'!$B11</f>
        <v>96.76791375392682</v>
      </c>
      <c r="E52" s="99">
        <f>E12*1000000/'T15'!$B11</f>
        <v>15.660728281335645</v>
      </c>
      <c r="F52" s="99">
        <f>F12*1000000/'T15'!$B11</f>
        <v>81.107185472591183</v>
      </c>
      <c r="G52" s="99">
        <f>G12*1000000/'T15'!$B11</f>
        <v>38.217924062709002</v>
      </c>
      <c r="H52" s="99">
        <f>H12*1000000/'T15'!$B11</f>
        <v>42.889261409882174</v>
      </c>
    </row>
    <row r="53" spans="1:8">
      <c r="A53" s="37" t="s">
        <v>6</v>
      </c>
      <c r="B53" s="101">
        <f>B13*1000000/'T15'!$B12</f>
        <v>291.6603595962672</v>
      </c>
      <c r="C53" s="101">
        <f>C13*1000000/'T15'!$B12</f>
        <v>356.67852591854165</v>
      </c>
      <c r="D53" s="101">
        <f>D13*1000000/'T15'!$B12</f>
        <v>65.018166322274439</v>
      </c>
      <c r="E53" s="101">
        <f>E13*1000000/'T15'!$B12</f>
        <v>7.2767987043532711</v>
      </c>
      <c r="F53" s="103">
        <f>F13*1000000/'T15'!$B12</f>
        <v>57.741367617921171</v>
      </c>
      <c r="G53" s="101">
        <f>G13*1000000/'T15'!$B12</f>
        <v>21.141651158686617</v>
      </c>
      <c r="H53" s="101">
        <f>H13*1000000/'T15'!$B12</f>
        <v>36.59971645923455</v>
      </c>
    </row>
    <row r="54" spans="1:8">
      <c r="A54" s="36" t="s">
        <v>7</v>
      </c>
      <c r="B54" s="99">
        <f>B14*1000000/'T15'!$B13</f>
        <v>228.69783003790238</v>
      </c>
      <c r="C54" s="99">
        <f>C14*1000000/'T15'!$B13</f>
        <v>301.69368329898793</v>
      </c>
      <c r="D54" s="99">
        <f>D14*1000000/'T15'!$B13</f>
        <v>72.995853261085571</v>
      </c>
      <c r="E54" s="99">
        <f>E14*1000000/'T15'!$B13</f>
        <v>2.198024548019911</v>
      </c>
      <c r="F54" s="99">
        <f>F14*1000000/'T15'!$B13</f>
        <v>70.797828713065655</v>
      </c>
      <c r="G54" s="99">
        <f>G14*1000000/'T15'!$B13</f>
        <v>12.646168632443324</v>
      </c>
      <c r="H54" s="99">
        <f>H14*1000000/'T15'!$B13</f>
        <v>58.151660080622328</v>
      </c>
    </row>
    <row r="55" spans="1:8">
      <c r="A55" s="37" t="s">
        <v>8</v>
      </c>
      <c r="B55" s="101">
        <f>B15*1000000/'T15'!$B14</f>
        <v>252.0706865919216</v>
      </c>
      <c r="C55" s="101">
        <f>C15*1000000/'T15'!$B14</f>
        <v>335.52386389143578</v>
      </c>
      <c r="D55" s="101">
        <f>D15*1000000/'T15'!$B14</f>
        <v>83.453177299514152</v>
      </c>
      <c r="E55" s="101">
        <f>E15*1000000/'T15'!$B14</f>
        <v>7.0715144436539612</v>
      </c>
      <c r="F55" s="103">
        <f>F15*1000000/'T15'!$B14</f>
        <v>76.381662855860185</v>
      </c>
      <c r="G55" s="101">
        <f>G15*1000000/'T15'!$B14</f>
        <v>18.641881840904855</v>
      </c>
      <c r="H55" s="101">
        <f>H15*1000000/'T15'!$B14</f>
        <v>57.739781014955334</v>
      </c>
    </row>
    <row r="56" spans="1:8">
      <c r="A56" s="36" t="s">
        <v>9</v>
      </c>
      <c r="B56" s="99">
        <f>B16*1000000/'T15'!$B15</f>
        <v>315.34988627361901</v>
      </c>
      <c r="C56" s="99">
        <f>C16*1000000/'T15'!$B15</f>
        <v>360.28826288413597</v>
      </c>
      <c r="D56" s="99">
        <f>D16*1000000/'T15'!$B15</f>
        <v>44.938376610516968</v>
      </c>
      <c r="E56" s="99">
        <f>E16*1000000/'T15'!$B15</f>
        <v>5.0449940006057643</v>
      </c>
      <c r="F56" s="99">
        <f>F16*1000000/'T15'!$B15</f>
        <v>39.893382609911207</v>
      </c>
      <c r="G56" s="99">
        <f>G16*1000000/'T15'!$B15</f>
        <v>18.202235648051069</v>
      </c>
      <c r="H56" s="99">
        <f>H16*1000000/'T15'!$B15</f>
        <v>21.691146961860138</v>
      </c>
    </row>
    <row r="57" spans="1:8">
      <c r="A57" s="37" t="s">
        <v>294</v>
      </c>
      <c r="B57" s="101">
        <f>B17*1000000/'T15'!$B16</f>
        <v>1276.5576089336544</v>
      </c>
      <c r="C57" s="101">
        <f>C17*1000000/'T15'!$B16</f>
        <v>1671.6999655916668</v>
      </c>
      <c r="D57" s="101">
        <f>D17*1000000/'T15'!$B16</f>
        <v>395.14235665801226</v>
      </c>
      <c r="E57" s="101">
        <f>E17*1000000/'T15'!$B16</f>
        <v>49.110075385529733</v>
      </c>
      <c r="F57" s="103">
        <f>F17*1000000/'T15'!$B16</f>
        <v>346.03228127248252</v>
      </c>
      <c r="G57" s="101">
        <f>G17*1000000/'T15'!$B16</f>
        <v>20.432481466420597</v>
      </c>
      <c r="H57" s="101">
        <f>H17*1000000/'T15'!$B16</f>
        <v>325.59979980606192</v>
      </c>
    </row>
    <row r="58" spans="1:8">
      <c r="A58" s="36" t="s">
        <v>11</v>
      </c>
      <c r="B58" s="99">
        <f>B18*1000000/'T15'!$B17</f>
        <v>284.53269892004857</v>
      </c>
      <c r="C58" s="99">
        <f>C18*1000000/'T15'!$B17</f>
        <v>352.33818701364379</v>
      </c>
      <c r="D58" s="99">
        <f>D18*1000000/'T15'!$B17</f>
        <v>67.805488093595216</v>
      </c>
      <c r="E58" s="99">
        <f>E18*1000000/'T15'!$B17</f>
        <v>3.9943907640972545</v>
      </c>
      <c r="F58" s="99">
        <f>F18*1000000/'T15'!$B17</f>
        <v>63.811097329497962</v>
      </c>
      <c r="G58" s="99">
        <f>G18*1000000/'T15'!$B17</f>
        <v>12.97363047629751</v>
      </c>
      <c r="H58" s="99">
        <f>H18*1000000/'T15'!$B17</f>
        <v>50.837466853200461</v>
      </c>
    </row>
    <row r="59" spans="1:8">
      <c r="A59" s="25" t="s">
        <v>25</v>
      </c>
      <c r="B59" s="103">
        <f>B19*1000000/'T15'!$B18</f>
        <v>218.02273661998865</v>
      </c>
      <c r="C59" s="103">
        <f>C19*1000000/'T15'!$B18</f>
        <v>285.67587361503354</v>
      </c>
      <c r="D59" s="103">
        <f>D19*1000000/'T15'!$B18</f>
        <v>67.653136995044918</v>
      </c>
      <c r="E59" s="103">
        <f>E19*1000000/'T15'!$B18</f>
        <v>11.30165090539364</v>
      </c>
      <c r="F59" s="103">
        <f>F19*1000000/'T15'!$B18</f>
        <v>56.351486089651281</v>
      </c>
      <c r="G59" s="103">
        <f>G19*1000000/'T15'!$B18</f>
        <v>30.56059003078143</v>
      </c>
      <c r="H59" s="103">
        <f>H19*1000000/'T15'!$B18</f>
        <v>25.790896058869855</v>
      </c>
    </row>
    <row r="60" spans="1:8">
      <c r="A60" s="36" t="s">
        <v>12</v>
      </c>
      <c r="B60" s="99">
        <f>B20*1000000/'T15'!$B19</f>
        <v>228.59280553597401</v>
      </c>
      <c r="C60" s="99">
        <f>C20*1000000/'T15'!$B19</f>
        <v>317.82801661202762</v>
      </c>
      <c r="D60" s="99">
        <f>D20*1000000/'T15'!$B19</f>
        <v>89.235211076053631</v>
      </c>
      <c r="E60" s="99">
        <f>E20*1000000/'T15'!$B19</f>
        <v>9.1278905444951679</v>
      </c>
      <c r="F60" s="99">
        <f>F20*1000000/'T15'!$B19</f>
        <v>80.107320531558472</v>
      </c>
      <c r="G60" s="99">
        <f>G20*1000000/'T15'!$B19</f>
        <v>15.653049246985688</v>
      </c>
      <c r="H60" s="99">
        <f>H20*1000000/'T15'!$B19</f>
        <v>64.454271284572783</v>
      </c>
    </row>
    <row r="61" spans="1:8">
      <c r="A61" s="25" t="s">
        <v>13</v>
      </c>
      <c r="B61" s="103">
        <f>B21*1000000/'T15'!$B20</f>
        <v>393.98680704916444</v>
      </c>
      <c r="C61" s="103">
        <f>C21*1000000/'T15'!$B20</f>
        <v>457.2598757200978</v>
      </c>
      <c r="D61" s="103">
        <f>D21*1000000/'T15'!$B20</f>
        <v>63.273068670933348</v>
      </c>
      <c r="E61" s="103">
        <f>E21*1000000/'T15'!$B20</f>
        <v>14.801463904076035</v>
      </c>
      <c r="F61" s="103">
        <f>F21*1000000/'T15'!$B20</f>
        <v>48.471604766857318</v>
      </c>
      <c r="G61" s="103">
        <f>G21*1000000/'T15'!$B20</f>
        <v>28.947995776998262</v>
      </c>
      <c r="H61" s="103">
        <f>H21*1000000/'T15'!$B20</f>
        <v>19.523608989859053</v>
      </c>
    </row>
    <row r="62" spans="1:8">
      <c r="A62" s="36" t="s">
        <v>14</v>
      </c>
      <c r="B62" s="99">
        <f>B22*1000000/'T15'!$B21</f>
        <v>270.15336056936377</v>
      </c>
      <c r="C62" s="99">
        <f>C22*1000000/'T15'!$B21</f>
        <v>351.40403786894126</v>
      </c>
      <c r="D62" s="99">
        <f>D22*1000000/'T15'!$B21</f>
        <v>81.250677299577504</v>
      </c>
      <c r="E62" s="99">
        <f>E22*1000000/'T15'!$B21</f>
        <v>10.030682086381875</v>
      </c>
      <c r="F62" s="99">
        <f>F22*1000000/'T15'!$B21</f>
        <v>71.219995213195631</v>
      </c>
      <c r="G62" s="99">
        <f>G22*1000000/'T15'!$B21</f>
        <v>22.294790693654491</v>
      </c>
      <c r="H62" s="99">
        <f>H22*1000000/'T15'!$B21</f>
        <v>48.925204519541133</v>
      </c>
    </row>
    <row r="63" spans="1:8">
      <c r="A63" s="25" t="s">
        <v>15</v>
      </c>
      <c r="B63" s="103">
        <f>B23*1000000/'T15'!$B22</f>
        <v>237.69937717856936</v>
      </c>
      <c r="C63" s="103">
        <f>C23*1000000/'T15'!$B22</f>
        <v>321.24773857301449</v>
      </c>
      <c r="D63" s="103">
        <f>D23*1000000/'T15'!$B22</f>
        <v>83.548361394445095</v>
      </c>
      <c r="E63" s="103">
        <f>E23*1000000/'T15'!$B22</f>
        <v>1.7927374548551549</v>
      </c>
      <c r="F63" s="103">
        <f>F23*1000000/'T15'!$B22</f>
        <v>81.755623939589952</v>
      </c>
      <c r="G63" s="103">
        <f>G23*1000000/'T15'!$B22</f>
        <v>4.5195061887104746</v>
      </c>
      <c r="H63" s="103">
        <f>H23*1000000/'T15'!$B22</f>
        <v>77.236117750879473</v>
      </c>
    </row>
    <row r="64" spans="1:8">
      <c r="A64" s="36" t="s">
        <v>16</v>
      </c>
      <c r="B64" s="99">
        <f>B24*1000000/'T15'!$B23</f>
        <v>292.47127741796118</v>
      </c>
      <c r="C64" s="99">
        <f>C24*1000000/'T15'!$B23</f>
        <v>359.96260747568289</v>
      </c>
      <c r="D64" s="99">
        <f>D24*1000000/'T15'!$B23</f>
        <v>67.49133005772174</v>
      </c>
      <c r="E64" s="99">
        <f>E24*1000000/'T15'!$B23</f>
        <v>12.457920425360795</v>
      </c>
      <c r="F64" s="99">
        <f>F24*1000000/'T15'!$B23</f>
        <v>55.033409632360943</v>
      </c>
      <c r="G64" s="99">
        <f>G24*1000000/'T15'!$B23</f>
        <v>28.19261316101057</v>
      </c>
      <c r="H64" s="99">
        <f>H24*1000000/'T15'!$B23</f>
        <v>26.84079647135038</v>
      </c>
    </row>
    <row r="65" spans="1:8">
      <c r="A65" s="25" t="s">
        <v>17</v>
      </c>
      <c r="B65" s="103">
        <f>B25*1000000/'T15'!$B24</f>
        <v>283.11018618161916</v>
      </c>
      <c r="C65" s="103">
        <f>C25*1000000/'T15'!$B24</f>
        <v>373.0166783315222</v>
      </c>
      <c r="D65" s="103">
        <f>D25*1000000/'T15'!$B24</f>
        <v>89.906492149903059</v>
      </c>
      <c r="E65" s="103">
        <f>E25*1000000/'T15'!$B24</f>
        <v>5.5770433011716598</v>
      </c>
      <c r="F65" s="103">
        <f>F25*1000000/'T15'!$B24</f>
        <v>84.329448848731417</v>
      </c>
      <c r="G65" s="103">
        <f>G25*1000000/'T15'!$B24</f>
        <v>18.838262611857633</v>
      </c>
      <c r="H65" s="103">
        <f>H25*1000000/'T15'!$B24</f>
        <v>65.491186236873773</v>
      </c>
    </row>
    <row r="66" spans="1:8">
      <c r="A66" s="36" t="s">
        <v>18</v>
      </c>
      <c r="B66" s="99">
        <f>B26*1000000/'T15'!$B25</f>
        <v>272.81598898264247</v>
      </c>
      <c r="C66" s="99">
        <f>C26*1000000/'T15'!$B25</f>
        <v>360.33419264755031</v>
      </c>
      <c r="D66" s="99">
        <f>D26*1000000/'T15'!$B25</f>
        <v>87.518203664907801</v>
      </c>
      <c r="E66" s="99">
        <f>E26*1000000/'T15'!$B25</f>
        <v>4.4630499314337388</v>
      </c>
      <c r="F66" s="99">
        <f>F26*1000000/'T15'!$B25</f>
        <v>83.055153733474071</v>
      </c>
      <c r="G66" s="99">
        <f>G26*1000000/'T15'!$B25</f>
        <v>8.6604421288535622</v>
      </c>
      <c r="H66" s="99">
        <f>H26*1000000/'T15'!$B25</f>
        <v>74.394711604620511</v>
      </c>
    </row>
    <row r="67" spans="1:8">
      <c r="A67" s="25" t="s">
        <v>19</v>
      </c>
      <c r="B67" s="103">
        <f>B27*1000000/'T15'!$B26</f>
        <v>208.04105921210061</v>
      </c>
      <c r="C67" s="103">
        <f>C27*1000000/'T15'!$B26</f>
        <v>286.02752325257978</v>
      </c>
      <c r="D67" s="103">
        <f>D27*1000000/'T15'!$B26</f>
        <v>77.986464040479206</v>
      </c>
      <c r="E67" s="103">
        <f>E27*1000000/'T15'!$B26</f>
        <v>9.3692849857005776</v>
      </c>
      <c r="F67" s="103">
        <f>F27*1000000/'T15'!$B26</f>
        <v>68.617179054778632</v>
      </c>
      <c r="G67" s="103">
        <f>G27*1000000/'T15'!$B26</f>
        <v>22.121548195434706</v>
      </c>
      <c r="H67" s="103">
        <f>H27*1000000/'T15'!$B26</f>
        <v>46.495630859343926</v>
      </c>
    </row>
    <row r="68" spans="1:8">
      <c r="A68" s="36" t="s">
        <v>20</v>
      </c>
      <c r="B68" s="99">
        <f>B28*1000000/'T15'!$B27</f>
        <v>322.72304393390584</v>
      </c>
      <c r="C68" s="99">
        <f>C28*1000000/'T15'!$B27</f>
        <v>380.39198445321722</v>
      </c>
      <c r="D68" s="99">
        <f>D28*1000000/'T15'!$B27</f>
        <v>57.668940519311406</v>
      </c>
      <c r="E68" s="99">
        <f>E28*1000000/'T15'!$B27</f>
        <v>7.6309470514020594</v>
      </c>
      <c r="F68" s="99">
        <f>F28*1000000/'T15'!$B27</f>
        <v>50.037993467909345</v>
      </c>
      <c r="G68" s="99">
        <f>G28*1000000/'T15'!$B27</f>
        <v>16.821146371739047</v>
      </c>
      <c r="H68" s="99">
        <f>H28*1000000/'T15'!$B27</f>
        <v>33.216847096170298</v>
      </c>
    </row>
    <row r="69" spans="1:8">
      <c r="A69" s="25" t="s">
        <v>21</v>
      </c>
      <c r="B69" s="103">
        <f>B29*1000000/'T15'!$B28</f>
        <v>241.19553101590444</v>
      </c>
      <c r="C69" s="103">
        <f>C29*1000000/'T15'!$B28</f>
        <v>302.09989368657625</v>
      </c>
      <c r="D69" s="103">
        <f>D29*1000000/'T15'!$B28</f>
        <v>60.904362670671823</v>
      </c>
      <c r="E69" s="103">
        <f>E29*1000000/'T15'!$B28</f>
        <v>6.7466455058565158</v>
      </c>
      <c r="F69" s="103">
        <f>F29*1000000/'T15'!$B28</f>
        <v>54.15771716481531</v>
      </c>
      <c r="G69" s="103">
        <f>G29*1000000/'T15'!$B28</f>
        <v>14.435812997525534</v>
      </c>
      <c r="H69" s="103">
        <f>H29*1000000/'T15'!$B28</f>
        <v>39.721904167289772</v>
      </c>
    </row>
    <row r="70" spans="1:8">
      <c r="A70" s="36" t="s">
        <v>22</v>
      </c>
      <c r="B70" s="99">
        <f>B30*1000000/'T15'!$B29</f>
        <v>297.16296318361731</v>
      </c>
      <c r="C70" s="99">
        <f>C30*1000000/'T15'!$B29</f>
        <v>336.02738367655229</v>
      </c>
      <c r="D70" s="99">
        <f>D30*1000000/'T15'!$B29</f>
        <v>38.864420492934961</v>
      </c>
      <c r="E70" s="99">
        <f>E30*1000000/'T15'!$B29</f>
        <v>11.495498362841111</v>
      </c>
      <c r="F70" s="99">
        <f>F30*1000000/'T15'!$B29</f>
        <v>27.36892213009385</v>
      </c>
      <c r="G70" s="99">
        <f>G30*1000000/'T15'!$B29</f>
        <v>16.647159972154917</v>
      </c>
      <c r="H70" s="99">
        <f>H30*1000000/'T15'!$B29</f>
        <v>10.721762157938937</v>
      </c>
    </row>
    <row r="71" spans="1:8">
      <c r="A71" s="25" t="s">
        <v>23</v>
      </c>
      <c r="B71" s="103">
        <f>B31*1000000/'T15'!$B30</f>
        <v>259.53797416761313</v>
      </c>
      <c r="C71" s="103">
        <f>C31*1000000/'T15'!$B30</f>
        <v>313.9028610956056</v>
      </c>
      <c r="D71" s="103">
        <f>D31*1000000/'T15'!$B30</f>
        <v>54.364886927992444</v>
      </c>
      <c r="E71" s="103">
        <f>E31*1000000/'T15'!$B30</f>
        <v>7.0104722325520372</v>
      </c>
      <c r="F71" s="103">
        <f>F31*1000000/'T15'!$B30</f>
        <v>47.354414695440404</v>
      </c>
      <c r="G71" s="103">
        <f>G31*1000000/'T15'!$B30</f>
        <v>14.284904659906697</v>
      </c>
      <c r="H71" s="103">
        <f>H31*1000000/'T15'!$B30</f>
        <v>33.06951003553371</v>
      </c>
    </row>
    <row r="72" spans="1:8">
      <c r="A72" s="36" t="s">
        <v>27</v>
      </c>
      <c r="B72" s="99">
        <f>B32*1000000/'T15'!$B31</f>
        <v>496.2726830892305</v>
      </c>
      <c r="C72" s="99">
        <f>C32*1000000/'T15'!$B31</f>
        <v>657.51488310040895</v>
      </c>
      <c r="D72" s="99">
        <f>D32*1000000/'T15'!$B31</f>
        <v>161.24220001117851</v>
      </c>
      <c r="E72" s="99">
        <f>E32*1000000/'T15'!$B31</f>
        <v>18.425761894694379</v>
      </c>
      <c r="F72" s="99">
        <f>F32*1000000/'T15'!$B31</f>
        <v>142.81643811648411</v>
      </c>
      <c r="G72" s="99">
        <f>G32*1000000/'T15'!$B31</f>
        <v>53.564070599042054</v>
      </c>
      <c r="H72" s="99">
        <f>H32*1000000/'T15'!$B31</f>
        <v>89.252367517442053</v>
      </c>
    </row>
    <row r="73" spans="1:8">
      <c r="A73" s="37" t="s">
        <v>28</v>
      </c>
      <c r="B73" s="103">
        <f>B33*1000000/'T15'!$B32</f>
        <v>382.16655896001237</v>
      </c>
      <c r="C73" s="103">
        <f>C33*1000000/'T15'!$B32</f>
        <v>473.10616262731969</v>
      </c>
      <c r="D73" s="103">
        <f>D33*1000000/'T15'!$B32</f>
        <v>90.939603667307367</v>
      </c>
      <c r="E73" s="103">
        <f>E33*1000000/'T15'!$B32</f>
        <v>19.244958286255102</v>
      </c>
      <c r="F73" s="103">
        <f>F33*1000000/'T15'!$B32</f>
        <v>71.69464538105224</v>
      </c>
      <c r="G73" s="103">
        <f>G33*1000000/'T15'!$B32</f>
        <v>35.54645631209636</v>
      </c>
      <c r="H73" s="103">
        <f>H33*1000000/'T15'!$B32</f>
        <v>36.148189068955894</v>
      </c>
    </row>
    <row r="74" spans="1:8">
      <c r="A74" s="36" t="s">
        <v>29</v>
      </c>
      <c r="B74" s="99">
        <f>B34*1000000/'T15'!$B33</f>
        <v>471.18558205303066</v>
      </c>
      <c r="C74" s="99">
        <f>C34*1000000/'T15'!$B33</f>
        <v>621.11259226202412</v>
      </c>
      <c r="D74" s="99">
        <f>D34*1000000/'T15'!$B33</f>
        <v>149.92701020899349</v>
      </c>
      <c r="E74" s="99">
        <f>E34*1000000/'T15'!$B33</f>
        <v>20.78402663564523</v>
      </c>
      <c r="F74" s="99">
        <f>F34*1000000/'T15'!$B33</f>
        <v>129.14298357334826</v>
      </c>
      <c r="G74" s="99">
        <f>G34*1000000/'T15'!$B33</f>
        <v>22.06265794857395</v>
      </c>
      <c r="H74" s="99">
        <f>H34*1000000/'T15'!$B33</f>
        <v>107.08032562477429</v>
      </c>
    </row>
    <row r="75" spans="1:8">
      <c r="A75" s="424" t="s">
        <v>30</v>
      </c>
      <c r="B75" s="550">
        <f>B35*1000000/'T15'!$B34</f>
        <v>419.6452555284813</v>
      </c>
      <c r="C75" s="550">
        <f>C35*1000000/'T15'!$B34</f>
        <v>622.6294356489899</v>
      </c>
      <c r="D75" s="550">
        <f>D35*1000000/'T15'!$B34</f>
        <v>202.98418012050857</v>
      </c>
      <c r="E75" s="550">
        <f>E35*1000000/'T15'!$B34</f>
        <v>10.580014493497625</v>
      </c>
      <c r="F75" s="550">
        <f>F35*1000000/'T15'!$B34</f>
        <v>192.40416562701094</v>
      </c>
      <c r="G75" s="550">
        <f>G35*1000000/'T15'!$B34</f>
        <v>23.753218953292496</v>
      </c>
      <c r="H75" s="550">
        <f>H35*1000000/'T15'!$B34</f>
        <v>168.65094667371847</v>
      </c>
    </row>
    <row r="76" spans="1:8">
      <c r="A76" s="38" t="s">
        <v>26</v>
      </c>
      <c r="B76" s="107">
        <f>B37*1000000/'T15'!$B36</f>
        <v>259.93541799512269</v>
      </c>
      <c r="C76" s="107">
        <f>C37*1000000/'T15'!$B36</f>
        <v>331.08439933331368</v>
      </c>
      <c r="D76" s="107">
        <f>D37*1000000/'T15'!$B36</f>
        <v>71.148981338191007</v>
      </c>
      <c r="E76" s="107">
        <f>E37*1000000/'T15'!$B36</f>
        <v>8.6766408635275933</v>
      </c>
      <c r="F76" s="109">
        <f>F37*1000000/'T15'!$B36</f>
        <v>62.472340474663419</v>
      </c>
      <c r="G76" s="107">
        <f>G37*1000000/'T15'!$B36</f>
        <v>20.163978480000686</v>
      </c>
      <c r="H76" s="107">
        <f>H37*1000000/'T15'!$B36</f>
        <v>42.308361994662732</v>
      </c>
    </row>
    <row r="77" spans="1:8">
      <c r="A77" s="29" t="s">
        <v>31</v>
      </c>
      <c r="B77" s="109">
        <f>B38*1000000/'T15'!$B37</f>
        <v>442.4761862385364</v>
      </c>
      <c r="C77" s="109">
        <f>C38*1000000/'T15'!$B37</f>
        <v>610.9163397051758</v>
      </c>
      <c r="D77" s="109">
        <f>D38*1000000/'T15'!$B37</f>
        <v>168.44015346663937</v>
      </c>
      <c r="E77" s="109">
        <f>E38*1000000/'T15'!$B37</f>
        <v>15.547006441763775</v>
      </c>
      <c r="F77" s="109">
        <f>F38*1000000/'T15'!$B37</f>
        <v>152.89314702487559</v>
      </c>
      <c r="G77" s="109">
        <f>G38*1000000/'T15'!$B37</f>
        <v>31.3924729730374</v>
      </c>
      <c r="H77" s="109">
        <f>H38*1000000/'T15'!$B37</f>
        <v>121.50067405183819</v>
      </c>
    </row>
    <row r="78" spans="1:8">
      <c r="A78" s="42" t="s">
        <v>32</v>
      </c>
      <c r="B78" s="110">
        <f>B39*1000000/'T15'!$B38</f>
        <v>265.12427513364418</v>
      </c>
      <c r="C78" s="110">
        <f>C39*1000000/'T15'!$B38</f>
        <v>339.03883041935273</v>
      </c>
      <c r="D78" s="110">
        <f>D39*1000000/'T15'!$B38</f>
        <v>73.914555285708545</v>
      </c>
      <c r="E78" s="110">
        <f>E39*1000000/'T15'!$B38</f>
        <v>8.871936116297352</v>
      </c>
      <c r="F78" s="112">
        <f>F39*1000000/'T15'!$B38</f>
        <v>65.042619169411196</v>
      </c>
      <c r="G78" s="110">
        <f>G39*1000000/'T15'!$B38</f>
        <v>20.483156789403605</v>
      </c>
      <c r="H78" s="110">
        <f>H39*1000000/'T15'!$B38</f>
        <v>44.559462380007581</v>
      </c>
    </row>
    <row r="79" spans="1:8">
      <c r="A79" s="169" t="s">
        <v>343</v>
      </c>
    </row>
    <row r="80" spans="1:8">
      <c r="A80" s="60" t="s">
        <v>146</v>
      </c>
    </row>
    <row r="81" spans="1:12">
      <c r="A81" s="361" t="s">
        <v>379</v>
      </c>
    </row>
    <row r="82" spans="1:12">
      <c r="I82" s="120"/>
      <c r="J82" s="120"/>
      <c r="K82" s="120"/>
      <c r="L82" s="120"/>
    </row>
    <row r="83" spans="1:12">
      <c r="J83" s="114"/>
      <c r="K83" s="114"/>
      <c r="L83" s="114"/>
    </row>
    <row r="84" spans="1:12">
      <c r="A84" s="114"/>
      <c r="J84" s="114"/>
      <c r="K84" s="114"/>
      <c r="L84" s="114"/>
    </row>
    <row r="85" spans="1:12">
      <c r="A85" s="114"/>
      <c r="J85" s="114"/>
      <c r="K85" s="114"/>
      <c r="L85" s="114"/>
    </row>
    <row r="86" spans="1:12">
      <c r="A86" s="114"/>
      <c r="J86" s="114"/>
      <c r="K86" s="114"/>
      <c r="L86" s="114"/>
    </row>
    <row r="87" spans="1:12">
      <c r="A87" s="114"/>
      <c r="J87" s="114"/>
      <c r="K87" s="114"/>
      <c r="L87" s="114"/>
    </row>
    <row r="88" spans="1:12">
      <c r="A88" s="114"/>
      <c r="J88" s="114"/>
      <c r="K88" s="114"/>
      <c r="L88" s="114"/>
    </row>
    <row r="89" spans="1:12">
      <c r="A89" s="114"/>
      <c r="J89" s="114"/>
      <c r="K89" s="114"/>
      <c r="L89" s="114"/>
    </row>
    <row r="90" spans="1:12">
      <c r="A90" s="114"/>
      <c r="J90" s="114"/>
      <c r="K90" s="114"/>
      <c r="L90" s="114"/>
    </row>
    <row r="91" spans="1:12">
      <c r="A91" s="114"/>
      <c r="J91" s="114"/>
      <c r="K91" s="114"/>
      <c r="L91" s="114"/>
    </row>
    <row r="92" spans="1:12">
      <c r="A92" s="114"/>
      <c r="J92" s="114"/>
      <c r="K92" s="114"/>
      <c r="L92" s="114"/>
    </row>
    <row r="93" spans="1:12">
      <c r="A93" s="114"/>
      <c r="J93" s="114"/>
      <c r="K93" s="114"/>
      <c r="L93" s="114"/>
    </row>
    <row r="94" spans="1:12">
      <c r="A94" s="114"/>
      <c r="J94" s="114"/>
      <c r="K94" s="114"/>
      <c r="L94" s="114"/>
    </row>
    <row r="95" spans="1:12">
      <c r="A95" s="114"/>
      <c r="J95" s="114"/>
      <c r="K95" s="114"/>
      <c r="L95" s="114"/>
    </row>
    <row r="96" spans="1:12">
      <c r="A96" s="114"/>
    </row>
    <row r="97" spans="1:1">
      <c r="A97" s="114"/>
    </row>
    <row r="98" spans="1:1">
      <c r="A98" s="114"/>
    </row>
    <row r="99" spans="1:1">
      <c r="A99" s="114"/>
    </row>
    <row r="100" spans="1:1">
      <c r="A100" s="114"/>
    </row>
    <row r="101" spans="1:1">
      <c r="A101" s="114"/>
    </row>
    <row r="102" spans="1:1">
      <c r="A102" s="114"/>
    </row>
    <row r="103" spans="1:1">
      <c r="A103" s="114"/>
    </row>
    <row r="104" spans="1:1">
      <c r="A104" s="114"/>
    </row>
  </sheetData>
  <mergeCells count="17">
    <mergeCell ref="R7:T7"/>
    <mergeCell ref="V7:X7"/>
    <mergeCell ref="R8:R9"/>
    <mergeCell ref="S8:S9"/>
    <mergeCell ref="T8:T9"/>
    <mergeCell ref="V8:V9"/>
    <mergeCell ref="W8:W9"/>
    <mergeCell ref="X8:X9"/>
    <mergeCell ref="A48:A49"/>
    <mergeCell ref="A41:H41"/>
    <mergeCell ref="J7:L7"/>
    <mergeCell ref="M7:P7"/>
    <mergeCell ref="A8:A9"/>
    <mergeCell ref="I8:I9"/>
    <mergeCell ref="J8:L8"/>
    <mergeCell ref="M8:P8"/>
    <mergeCell ref="I41:P41"/>
  </mergeCells>
  <hyperlinks>
    <hyperlink ref="H2" location="Sommaire!A1" display="Sommaire"/>
    <hyperlink ref="P2" location="Sommaire!A1" display="Sommaire"/>
  </hyperlinks>
  <pageMargins left="0.70866141732283472" right="0.70866141732283472" top="0.74803149606299213" bottom="0.74803149606299213" header="0.31496062992125984" footer="0.31496062992125984"/>
  <pageSetup paperSize="9" scale="59" firstPageNumber="18"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sheetPr>
    <tabColor rgb="FFFFC000"/>
  </sheetPr>
  <dimension ref="A1:L108"/>
  <sheetViews>
    <sheetView view="pageLayout" zoomScale="80" zoomScaleNormal="100" zoomScaleSheetLayoutView="100" zoomScalePageLayoutView="80" workbookViewId="0">
      <selection activeCell="D3" sqref="D3"/>
    </sheetView>
  </sheetViews>
  <sheetFormatPr baseColWidth="10" defaultRowHeight="15"/>
  <cols>
    <col min="1" max="1" width="27.28515625" customWidth="1"/>
    <col min="2" max="7" width="18.7109375" customWidth="1"/>
    <col min="8" max="8" width="27.28515625" customWidth="1"/>
    <col min="9" max="12" width="27.7109375" customWidth="1"/>
  </cols>
  <sheetData>
    <row r="1" spans="1:12" ht="15" customHeight="1">
      <c r="A1" s="48"/>
      <c r="B1" s="49"/>
      <c r="C1" s="49"/>
      <c r="D1" s="49"/>
      <c r="E1" s="2"/>
      <c r="F1" s="49"/>
    </row>
    <row r="2" spans="1:12" s="66" customFormat="1" ht="20.25" customHeight="1">
      <c r="A2" s="223" t="s">
        <v>159</v>
      </c>
      <c r="B2" s="51"/>
      <c r="C2" s="51"/>
      <c r="D2" s="52"/>
      <c r="E2" s="51"/>
      <c r="F2" s="51"/>
      <c r="G2" s="239" t="s">
        <v>243</v>
      </c>
      <c r="H2" s="223" t="s">
        <v>159</v>
      </c>
      <c r="L2" s="239" t="s">
        <v>243</v>
      </c>
    </row>
    <row r="3" spans="1:12" ht="20.25" customHeight="1">
      <c r="A3" s="50"/>
      <c r="B3" s="51"/>
      <c r="C3" s="51"/>
      <c r="D3" s="52"/>
      <c r="E3" s="51"/>
      <c r="F3" s="51"/>
      <c r="G3" s="52"/>
      <c r="H3" s="48"/>
      <c r="I3" s="67"/>
      <c r="J3" s="67"/>
      <c r="K3" s="67"/>
    </row>
    <row r="4" spans="1:12" ht="20.25" customHeight="1">
      <c r="A4" s="227" t="s">
        <v>318</v>
      </c>
      <c r="B4" s="51"/>
      <c r="C4" s="51"/>
      <c r="D4" s="52"/>
      <c r="E4" s="51"/>
      <c r="F4" s="51"/>
      <c r="G4" s="52"/>
      <c r="H4" s="227" t="s">
        <v>319</v>
      </c>
      <c r="I4" s="68"/>
      <c r="J4" s="68"/>
      <c r="K4" s="68"/>
      <c r="L4" s="5"/>
    </row>
    <row r="5" spans="1:12" ht="18">
      <c r="A5" s="50"/>
      <c r="B5" s="51"/>
      <c r="C5" s="51"/>
      <c r="D5" s="52"/>
      <c r="E5" s="51"/>
      <c r="F5" s="51"/>
      <c r="G5" s="52"/>
      <c r="I5" s="69"/>
      <c r="J5" s="70"/>
      <c r="K5" s="7"/>
      <c r="L5" s="7"/>
    </row>
    <row r="6" spans="1:12">
      <c r="A6" s="97" t="s">
        <v>38</v>
      </c>
      <c r="B6" s="53"/>
      <c r="C6" s="54"/>
      <c r="D6" s="2"/>
      <c r="E6" s="2"/>
      <c r="F6" s="2"/>
      <c r="G6" s="7"/>
      <c r="H6" s="359" t="s">
        <v>38</v>
      </c>
      <c r="I6" s="28"/>
      <c r="J6" s="28"/>
      <c r="K6" s="28"/>
      <c r="L6" s="28"/>
    </row>
    <row r="7" spans="1:12" ht="15" customHeight="1">
      <c r="A7" s="229" t="s">
        <v>39</v>
      </c>
      <c r="B7" s="92"/>
      <c r="C7" s="55"/>
      <c r="D7" s="56"/>
      <c r="E7" s="55"/>
      <c r="F7" s="55"/>
      <c r="G7" s="57"/>
      <c r="H7" s="360" t="s">
        <v>68</v>
      </c>
      <c r="I7" s="626"/>
      <c r="J7" s="627"/>
      <c r="K7" s="628"/>
      <c r="L7" s="628"/>
    </row>
    <row r="8" spans="1:12" ht="26.25" customHeight="1">
      <c r="A8" s="730" t="s">
        <v>2</v>
      </c>
      <c r="B8" s="630" t="s">
        <v>160</v>
      </c>
      <c r="C8" s="721"/>
      <c r="D8" s="644" t="s">
        <v>161</v>
      </c>
      <c r="E8" s="630"/>
      <c r="F8" s="630"/>
      <c r="G8" s="630"/>
      <c r="H8" s="624" t="s">
        <v>2</v>
      </c>
      <c r="I8" s="644" t="s">
        <v>337</v>
      </c>
      <c r="J8" s="644" t="s">
        <v>165</v>
      </c>
      <c r="K8" s="644" t="s">
        <v>166</v>
      </c>
      <c r="L8" s="644" t="s">
        <v>368</v>
      </c>
    </row>
    <row r="9" spans="1:12" ht="15" customHeight="1">
      <c r="A9" s="731"/>
      <c r="B9" s="447" t="s">
        <v>320</v>
      </c>
      <c r="C9" s="523" t="s">
        <v>328</v>
      </c>
      <c r="D9" s="482" t="s">
        <v>366</v>
      </c>
      <c r="E9" s="482" t="s">
        <v>367</v>
      </c>
      <c r="F9" s="482" t="s">
        <v>102</v>
      </c>
      <c r="G9" s="447" t="s">
        <v>328</v>
      </c>
      <c r="H9" s="625"/>
      <c r="I9" s="732"/>
      <c r="J9" s="732"/>
      <c r="K9" s="732"/>
      <c r="L9" s="732"/>
    </row>
    <row r="10" spans="1:12">
      <c r="A10" s="568" t="s">
        <v>3</v>
      </c>
      <c r="B10" s="99">
        <v>780.63231599999995</v>
      </c>
      <c r="C10" s="563">
        <v>3.6179012241417396E-2</v>
      </c>
      <c r="D10" s="99">
        <v>20.9</v>
      </c>
      <c r="E10" s="99">
        <v>56.814228</v>
      </c>
      <c r="F10" s="99">
        <v>77.714227999999991</v>
      </c>
      <c r="G10" s="100">
        <v>6.039706459658678E-3</v>
      </c>
      <c r="H10" s="36" t="s">
        <v>3</v>
      </c>
      <c r="I10" s="115">
        <v>1.2844127113560591</v>
      </c>
      <c r="J10" s="115">
        <v>0.12786703836178742</v>
      </c>
      <c r="K10" s="115">
        <v>0.92436739521580402</v>
      </c>
      <c r="L10" s="115">
        <v>2.9780427246714214</v>
      </c>
    </row>
    <row r="11" spans="1:12">
      <c r="A11" s="569" t="s">
        <v>4</v>
      </c>
      <c r="B11" s="101">
        <v>573.65339200000005</v>
      </c>
      <c r="C11" s="564">
        <v>0.18582764317377443</v>
      </c>
      <c r="D11" s="101">
        <v>17.236999999999998</v>
      </c>
      <c r="E11" s="103">
        <v>40.451999999999998</v>
      </c>
      <c r="F11" s="101">
        <v>57.688999999999993</v>
      </c>
      <c r="G11" s="102">
        <v>4.079165764595527E-2</v>
      </c>
      <c r="H11" s="37" t="s">
        <v>4</v>
      </c>
      <c r="I11" s="496">
        <v>0.54938223427209321</v>
      </c>
      <c r="J11" s="116">
        <v>5.5248190204936112E-2</v>
      </c>
      <c r="K11" s="116">
        <v>0.76429740494685294</v>
      </c>
      <c r="L11" s="116">
        <v>1.4772477749688042</v>
      </c>
    </row>
    <row r="12" spans="1:12">
      <c r="A12" s="568" t="s">
        <v>5</v>
      </c>
      <c r="B12" s="99">
        <v>516.24506699999995</v>
      </c>
      <c r="C12" s="563">
        <v>3.1040586924662383E-2</v>
      </c>
      <c r="D12" s="99">
        <v>21.8</v>
      </c>
      <c r="E12" s="99">
        <v>53.2</v>
      </c>
      <c r="F12" s="99">
        <v>75</v>
      </c>
      <c r="G12" s="100">
        <v>5.1893408134642494E-2</v>
      </c>
      <c r="H12" s="36" t="s">
        <v>5</v>
      </c>
      <c r="I12" s="115">
        <v>0.98045121508266497</v>
      </c>
      <c r="J12" s="115">
        <v>0.14243979425996117</v>
      </c>
      <c r="K12" s="115">
        <v>0.88661302194095115</v>
      </c>
      <c r="L12" s="115">
        <v>1.0231289142431947</v>
      </c>
    </row>
    <row r="13" spans="1:12">
      <c r="A13" s="569" t="s">
        <v>6</v>
      </c>
      <c r="B13" s="101">
        <v>521.36010099999999</v>
      </c>
      <c r="C13" s="564">
        <v>-6.7020712572129049E-2</v>
      </c>
      <c r="D13" s="101">
        <v>12.329000000000001</v>
      </c>
      <c r="E13" s="103">
        <v>35.820066999999995</v>
      </c>
      <c r="F13" s="101">
        <v>48.149066999999995</v>
      </c>
      <c r="G13" s="102">
        <v>-0.13041237132020955</v>
      </c>
      <c r="H13" s="37" t="s">
        <v>6</v>
      </c>
      <c r="I13" s="496">
        <v>0.86272689627342503</v>
      </c>
      <c r="J13" s="116">
        <v>7.9675247591244405E-2</v>
      </c>
      <c r="K13" s="116">
        <v>0.89738738443818411</v>
      </c>
      <c r="L13" s="116">
        <v>1.9213655849690576</v>
      </c>
    </row>
    <row r="14" spans="1:12">
      <c r="A14" s="568" t="s">
        <v>7</v>
      </c>
      <c r="B14" s="99">
        <v>434.530438</v>
      </c>
      <c r="C14" s="563">
        <v>0.28197112314621964</v>
      </c>
      <c r="D14" s="99">
        <v>7.3</v>
      </c>
      <c r="E14" s="99">
        <v>42</v>
      </c>
      <c r="F14" s="99">
        <v>49.3</v>
      </c>
      <c r="G14" s="100">
        <v>0.1547209959850373</v>
      </c>
      <c r="H14" s="36" t="s">
        <v>7</v>
      </c>
      <c r="I14" s="115">
        <v>0.43367427823989879</v>
      </c>
      <c r="J14" s="115">
        <v>4.920286370647068E-2</v>
      </c>
      <c r="K14" s="115">
        <v>0.80724932837592023</v>
      </c>
      <c r="L14" s="115">
        <v>3.053468826843476</v>
      </c>
    </row>
    <row r="15" spans="1:12">
      <c r="A15" s="569" t="s">
        <v>8</v>
      </c>
      <c r="B15" s="101">
        <v>567.98537799999997</v>
      </c>
      <c r="C15" s="564">
        <v>-5.5551414234038421E-2</v>
      </c>
      <c r="D15" s="101">
        <v>18.587405</v>
      </c>
      <c r="E15" s="103">
        <v>49</v>
      </c>
      <c r="F15" s="101">
        <v>67.587405000000004</v>
      </c>
      <c r="G15" s="102">
        <v>5.0919027436984177E-3</v>
      </c>
      <c r="H15" s="37" t="s">
        <v>8</v>
      </c>
      <c r="I15" s="496">
        <v>0.64403194852161838</v>
      </c>
      <c r="J15" s="116">
        <v>7.6636564643517605E-2</v>
      </c>
      <c r="K15" s="116">
        <v>0.82791155196746902</v>
      </c>
      <c r="L15" s="116">
        <v>1.1304063461099336</v>
      </c>
    </row>
    <row r="16" spans="1:12">
      <c r="A16" s="568" t="s">
        <v>9</v>
      </c>
      <c r="B16" s="99">
        <v>411.93717800000002</v>
      </c>
      <c r="C16" s="563">
        <v>-5.8501665696635397E-2</v>
      </c>
      <c r="D16" s="99">
        <v>6.9291580000000002</v>
      </c>
      <c r="E16" s="99">
        <v>25.000260999999995</v>
      </c>
      <c r="F16" s="99">
        <v>31.929418999999996</v>
      </c>
      <c r="G16" s="100">
        <v>-3.3905627836611441E-2</v>
      </c>
      <c r="H16" s="36" t="s">
        <v>9</v>
      </c>
      <c r="I16" s="115">
        <v>0.83245557276493309</v>
      </c>
      <c r="J16" s="115">
        <v>6.4523971618061948E-2</v>
      </c>
      <c r="K16" s="115">
        <v>0.93979502194098474</v>
      </c>
      <c r="L16" s="115">
        <v>1.4947511564240603</v>
      </c>
    </row>
    <row r="17" spans="1:12">
      <c r="A17" s="569" t="s">
        <v>10</v>
      </c>
      <c r="B17" s="101">
        <v>319.19536099999999</v>
      </c>
      <c r="C17" s="564">
        <v>5.882899305189504E-2</v>
      </c>
      <c r="D17" s="101">
        <v>15.7</v>
      </c>
      <c r="E17" s="103">
        <v>6.5320600000000013</v>
      </c>
      <c r="F17" s="101">
        <v>22.232060000000001</v>
      </c>
      <c r="G17" s="102">
        <v>-6.473138967012948E-2</v>
      </c>
      <c r="H17" s="37" t="s">
        <v>10</v>
      </c>
      <c r="I17" s="496">
        <v>0.59726791576338722</v>
      </c>
      <c r="J17" s="116">
        <v>4.1599903262148505E-2</v>
      </c>
      <c r="K17" s="116">
        <v>0.80522832654912324</v>
      </c>
      <c r="L17" s="116">
        <v>0.23115059368718482</v>
      </c>
    </row>
    <row r="18" spans="1:12">
      <c r="A18" s="568" t="s">
        <v>11</v>
      </c>
      <c r="B18" s="99">
        <v>193.13620800000001</v>
      </c>
      <c r="C18" s="563">
        <v>-3.6285604401938953E-2</v>
      </c>
      <c r="D18" s="99">
        <v>4.8338000000000001</v>
      </c>
      <c r="E18" s="99">
        <v>15.700000000000003</v>
      </c>
      <c r="F18" s="99">
        <v>20.533800000000003</v>
      </c>
      <c r="G18" s="100">
        <v>-4.2936378466557734E-2</v>
      </c>
      <c r="H18" s="36" t="s">
        <v>11</v>
      </c>
      <c r="I18" s="115">
        <v>0.452966262567985</v>
      </c>
      <c r="J18" s="115">
        <v>4.8158337261744788E-2</v>
      </c>
      <c r="K18" s="115">
        <v>0.85571400226557937</v>
      </c>
      <c r="L18" s="115">
        <v>0.68684592119754873</v>
      </c>
    </row>
    <row r="19" spans="1:12">
      <c r="A19" s="570" t="s">
        <v>25</v>
      </c>
      <c r="B19" s="101">
        <v>4765.5987429999996</v>
      </c>
      <c r="C19" s="564">
        <v>9.1370649382189528E-2</v>
      </c>
      <c r="D19" s="103">
        <v>135.72</v>
      </c>
      <c r="E19" s="103">
        <v>366.99800000000005</v>
      </c>
      <c r="F19" s="103">
        <v>502.71800000000007</v>
      </c>
      <c r="G19" s="102">
        <v>5.9442121590181252E-2</v>
      </c>
      <c r="H19" s="25" t="s">
        <v>25</v>
      </c>
      <c r="I19" s="116">
        <v>1.3891269779455337</v>
      </c>
      <c r="J19" s="116">
        <v>0.146537544128025</v>
      </c>
      <c r="K19" s="116">
        <v>0.90971972630203712</v>
      </c>
      <c r="L19" s="116">
        <v>1.7225963178119348</v>
      </c>
    </row>
    <row r="20" spans="1:12">
      <c r="A20" s="568" t="s">
        <v>12</v>
      </c>
      <c r="B20" s="99">
        <v>919.16605200000004</v>
      </c>
      <c r="C20" s="563">
        <v>0.15437735176061862</v>
      </c>
      <c r="D20" s="99">
        <v>24.9</v>
      </c>
      <c r="E20" s="99">
        <v>42.7</v>
      </c>
      <c r="F20" s="99">
        <v>67.599999999999994</v>
      </c>
      <c r="G20" s="100">
        <v>0.1190570785326448</v>
      </c>
      <c r="H20" s="36" t="s">
        <v>12</v>
      </c>
      <c r="I20" s="115">
        <v>1.0601635655660182</v>
      </c>
      <c r="J20" s="115">
        <v>7.7969651812448373E-2</v>
      </c>
      <c r="K20" s="115">
        <v>0.79720393446858384</v>
      </c>
      <c r="L20" s="115">
        <v>0.94087612474796611</v>
      </c>
    </row>
    <row r="21" spans="1:12">
      <c r="A21" s="570" t="s">
        <v>13</v>
      </c>
      <c r="B21" s="101">
        <v>245.04261399999999</v>
      </c>
      <c r="C21" s="564">
        <v>-2.1729369043812063E-2</v>
      </c>
      <c r="D21" s="103">
        <v>11.3</v>
      </c>
      <c r="E21" s="103">
        <v>22.1</v>
      </c>
      <c r="F21" s="103">
        <v>33.400000000000006</v>
      </c>
      <c r="G21" s="102">
        <v>0.18230088495575236</v>
      </c>
      <c r="H21" s="25" t="s">
        <v>13</v>
      </c>
      <c r="I21" s="116">
        <v>0.70194769070224139</v>
      </c>
      <c r="J21" s="116">
        <v>9.5677451716438461E-2</v>
      </c>
      <c r="K21" s="116">
        <v>0.95730303482431511</v>
      </c>
      <c r="L21" s="116">
        <v>2.6376494427825934</v>
      </c>
    </row>
    <row r="22" spans="1:12">
      <c r="A22" s="568" t="s">
        <v>14</v>
      </c>
      <c r="B22" s="99">
        <v>908.11622399999999</v>
      </c>
      <c r="C22" s="563">
        <v>0.2453414101850846</v>
      </c>
      <c r="D22" s="99">
        <v>24.14</v>
      </c>
      <c r="E22" s="99">
        <v>53.655000000000001</v>
      </c>
      <c r="F22" s="99">
        <v>77.795000000000002</v>
      </c>
      <c r="G22" s="100">
        <v>0.12329617650456282</v>
      </c>
      <c r="H22" s="36" t="s">
        <v>14</v>
      </c>
      <c r="I22" s="115">
        <v>1.0738110961997651</v>
      </c>
      <c r="J22" s="115">
        <v>9.1989474497991941E-2</v>
      </c>
      <c r="K22" s="115">
        <v>0.86077221873646148</v>
      </c>
      <c r="L22" s="115">
        <v>1.0600288748836866</v>
      </c>
    </row>
    <row r="23" spans="1:12">
      <c r="A23" s="570" t="s">
        <v>15</v>
      </c>
      <c r="B23" s="101">
        <v>268.96439099999998</v>
      </c>
      <c r="C23" s="564">
        <v>-7.5327139369706142E-2</v>
      </c>
      <c r="D23" s="103">
        <v>5.3550000000000004</v>
      </c>
      <c r="E23" s="103">
        <v>13.5</v>
      </c>
      <c r="F23" s="103">
        <v>18.855</v>
      </c>
      <c r="G23" s="102">
        <v>-2.3541682418778298E-2</v>
      </c>
      <c r="H23" s="25" t="s">
        <v>15</v>
      </c>
      <c r="I23" s="116">
        <v>0.28029278842481375</v>
      </c>
      <c r="J23" s="116">
        <v>1.9649145770191803E-2</v>
      </c>
      <c r="K23" s="116">
        <v>0.75957459469142707</v>
      </c>
      <c r="L23" s="116">
        <v>1.0364498644986451</v>
      </c>
    </row>
    <row r="24" spans="1:12">
      <c r="A24" s="568" t="s">
        <v>16</v>
      </c>
      <c r="B24" s="99">
        <v>1966.302273</v>
      </c>
      <c r="C24" s="563">
        <v>1.9987212721281677E-2</v>
      </c>
      <c r="D24" s="99">
        <v>51.209291</v>
      </c>
      <c r="E24" s="99">
        <v>115.88801999999998</v>
      </c>
      <c r="F24" s="99">
        <v>167.09731099999999</v>
      </c>
      <c r="G24" s="100">
        <v>6.1008877955277097E-2</v>
      </c>
      <c r="H24" s="36" t="s">
        <v>16</v>
      </c>
      <c r="I24" s="115">
        <v>1.3288919838436306</v>
      </c>
      <c r="J24" s="115">
        <v>0.11292987866557082</v>
      </c>
      <c r="K24" s="115">
        <v>0.92543448704414777</v>
      </c>
      <c r="L24" s="115">
        <v>1.4617034388123651</v>
      </c>
    </row>
    <row r="25" spans="1:12">
      <c r="A25" s="570" t="s">
        <v>17</v>
      </c>
      <c r="B25" s="101">
        <v>335.03329200000002</v>
      </c>
      <c r="C25" s="564">
        <v>3.5563746486990455E-2</v>
      </c>
      <c r="D25" s="103">
        <v>8.4784220000000001</v>
      </c>
      <c r="E25" s="103">
        <v>28.638604999999998</v>
      </c>
      <c r="F25" s="103">
        <v>37.117027</v>
      </c>
      <c r="G25" s="102">
        <v>-8.3779160749035908E-2</v>
      </c>
      <c r="H25" s="25" t="s">
        <v>17</v>
      </c>
      <c r="I25" s="116">
        <v>0.59081117549119744</v>
      </c>
      <c r="J25" s="116">
        <v>6.545365752072338E-2</v>
      </c>
      <c r="K25" s="116">
        <v>0.82442826275272374</v>
      </c>
      <c r="L25" s="116">
        <v>1.3105480945115833</v>
      </c>
    </row>
    <row r="26" spans="1:12">
      <c r="A26" s="568" t="s">
        <v>18</v>
      </c>
      <c r="B26" s="99">
        <v>238.07955100000001</v>
      </c>
      <c r="C26" s="563">
        <v>-8.0612102817832265E-2</v>
      </c>
      <c r="D26" s="99">
        <v>8.4</v>
      </c>
      <c r="E26" s="99">
        <v>16.299999999999997</v>
      </c>
      <c r="F26" s="99">
        <v>24.699999999999996</v>
      </c>
      <c r="G26" s="100">
        <v>-4.6950240770466278E-2</v>
      </c>
      <c r="H26" s="36" t="s">
        <v>18</v>
      </c>
      <c r="I26" s="115">
        <v>0.3510500825303226</v>
      </c>
      <c r="J26" s="115">
        <v>3.6420335144612931E-2</v>
      </c>
      <c r="K26" s="115">
        <v>0.79353968309805278</v>
      </c>
      <c r="L26" s="115">
        <v>1.3926279912709278</v>
      </c>
    </row>
    <row r="27" spans="1:12">
      <c r="A27" s="570" t="s">
        <v>19</v>
      </c>
      <c r="B27" s="101">
        <v>1146.9486440000001</v>
      </c>
      <c r="C27" s="564">
        <v>0.14116957071856295</v>
      </c>
      <c r="D27" s="103">
        <v>34.729999999999997</v>
      </c>
      <c r="E27" s="103">
        <v>82</v>
      </c>
      <c r="F27" s="103">
        <v>116.72999999999999</v>
      </c>
      <c r="G27" s="102">
        <v>7.1700359796029733E-3</v>
      </c>
      <c r="H27" s="25" t="s">
        <v>19</v>
      </c>
      <c r="I27" s="116">
        <v>1.0817771719160325</v>
      </c>
      <c r="J27" s="116">
        <v>0.11009721310395346</v>
      </c>
      <c r="K27" s="116">
        <v>0.83744350777639875</v>
      </c>
      <c r="L27" s="116">
        <v>2.0459405631740983</v>
      </c>
    </row>
    <row r="28" spans="1:12">
      <c r="A28" s="568" t="s">
        <v>20</v>
      </c>
      <c r="B28" s="99">
        <v>540.05705999999998</v>
      </c>
      <c r="C28" s="563">
        <v>-6.9615814876581972E-2</v>
      </c>
      <c r="D28" s="99">
        <v>15</v>
      </c>
      <c r="E28" s="99">
        <v>33.064991000000006</v>
      </c>
      <c r="F28" s="99">
        <v>48.064991000000006</v>
      </c>
      <c r="G28" s="100">
        <v>-5.1440491442527159E-2</v>
      </c>
      <c r="H28" s="36" t="s">
        <v>20</v>
      </c>
      <c r="I28" s="115">
        <v>0.72226317378369242</v>
      </c>
      <c r="J28" s="115">
        <v>6.4281305659710505E-2</v>
      </c>
      <c r="K28" s="115">
        <v>0.91267732114829692</v>
      </c>
      <c r="L28" s="115">
        <v>1.7760847528069927</v>
      </c>
    </row>
    <row r="29" spans="1:12">
      <c r="A29" s="570" t="s">
        <v>21</v>
      </c>
      <c r="B29" s="101">
        <v>330.10387900000001</v>
      </c>
      <c r="C29" s="564">
        <v>6.5790878435252331E-3</v>
      </c>
      <c r="D29" s="103">
        <v>12.362</v>
      </c>
      <c r="E29" s="103">
        <v>26.450999999999993</v>
      </c>
      <c r="F29" s="103">
        <v>38.812999999999995</v>
      </c>
      <c r="G29" s="102">
        <v>-2.894671003252447E-2</v>
      </c>
      <c r="H29" s="25" t="s">
        <v>21</v>
      </c>
      <c r="I29" s="116">
        <v>0.5963472313201541</v>
      </c>
      <c r="J29" s="116">
        <v>7.0117398072832515E-2</v>
      </c>
      <c r="K29" s="116">
        <v>0.86851400812308588</v>
      </c>
      <c r="L29" s="116">
        <v>1.3721962037486322</v>
      </c>
    </row>
    <row r="30" spans="1:12">
      <c r="A30" s="568" t="s">
        <v>22</v>
      </c>
      <c r="B30" s="99">
        <v>1910.7655749999999</v>
      </c>
      <c r="C30" s="563">
        <v>3.8428033037030795E-2</v>
      </c>
      <c r="D30" s="99">
        <v>57.5</v>
      </c>
      <c r="E30" s="99">
        <v>83.268395000000055</v>
      </c>
      <c r="F30" s="99">
        <v>140.76839500000006</v>
      </c>
      <c r="G30" s="100">
        <v>6.2661195772521383E-2</v>
      </c>
      <c r="H30" s="36" t="s">
        <v>22</v>
      </c>
      <c r="I30" s="115">
        <v>1.1368225953522966</v>
      </c>
      <c r="J30" s="115">
        <v>8.3751086078404632E-2</v>
      </c>
      <c r="K30" s="115">
        <v>0.96809259400043624</v>
      </c>
      <c r="L30" s="115">
        <v>2.6384438804810091</v>
      </c>
    </row>
    <row r="31" spans="1:12">
      <c r="A31" s="570" t="s">
        <v>23</v>
      </c>
      <c r="B31" s="101">
        <v>1676.187236</v>
      </c>
      <c r="C31" s="564">
        <v>7.478213310871773E-2</v>
      </c>
      <c r="D31" s="103">
        <v>45.15</v>
      </c>
      <c r="E31" s="103">
        <v>92</v>
      </c>
      <c r="F31" s="103">
        <v>137.15</v>
      </c>
      <c r="G31" s="102">
        <v>1.5925925925925899E-2</v>
      </c>
      <c r="H31" s="25" t="s">
        <v>23</v>
      </c>
      <c r="I31" s="116">
        <v>0.82911882131863646</v>
      </c>
      <c r="J31" s="116">
        <v>6.7840658788939134E-2</v>
      </c>
      <c r="K31" s="116">
        <v>0.89465049818242437</v>
      </c>
      <c r="L31" s="116">
        <v>1.7121243635778982</v>
      </c>
    </row>
    <row r="32" spans="1:12">
      <c r="A32" s="568" t="s">
        <v>27</v>
      </c>
      <c r="B32" s="99">
        <v>201.71145799999999</v>
      </c>
      <c r="C32" s="563">
        <v>-9.5913772463678271E-2</v>
      </c>
      <c r="D32" s="99">
        <v>7.5823299999999998</v>
      </c>
      <c r="E32" s="99">
        <v>22.041989999999998</v>
      </c>
      <c r="F32" s="99">
        <v>29.624319999999997</v>
      </c>
      <c r="G32" s="100">
        <v>-2.8199680093398127E-3</v>
      </c>
      <c r="H32" s="36" t="s">
        <v>27</v>
      </c>
      <c r="I32" s="115">
        <v>0.74550018163928333</v>
      </c>
      <c r="J32" s="115">
        <v>0.10948776118082619</v>
      </c>
      <c r="K32" s="115">
        <v>0.86425802698702969</v>
      </c>
      <c r="L32" s="115">
        <v>0.20554487093349383</v>
      </c>
    </row>
    <row r="33" spans="1:12">
      <c r="A33" s="569" t="s">
        <v>28</v>
      </c>
      <c r="B33" s="101">
        <v>118.007329</v>
      </c>
      <c r="C33" s="564">
        <v>-6.769944924152671E-2</v>
      </c>
      <c r="D33" s="101">
        <v>4.6158840000000003</v>
      </c>
      <c r="E33" s="103">
        <v>8.5257819999999995</v>
      </c>
      <c r="F33" s="101">
        <v>13.141666000000001</v>
      </c>
      <c r="G33" s="102">
        <v>3.0087934724940313E-2</v>
      </c>
      <c r="H33" s="37" t="s">
        <v>28</v>
      </c>
      <c r="I33" s="496">
        <v>1.0399500097114722</v>
      </c>
      <c r="J33" s="116">
        <v>0.11581209235169559</v>
      </c>
      <c r="K33" s="116">
        <v>0.92359391628252596</v>
      </c>
      <c r="L33" s="116">
        <v>0</v>
      </c>
    </row>
    <row r="34" spans="1:12">
      <c r="A34" s="568" t="s">
        <v>29</v>
      </c>
      <c r="B34" s="99">
        <v>166.68083100000001</v>
      </c>
      <c r="C34" s="563">
        <v>0.49791041729762675</v>
      </c>
      <c r="D34" s="99">
        <v>8.2899999999999991</v>
      </c>
      <c r="E34" s="99">
        <v>8.8000000000000007</v>
      </c>
      <c r="F34" s="99">
        <v>17.09</v>
      </c>
      <c r="G34" s="100">
        <v>0.62128830281756953</v>
      </c>
      <c r="H34" s="36" t="s">
        <v>29</v>
      </c>
      <c r="I34" s="115">
        <v>0.67280697112058296</v>
      </c>
      <c r="J34" s="115">
        <v>6.8983764164523287E-2</v>
      </c>
      <c r="K34" s="115">
        <v>0.8275991712954982</v>
      </c>
      <c r="L34" s="115">
        <v>0.63048575558309417</v>
      </c>
    </row>
    <row r="35" spans="1:12">
      <c r="A35" s="569" t="s">
        <v>30</v>
      </c>
      <c r="B35" s="101">
        <v>308.47988800000002</v>
      </c>
      <c r="C35" s="564">
        <v>-6.0531437844582925E-2</v>
      </c>
      <c r="D35" s="101">
        <v>8.8620000000000001</v>
      </c>
      <c r="E35" s="103">
        <v>19.896100000000001</v>
      </c>
      <c r="F35" s="101">
        <v>28.758099999999999</v>
      </c>
      <c r="G35" s="102">
        <v>-2.2575810014793918E-2</v>
      </c>
      <c r="H35" s="37" t="s">
        <v>30</v>
      </c>
      <c r="I35" s="496">
        <v>0.59149587843344043</v>
      </c>
      <c r="J35" s="116">
        <v>5.5142322995062554E-2</v>
      </c>
      <c r="K35" s="116">
        <v>0.7291311058913762</v>
      </c>
      <c r="L35" s="116">
        <v>0.72974223735842669</v>
      </c>
    </row>
    <row r="36" spans="1:12">
      <c r="A36" s="571" t="s">
        <v>24</v>
      </c>
      <c r="B36" s="104">
        <v>14803.442230000001</v>
      </c>
      <c r="C36" s="565">
        <v>5.2385270576247533E-2</v>
      </c>
      <c r="D36" s="104">
        <v>424.141076</v>
      </c>
      <c r="E36" s="106">
        <v>934.08462699999995</v>
      </c>
      <c r="F36" s="104">
        <v>1358.2257030000001</v>
      </c>
      <c r="G36" s="105">
        <v>2.6851040190682962E-2</v>
      </c>
      <c r="H36" s="41" t="s">
        <v>24</v>
      </c>
      <c r="I36" s="497">
        <v>0.82550408397566077</v>
      </c>
      <c r="J36" s="117">
        <v>7.5740550567015855E-2</v>
      </c>
      <c r="K36" s="117">
        <v>0.86503739390001944</v>
      </c>
      <c r="L36" s="117">
        <v>1.5717794789102297</v>
      </c>
    </row>
    <row r="37" spans="1:12">
      <c r="A37" s="572" t="s">
        <v>26</v>
      </c>
      <c r="B37" s="107">
        <v>19569.040972999999</v>
      </c>
      <c r="C37" s="566">
        <v>6.1620479104476988E-2</v>
      </c>
      <c r="D37" s="107">
        <v>559.86107600000003</v>
      </c>
      <c r="E37" s="109">
        <v>1301.082627</v>
      </c>
      <c r="F37" s="107">
        <v>1860.9437029999999</v>
      </c>
      <c r="G37" s="108">
        <v>3.5455910859840234E-2</v>
      </c>
      <c r="H37" s="38" t="s">
        <v>26</v>
      </c>
      <c r="I37" s="498">
        <v>0.91601412930369752</v>
      </c>
      <c r="J37" s="118">
        <v>8.7109569045243557E-2</v>
      </c>
      <c r="K37" s="118">
        <v>0.87221275880151183</v>
      </c>
      <c r="L37" s="118">
        <v>1.5965599373591095</v>
      </c>
    </row>
    <row r="38" spans="1:12">
      <c r="A38" s="573" t="s">
        <v>31</v>
      </c>
      <c r="B38" s="109">
        <v>794.87950599999999</v>
      </c>
      <c r="C38" s="566">
        <v>7.0451349309275102E-3</v>
      </c>
      <c r="D38" s="109">
        <v>29.350214000000001</v>
      </c>
      <c r="E38" s="109">
        <v>59.263872000000006</v>
      </c>
      <c r="F38" s="109">
        <v>88.614086000000015</v>
      </c>
      <c r="G38" s="108">
        <v>7.5032201744076543E-2</v>
      </c>
      <c r="H38" s="29" t="s">
        <v>31</v>
      </c>
      <c r="I38" s="118">
        <v>0.68921554661686202</v>
      </c>
      <c r="J38" s="118">
        <v>7.6834545688291567E-2</v>
      </c>
      <c r="K38" s="118">
        <v>0.80111732792991985</v>
      </c>
      <c r="L38" s="118">
        <v>0.55997280058584886</v>
      </c>
    </row>
    <row r="39" spans="1:12">
      <c r="A39" s="574" t="s">
        <v>32</v>
      </c>
      <c r="B39" s="110">
        <v>20363.920479</v>
      </c>
      <c r="C39" s="567">
        <v>5.9379493756224422E-2</v>
      </c>
      <c r="D39" s="110">
        <v>589.21129000000008</v>
      </c>
      <c r="E39" s="112">
        <v>1360.346499</v>
      </c>
      <c r="F39" s="110">
        <v>1949.557789</v>
      </c>
      <c r="G39" s="111">
        <v>3.7191469137710875E-2</v>
      </c>
      <c r="H39" s="42" t="s">
        <v>32</v>
      </c>
      <c r="I39" s="499">
        <v>0.90439738378026202</v>
      </c>
      <c r="J39" s="119">
        <v>8.6583276816381241E-2</v>
      </c>
      <c r="K39" s="119">
        <v>0.86857121255139835</v>
      </c>
      <c r="L39" s="119">
        <v>1.4242934761064039</v>
      </c>
    </row>
    <row r="40" spans="1:12">
      <c r="A40" s="91" t="s">
        <v>341</v>
      </c>
      <c r="B40" s="58"/>
      <c r="C40" s="59"/>
      <c r="D40" s="49"/>
      <c r="E40" s="2"/>
      <c r="F40" s="49"/>
      <c r="G40" s="49"/>
      <c r="H40" s="91" t="s">
        <v>343</v>
      </c>
      <c r="I40" s="138"/>
      <c r="J40" s="72"/>
      <c r="K40" s="73"/>
      <c r="L40" s="2"/>
    </row>
    <row r="41" spans="1:12">
      <c r="A41" s="60"/>
      <c r="B41" s="61"/>
      <c r="C41" s="61"/>
      <c r="D41" s="62"/>
      <c r="E41" s="64"/>
      <c r="F41" s="63"/>
      <c r="G41" s="63"/>
      <c r="H41" s="60"/>
      <c r="I41" s="74"/>
      <c r="J41" s="75"/>
      <c r="K41" s="76"/>
      <c r="L41" s="74"/>
    </row>
    <row r="42" spans="1:12" ht="18">
      <c r="H42" s="227" t="s">
        <v>163</v>
      </c>
      <c r="I42" s="77"/>
      <c r="J42" s="78"/>
      <c r="K42" s="77"/>
      <c r="L42" s="77"/>
    </row>
    <row r="43" spans="1:12" ht="15" customHeight="1">
      <c r="A43" s="97" t="s">
        <v>38</v>
      </c>
      <c r="B43" s="53"/>
      <c r="C43" s="54"/>
      <c r="H43" s="203" t="s">
        <v>164</v>
      </c>
      <c r="I43" s="77"/>
      <c r="J43" s="77"/>
      <c r="K43" s="77"/>
      <c r="L43" s="77"/>
    </row>
    <row r="44" spans="1:12" ht="15.75">
      <c r="A44" s="418" t="s">
        <v>324</v>
      </c>
      <c r="B44" s="92"/>
      <c r="C44" s="55"/>
      <c r="H44" s="97" t="s">
        <v>41</v>
      </c>
      <c r="I44" s="79"/>
      <c r="J44" s="80"/>
      <c r="K44" s="80"/>
      <c r="L44" s="82"/>
    </row>
    <row r="45" spans="1:12">
      <c r="A45" s="200" t="s">
        <v>2</v>
      </c>
      <c r="B45" s="201" t="s">
        <v>321</v>
      </c>
      <c r="C45" s="202" t="s">
        <v>162</v>
      </c>
      <c r="H45" s="91" t="s">
        <v>343</v>
      </c>
      <c r="I45" s="28"/>
      <c r="J45" s="83"/>
      <c r="K45" s="84"/>
      <c r="L45" s="23"/>
    </row>
    <row r="46" spans="1:12" ht="15" customHeight="1">
      <c r="A46" s="36" t="s">
        <v>3</v>
      </c>
      <c r="B46" s="313">
        <v>413.40941460451552</v>
      </c>
      <c r="C46" s="313">
        <v>41.156115171539788</v>
      </c>
      <c r="H46" s="88"/>
      <c r="I46" s="89"/>
      <c r="J46" s="81"/>
      <c r="K46" s="81"/>
      <c r="L46" s="57"/>
    </row>
    <row r="47" spans="1:12">
      <c r="A47" s="37" t="s">
        <v>4</v>
      </c>
      <c r="B47" s="314">
        <v>171.56651187440204</v>
      </c>
      <c r="C47" s="314">
        <v>17.253450675181185</v>
      </c>
    </row>
    <row r="48" spans="1:12">
      <c r="A48" s="36" t="s">
        <v>5</v>
      </c>
      <c r="B48" s="313">
        <v>370.86117985628044</v>
      </c>
      <c r="C48" s="313">
        <v>53.878652344044646</v>
      </c>
    </row>
    <row r="49" spans="1:3">
      <c r="A49" s="37" t="s">
        <v>6</v>
      </c>
      <c r="B49" s="314">
        <v>307.71615763308387</v>
      </c>
      <c r="C49" s="314">
        <v>28.418449863039889</v>
      </c>
    </row>
    <row r="50" spans="1:3">
      <c r="A50" s="36" t="s">
        <v>7</v>
      </c>
      <c r="B50" s="313">
        <v>130.8367903542252</v>
      </c>
      <c r="C50" s="313">
        <v>14.844193180463234</v>
      </c>
    </row>
    <row r="51" spans="1:3">
      <c r="A51" s="37" t="s">
        <v>8</v>
      </c>
      <c r="B51" s="314">
        <v>216.08808783750365</v>
      </c>
      <c r="C51" s="314">
        <v>25.713396284558815</v>
      </c>
    </row>
    <row r="52" spans="1:3">
      <c r="A52" s="36" t="s">
        <v>9</v>
      </c>
      <c r="B52" s="313">
        <v>299.92397223969618</v>
      </c>
      <c r="C52" s="313">
        <v>23.24722964865683</v>
      </c>
    </row>
    <row r="53" spans="1:3">
      <c r="A53" s="37" t="s">
        <v>252</v>
      </c>
      <c r="B53" s="314">
        <v>998.45275423066096</v>
      </c>
      <c r="C53" s="314">
        <v>69.542556851950323</v>
      </c>
    </row>
    <row r="54" spans="1:3">
      <c r="A54" s="36" t="s">
        <v>11</v>
      </c>
      <c r="B54" s="313">
        <v>159.59731173154998</v>
      </c>
      <c r="C54" s="313">
        <v>16.968021240394766</v>
      </c>
    </row>
    <row r="55" spans="1:3">
      <c r="A55" s="25" t="s">
        <v>25</v>
      </c>
      <c r="B55" s="315">
        <v>396.84006298680185</v>
      </c>
      <c r="C55" s="315">
        <v>41.86224093617507</v>
      </c>
    </row>
    <row r="56" spans="1:3">
      <c r="A56" s="36" t="s">
        <v>12</v>
      </c>
      <c r="B56" s="313">
        <v>336.94968332818286</v>
      </c>
      <c r="C56" s="313">
        <v>24.780939791480854</v>
      </c>
    </row>
    <row r="57" spans="1:3">
      <c r="A57" s="25" t="s">
        <v>13</v>
      </c>
      <c r="B57" s="315">
        <v>320.97251381251652</v>
      </c>
      <c r="C57" s="315">
        <v>43.749459681074306</v>
      </c>
    </row>
    <row r="58" spans="1:3">
      <c r="A58" s="36" t="s">
        <v>14</v>
      </c>
      <c r="B58" s="313">
        <v>377.34155511307165</v>
      </c>
      <c r="C58" s="313">
        <v>32.325472780036364</v>
      </c>
    </row>
    <row r="59" spans="1:3">
      <c r="A59" s="25" t="s">
        <v>15</v>
      </c>
      <c r="B59" s="315">
        <v>90.043424419795841</v>
      </c>
      <c r="C59" s="315">
        <v>6.3122436435656288</v>
      </c>
    </row>
    <row r="60" spans="1:3">
      <c r="A60" s="36" t="s">
        <v>16</v>
      </c>
      <c r="B60" s="313">
        <v>478.35142355788633</v>
      </c>
      <c r="C60" s="313">
        <v>40.650533586371367</v>
      </c>
    </row>
    <row r="61" spans="1:3">
      <c r="A61" s="25" t="s">
        <v>17</v>
      </c>
      <c r="B61" s="315">
        <v>220.3824222028685</v>
      </c>
      <c r="C61" s="315">
        <v>24.415305913029293</v>
      </c>
    </row>
    <row r="62" spans="1:3">
      <c r="A62" s="36" t="s">
        <v>18</v>
      </c>
      <c r="B62" s="313">
        <v>126.49534806741968</v>
      </c>
      <c r="C62" s="313">
        <v>13.123492060287301</v>
      </c>
    </row>
    <row r="63" spans="1:3">
      <c r="A63" s="25" t="s">
        <v>19</v>
      </c>
      <c r="B63" s="315">
        <v>309.41804519432299</v>
      </c>
      <c r="C63" s="315">
        <v>31.49083318113528</v>
      </c>
    </row>
    <row r="64" spans="1:3">
      <c r="A64" s="36" t="s">
        <v>20</v>
      </c>
      <c r="B64" s="313">
        <v>274.74312197305767</v>
      </c>
      <c r="C64" s="313">
        <v>24.452093423141104</v>
      </c>
    </row>
    <row r="65" spans="1:11">
      <c r="A65" s="25" t="s">
        <v>21</v>
      </c>
      <c r="B65" s="315">
        <v>180.15643518210268</v>
      </c>
      <c r="C65" s="315">
        <v>21.182458503382051</v>
      </c>
    </row>
    <row r="66" spans="1:11">
      <c r="A66" s="36" t="s">
        <v>22</v>
      </c>
      <c r="B66" s="313">
        <v>382.00352242062007</v>
      </c>
      <c r="C66" s="313">
        <v>28.142658334996028</v>
      </c>
    </row>
    <row r="67" spans="1:11">
      <c r="A67" s="25" t="s">
        <v>23</v>
      </c>
      <c r="B67" s="315">
        <v>260.26277020013617</v>
      </c>
      <c r="C67" s="315">
        <v>21.295376892458734</v>
      </c>
    </row>
    <row r="68" spans="1:11">
      <c r="A68" s="36" t="s">
        <v>27</v>
      </c>
      <c r="B68" s="313">
        <v>490.17746478188707</v>
      </c>
      <c r="C68" s="313">
        <v>71.989832493736429</v>
      </c>
    </row>
    <row r="69" spans="1:11">
      <c r="A69" s="37" t="s">
        <v>28</v>
      </c>
      <c r="B69" s="314">
        <v>492.0067584188385</v>
      </c>
      <c r="C69" s="314">
        <v>54.791414598351466</v>
      </c>
    </row>
    <row r="70" spans="1:11">
      <c r="A70" s="36" t="s">
        <v>29</v>
      </c>
      <c r="B70" s="313">
        <v>417.88888192466607</v>
      </c>
      <c r="C70" s="313">
        <v>42.846684584219183</v>
      </c>
    </row>
    <row r="71" spans="1:11">
      <c r="A71" s="37" t="s">
        <v>30</v>
      </c>
      <c r="B71" s="314">
        <v>368.28274497771656</v>
      </c>
      <c r="C71" s="314">
        <v>34.333233446790118</v>
      </c>
    </row>
    <row r="72" spans="1:11">
      <c r="A72" s="41" t="s">
        <v>24</v>
      </c>
      <c r="B72" s="316">
        <v>281.8831860169704</v>
      </c>
      <c r="C72" s="316">
        <v>25.862970418859085</v>
      </c>
    </row>
    <row r="73" spans="1:11">
      <c r="A73" s="38" t="s">
        <v>26</v>
      </c>
      <c r="B73" s="317">
        <v>303.27798778134303</v>
      </c>
      <c r="C73" s="317">
        <v>28.840619343528282</v>
      </c>
    </row>
    <row r="74" spans="1:11">
      <c r="A74" s="29" t="s">
        <v>31</v>
      </c>
      <c r="B74" s="317">
        <v>421.05303900707531</v>
      </c>
      <c r="C74" s="317">
        <v>46.939479414801177</v>
      </c>
    </row>
    <row r="75" spans="1:11">
      <c r="A75" s="42" t="s">
        <v>32</v>
      </c>
      <c r="B75" s="319">
        <v>306.62583123118253</v>
      </c>
      <c r="C75" s="319">
        <v>29.355092905700957</v>
      </c>
    </row>
    <row r="76" spans="1:11">
      <c r="A76" s="361" t="s">
        <v>374</v>
      </c>
    </row>
    <row r="78" spans="1:11">
      <c r="B78" t="s">
        <v>168</v>
      </c>
      <c r="C78" t="s">
        <v>167</v>
      </c>
      <c r="H78" s="120"/>
      <c r="I78" s="120" t="s">
        <v>169</v>
      </c>
    </row>
    <row r="79" spans="1:11">
      <c r="A79" t="s">
        <v>3</v>
      </c>
      <c r="B79" s="313">
        <v>753.37591939000004</v>
      </c>
      <c r="C79">
        <v>77.247674719999992</v>
      </c>
      <c r="H79" s="36" t="s">
        <v>25</v>
      </c>
      <c r="I79" s="433">
        <v>1.3891269779455337</v>
      </c>
      <c r="K79" s="25"/>
    </row>
    <row r="80" spans="1:11">
      <c r="A80" s="114" t="s">
        <v>4</v>
      </c>
      <c r="B80" s="314">
        <v>483.75781699999999</v>
      </c>
      <c r="C80">
        <v>55.42799999999999</v>
      </c>
      <c r="H80" s="25" t="s">
        <v>16</v>
      </c>
      <c r="I80" s="433">
        <v>1.3288919838436306</v>
      </c>
      <c r="K80" s="36"/>
    </row>
    <row r="81" spans="1:11">
      <c r="A81" s="114" t="s">
        <v>5</v>
      </c>
      <c r="B81" s="313">
        <v>500.70295345</v>
      </c>
      <c r="C81">
        <v>71.3</v>
      </c>
      <c r="H81" s="37" t="s">
        <v>3</v>
      </c>
      <c r="I81" s="433">
        <v>1.2844127113560591</v>
      </c>
      <c r="K81" s="36"/>
    </row>
    <row r="82" spans="1:11">
      <c r="A82" s="114" t="s">
        <v>6</v>
      </c>
      <c r="B82" s="314">
        <v>558.81208514000002</v>
      </c>
      <c r="C82">
        <v>55.37</v>
      </c>
      <c r="H82" s="36" t="s">
        <v>22</v>
      </c>
      <c r="I82" s="433">
        <v>1.1368225953522966</v>
      </c>
      <c r="K82" s="36"/>
    </row>
    <row r="83" spans="1:11">
      <c r="A83" s="114" t="s">
        <v>7</v>
      </c>
      <c r="B83" s="313">
        <v>338.95493443999999</v>
      </c>
      <c r="C83">
        <v>42.694296000000001</v>
      </c>
      <c r="H83" s="37" t="s">
        <v>19</v>
      </c>
      <c r="I83" s="433">
        <v>1.0817771719160325</v>
      </c>
      <c r="K83" s="25"/>
    </row>
    <row r="84" spans="1:11">
      <c r="A84" s="114" t="s">
        <v>8</v>
      </c>
      <c r="B84" s="314">
        <v>601.39364551999995</v>
      </c>
      <c r="C84">
        <v>67.245000000000005</v>
      </c>
      <c r="H84" s="36" t="s">
        <v>14</v>
      </c>
      <c r="I84" s="433">
        <v>1.0738110961997651</v>
      </c>
      <c r="K84" s="36"/>
    </row>
    <row r="85" spans="1:11">
      <c r="A85" s="114" t="s">
        <v>9</v>
      </c>
      <c r="B85" s="313">
        <v>437.53362379000004</v>
      </c>
      <c r="C85">
        <v>33.050000000000004</v>
      </c>
      <c r="H85" s="36" t="s">
        <v>12</v>
      </c>
      <c r="I85" s="433">
        <v>1.0601635655660182</v>
      </c>
      <c r="K85" s="36"/>
    </row>
    <row r="86" spans="1:11">
      <c r="A86" s="114" t="s">
        <v>10</v>
      </c>
      <c r="B86" s="314">
        <v>301.46072981999998</v>
      </c>
      <c r="C86">
        <v>23.77077532000002</v>
      </c>
      <c r="H86" s="25" t="s">
        <v>28</v>
      </c>
      <c r="I86" s="433">
        <v>1.0399500097114722</v>
      </c>
      <c r="K86" s="36"/>
    </row>
    <row r="87" spans="1:11">
      <c r="A87" s="114" t="s">
        <v>11</v>
      </c>
      <c r="B87" s="313">
        <v>200.40813843000001</v>
      </c>
      <c r="C87">
        <v>21.454999999999998</v>
      </c>
      <c r="H87" s="25" t="s">
        <v>5</v>
      </c>
      <c r="I87" s="433">
        <v>0.98045121508266497</v>
      </c>
      <c r="K87" s="36"/>
    </row>
    <row r="88" spans="1:11">
      <c r="A88" s="114" t="s">
        <v>25</v>
      </c>
      <c r="B88" s="315">
        <v>4366.6180189999995</v>
      </c>
      <c r="C88">
        <v>474.512</v>
      </c>
      <c r="H88" s="25" t="s">
        <v>6</v>
      </c>
      <c r="I88" s="433">
        <v>0.86272689627342503</v>
      </c>
      <c r="K88" s="37"/>
    </row>
    <row r="89" spans="1:11">
      <c r="A89" s="114" t="s">
        <v>12</v>
      </c>
      <c r="B89" s="313">
        <v>796.24401033000004</v>
      </c>
      <c r="C89">
        <v>60.407999999999987</v>
      </c>
      <c r="H89" s="36" t="s">
        <v>9</v>
      </c>
      <c r="I89" s="433">
        <v>0.83245557276493309</v>
      </c>
      <c r="K89" s="36"/>
    </row>
    <row r="90" spans="1:11">
      <c r="A90" s="114" t="s">
        <v>13</v>
      </c>
      <c r="B90" s="315">
        <v>250.48550599999999</v>
      </c>
      <c r="C90">
        <v>28.25</v>
      </c>
      <c r="H90" s="36" t="s">
        <v>23</v>
      </c>
      <c r="I90" s="433">
        <v>0.82911882131863646</v>
      </c>
      <c r="K90" s="25"/>
    </row>
    <row r="91" spans="1:11">
      <c r="A91" s="114" t="s">
        <v>14</v>
      </c>
      <c r="B91" s="313">
        <v>729.21065385999998</v>
      </c>
      <c r="C91">
        <v>69.256</v>
      </c>
      <c r="H91" s="36" t="s">
        <v>27</v>
      </c>
      <c r="I91" s="433">
        <v>0.74550018163928333</v>
      </c>
      <c r="K91" s="36"/>
    </row>
    <row r="92" spans="1:11">
      <c r="A92" s="114" t="s">
        <v>15</v>
      </c>
      <c r="B92" s="315">
        <v>290.87518673</v>
      </c>
      <c r="C92">
        <v>19.309579999999993</v>
      </c>
      <c r="H92" s="37" t="s">
        <v>20</v>
      </c>
      <c r="I92" s="433">
        <v>0.72226317378369242</v>
      </c>
      <c r="K92" s="36"/>
    </row>
    <row r="93" spans="1:11">
      <c r="A93" s="114" t="s">
        <v>16</v>
      </c>
      <c r="B93" s="313">
        <v>1927.77149407</v>
      </c>
      <c r="C93">
        <v>157.489079</v>
      </c>
      <c r="H93" s="37" t="s">
        <v>13</v>
      </c>
      <c r="I93" s="433">
        <v>0.70194769070224139</v>
      </c>
      <c r="K93" s="25"/>
    </row>
    <row r="94" spans="1:11">
      <c r="A94" s="114" t="s">
        <v>17</v>
      </c>
      <c r="B94" s="315">
        <v>323.527444</v>
      </c>
      <c r="C94">
        <v>40.511004999999997</v>
      </c>
      <c r="H94" s="37" t="s">
        <v>29</v>
      </c>
      <c r="I94" s="433">
        <v>0.67280697112058296</v>
      </c>
      <c r="K94" s="36"/>
    </row>
    <row r="95" spans="1:11">
      <c r="A95" s="114" t="s">
        <v>18</v>
      </c>
      <c r="B95" s="313">
        <v>258.95441056999999</v>
      </c>
      <c r="C95">
        <v>25.916800000000016</v>
      </c>
      <c r="H95" s="36" t="s">
        <v>8</v>
      </c>
      <c r="I95" s="433">
        <v>0.64403194852161838</v>
      </c>
      <c r="K95" s="37"/>
    </row>
    <row r="96" spans="1:11">
      <c r="A96" s="114" t="s">
        <v>19</v>
      </c>
      <c r="B96" s="315">
        <v>1005.064167</v>
      </c>
      <c r="C96">
        <v>115.89899999999997</v>
      </c>
      <c r="H96" s="36" t="s">
        <v>10</v>
      </c>
      <c r="I96" s="433">
        <v>0.59726791576338722</v>
      </c>
      <c r="K96" s="37"/>
    </row>
    <row r="97" spans="1:11">
      <c r="A97" s="114" t="s">
        <v>20</v>
      </c>
      <c r="B97" s="313">
        <v>580.466724</v>
      </c>
      <c r="C97">
        <v>50.671560999999997</v>
      </c>
      <c r="H97" s="25" t="s">
        <v>21</v>
      </c>
      <c r="I97" s="433">
        <v>0.5963472313201541</v>
      </c>
      <c r="K97" s="25"/>
    </row>
    <row r="98" spans="1:11">
      <c r="A98" s="114" t="s">
        <v>21</v>
      </c>
      <c r="B98" s="315">
        <v>327.94629154</v>
      </c>
      <c r="C98">
        <v>39.97</v>
      </c>
      <c r="H98" s="36" t="s">
        <v>30</v>
      </c>
      <c r="I98" s="433">
        <v>0.59149587843344043</v>
      </c>
      <c r="K98" s="25"/>
    </row>
    <row r="99" spans="1:11">
      <c r="A99" s="114" t="s">
        <v>22</v>
      </c>
      <c r="B99" s="313">
        <v>1840.05584808</v>
      </c>
      <c r="C99">
        <v>132.46780400000006</v>
      </c>
      <c r="H99" s="36" t="s">
        <v>17</v>
      </c>
      <c r="I99" s="433">
        <v>0.59081117549119744</v>
      </c>
      <c r="K99" s="25"/>
    </row>
    <row r="100" spans="1:11">
      <c r="A100" s="114" t="s">
        <v>23</v>
      </c>
      <c r="B100" s="315">
        <v>1559.5600116199998</v>
      </c>
      <c r="C100">
        <v>135</v>
      </c>
      <c r="H100" s="25" t="s">
        <v>4</v>
      </c>
      <c r="I100" s="433">
        <v>0.54938223427209321</v>
      </c>
      <c r="K100" s="37"/>
    </row>
    <row r="101" spans="1:11">
      <c r="A101" t="s">
        <v>27</v>
      </c>
      <c r="B101" s="313">
        <v>223.1108625</v>
      </c>
      <c r="C101">
        <v>29.708095879999998</v>
      </c>
      <c r="H101" s="36" t="s">
        <v>11</v>
      </c>
      <c r="I101" s="433">
        <v>0.452966262567985</v>
      </c>
      <c r="K101" s="36"/>
    </row>
    <row r="102" spans="1:11">
      <c r="A102" t="s">
        <v>28</v>
      </c>
      <c r="B102" s="314">
        <v>126.57648748999999</v>
      </c>
      <c r="C102">
        <v>12.757809850000001</v>
      </c>
      <c r="H102" s="37" t="s">
        <v>7</v>
      </c>
      <c r="I102" s="433">
        <v>0.43367427823989879</v>
      </c>
      <c r="K102" s="36"/>
    </row>
    <row r="103" spans="1:11">
      <c r="A103" t="s">
        <v>29</v>
      </c>
      <c r="B103" s="313">
        <v>111.275567</v>
      </c>
      <c r="C103">
        <v>10.541</v>
      </c>
      <c r="H103" s="36" t="s">
        <v>18</v>
      </c>
      <c r="I103" s="433">
        <v>0.3510500825303226</v>
      </c>
      <c r="K103" s="36"/>
    </row>
    <row r="104" spans="1:11">
      <c r="A104" t="s">
        <v>30</v>
      </c>
      <c r="B104" s="314">
        <v>328.35573262000003</v>
      </c>
      <c r="C104">
        <v>29.422333000000002</v>
      </c>
      <c r="H104" s="25" t="s">
        <v>15</v>
      </c>
      <c r="I104" s="433">
        <v>0.28029278842481375</v>
      </c>
      <c r="K104" s="25"/>
    </row>
    <row r="105" spans="1:11">
      <c r="A105" t="s">
        <v>24</v>
      </c>
      <c r="B105" s="316">
        <v>14066.561594779998</v>
      </c>
      <c r="C105">
        <v>1322.7095750399999</v>
      </c>
    </row>
    <row r="106" spans="1:11">
      <c r="A106" t="s">
        <v>26</v>
      </c>
      <c r="B106" s="317">
        <v>18433.179613779997</v>
      </c>
      <c r="C106">
        <v>1797.2215750400001</v>
      </c>
    </row>
    <row r="107" spans="1:11">
      <c r="A107" t="s">
        <v>31</v>
      </c>
      <c r="B107" s="318">
        <v>789.31864960999997</v>
      </c>
      <c r="C107">
        <v>82.429238730000009</v>
      </c>
    </row>
    <row r="108" spans="1:11">
      <c r="A108" t="s">
        <v>32</v>
      </c>
      <c r="B108" s="319">
        <v>19222.49826339</v>
      </c>
      <c r="C108">
        <v>1879.65081377</v>
      </c>
    </row>
  </sheetData>
  <sortState ref="H79:I104">
    <sortCondition descending="1" ref="I79:I104"/>
  </sortState>
  <mergeCells count="10">
    <mergeCell ref="K7:L7"/>
    <mergeCell ref="A8:A9"/>
    <mergeCell ref="H8:H9"/>
    <mergeCell ref="K8:K9"/>
    <mergeCell ref="L8:L9"/>
    <mergeCell ref="B8:C8"/>
    <mergeCell ref="D8:G8"/>
    <mergeCell ref="I8:I9"/>
    <mergeCell ref="J8:J9"/>
    <mergeCell ref="I7:J7"/>
  </mergeCells>
  <hyperlinks>
    <hyperlink ref="G2" location="Sommaire!A1" display="Sommaire"/>
    <hyperlink ref="L2" location="Sommaire!A1" display="Sommaire"/>
  </hyperlinks>
  <pageMargins left="0.70866141732283472" right="0.70866141732283472" top="0.74803149606299213" bottom="0.74803149606299213" header="0.31496062992125984" footer="0.31496062992125984"/>
  <pageSetup paperSize="9" scale="61" firstPageNumber="20"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rowBreaks count="1" manualBreakCount="1">
    <brk id="76" max="16383" man="1"/>
  </rowBreaks>
  <colBreaks count="1" manualBreakCount="1">
    <brk id="7" max="1048575" man="1"/>
  </colBreaks>
  <drawing r:id="rId2"/>
</worksheet>
</file>

<file path=xl/worksheets/sheet14.xml><?xml version="1.0" encoding="utf-8"?>
<worksheet xmlns="http://schemas.openxmlformats.org/spreadsheetml/2006/main" xmlns:r="http://schemas.openxmlformats.org/officeDocument/2006/relationships">
  <sheetPr>
    <tabColor rgb="FFFFC000"/>
  </sheetPr>
  <dimension ref="A1:AC134"/>
  <sheetViews>
    <sheetView view="pageLayout" zoomScale="80" zoomScaleNormal="100" zoomScaleSheetLayoutView="100" zoomScalePageLayoutView="80" workbookViewId="0">
      <selection activeCell="E2" sqref="E2"/>
    </sheetView>
  </sheetViews>
  <sheetFormatPr baseColWidth="10" defaultRowHeight="15"/>
  <cols>
    <col min="1" max="1" width="27.28515625" customWidth="1"/>
    <col min="2" max="2" width="11.140625" customWidth="1"/>
    <col min="3" max="3" width="11" customWidth="1"/>
    <col min="4" max="4" width="10.5703125" customWidth="1"/>
    <col min="5" max="5" width="10.28515625" customWidth="1"/>
    <col min="6" max="6" width="9.7109375" customWidth="1"/>
    <col min="7" max="7" width="10.85546875" customWidth="1"/>
    <col min="8" max="8" width="9.7109375" customWidth="1"/>
    <col min="9" max="11" width="10.5703125" customWidth="1"/>
    <col min="12" max="12" width="9.7109375" customWidth="1"/>
    <col min="13" max="13" width="11.5703125" customWidth="1"/>
    <col min="14" max="14" width="27.28515625" customWidth="1"/>
    <col min="15" max="15" width="10.42578125" customWidth="1"/>
    <col min="16" max="17" width="10.7109375" customWidth="1"/>
    <col min="18" max="18" width="9.140625" customWidth="1"/>
    <col min="19" max="19" width="9.7109375" customWidth="1"/>
    <col min="20" max="20" width="10.7109375" customWidth="1"/>
    <col min="21" max="21" width="9.7109375" customWidth="1"/>
    <col min="22" max="22" width="11.140625" customWidth="1"/>
    <col min="23" max="24" width="10.42578125" customWidth="1"/>
    <col min="25" max="25" width="9.7109375" customWidth="1"/>
    <col min="26" max="26" width="11.42578125" customWidth="1"/>
  </cols>
  <sheetData>
    <row r="1" spans="1:26" ht="19.5">
      <c r="A1" s="48"/>
      <c r="B1" s="49"/>
      <c r="C1" s="49"/>
      <c r="D1" s="49"/>
      <c r="E1" s="49"/>
      <c r="F1" s="49"/>
      <c r="G1" s="49"/>
      <c r="H1" s="49"/>
      <c r="I1" s="49"/>
      <c r="J1" s="49"/>
      <c r="K1" s="2"/>
      <c r="L1" s="49"/>
      <c r="N1" s="48"/>
      <c r="O1" s="49"/>
      <c r="P1" s="49"/>
      <c r="Q1" s="49"/>
      <c r="R1" s="49"/>
      <c r="S1" s="49"/>
      <c r="T1" s="49"/>
      <c r="U1" s="49"/>
      <c r="V1" s="49"/>
      <c r="W1" s="49"/>
      <c r="X1" s="2"/>
      <c r="Y1" s="49"/>
    </row>
    <row r="2" spans="1:26" s="66" customFormat="1" ht="20.25">
      <c r="A2" s="223" t="s">
        <v>170</v>
      </c>
      <c r="B2" s="51"/>
      <c r="C2" s="51"/>
      <c r="D2" s="163"/>
      <c r="E2" s="163"/>
      <c r="F2" s="163"/>
      <c r="G2" s="163"/>
      <c r="H2" s="163"/>
      <c r="I2" s="163"/>
      <c r="J2" s="52"/>
      <c r="K2" s="51"/>
      <c r="L2" s="51"/>
      <c r="M2" s="239" t="s">
        <v>243</v>
      </c>
      <c r="N2" s="223" t="s">
        <v>170</v>
      </c>
      <c r="O2" s="51"/>
      <c r="P2" s="51"/>
      <c r="Q2" s="163"/>
      <c r="R2" s="163"/>
      <c r="S2" s="163"/>
      <c r="T2" s="163"/>
      <c r="U2" s="163"/>
      <c r="V2" s="163"/>
      <c r="W2" s="52"/>
      <c r="X2" s="51"/>
      <c r="Y2" s="51"/>
      <c r="Z2" s="239" t="s">
        <v>243</v>
      </c>
    </row>
    <row r="3" spans="1:26" ht="18">
      <c r="A3" s="50"/>
      <c r="B3" s="51"/>
      <c r="C3" s="51"/>
      <c r="D3" s="51"/>
      <c r="E3" s="51"/>
      <c r="F3" s="51"/>
      <c r="G3" s="51"/>
      <c r="H3" s="51"/>
      <c r="I3" s="51"/>
      <c r="J3" s="52"/>
      <c r="K3" s="51"/>
      <c r="L3" s="51"/>
      <c r="M3" s="52"/>
      <c r="N3" s="50"/>
      <c r="O3" s="51"/>
      <c r="P3" s="51"/>
      <c r="Q3" s="51"/>
      <c r="R3" s="51"/>
      <c r="S3" s="51"/>
      <c r="T3" s="51"/>
      <c r="U3" s="51"/>
      <c r="V3" s="51"/>
      <c r="W3" s="52"/>
      <c r="X3" s="51"/>
      <c r="Y3" s="51"/>
      <c r="Z3" s="52"/>
    </row>
    <row r="4" spans="1:26" ht="18">
      <c r="A4" s="227" t="s">
        <v>322</v>
      </c>
      <c r="B4" s="51"/>
      <c r="C4" s="51"/>
      <c r="D4" s="51"/>
      <c r="E4" s="51"/>
      <c r="F4" s="51"/>
      <c r="G4" s="51"/>
      <c r="H4" s="51"/>
      <c r="I4" s="51"/>
      <c r="J4" s="52"/>
      <c r="K4" s="51"/>
      <c r="L4" s="51"/>
      <c r="M4" s="52"/>
      <c r="N4" s="227" t="s">
        <v>184</v>
      </c>
      <c r="O4" s="51"/>
      <c r="P4" s="51"/>
      <c r="Q4" s="51"/>
      <c r="R4" s="51"/>
      <c r="S4" s="51"/>
      <c r="T4" s="51"/>
      <c r="U4" s="51"/>
      <c r="V4" s="51"/>
      <c r="W4" s="52"/>
      <c r="X4" s="51"/>
      <c r="Y4" s="51"/>
      <c r="Z4" s="52"/>
    </row>
    <row r="5" spans="1:26" ht="18">
      <c r="A5" s="50"/>
      <c r="B5" s="51"/>
      <c r="C5" s="51"/>
      <c r="D5" s="51"/>
      <c r="E5" s="51"/>
      <c r="F5" s="51"/>
      <c r="G5" s="51"/>
      <c r="H5" s="51"/>
      <c r="I5" s="51"/>
      <c r="J5" s="52"/>
      <c r="K5" s="51"/>
      <c r="L5" s="51"/>
      <c r="M5" s="52"/>
      <c r="N5" s="50"/>
      <c r="O5" s="51"/>
      <c r="P5" s="51"/>
      <c r="Q5" s="51"/>
      <c r="R5" s="51"/>
      <c r="S5" s="51"/>
      <c r="T5" s="51"/>
      <c r="U5" s="51"/>
      <c r="V5" s="51"/>
      <c r="W5" s="52"/>
      <c r="X5" s="51"/>
      <c r="Y5" s="51"/>
      <c r="Z5" s="52"/>
    </row>
    <row r="6" spans="1:26">
      <c r="A6" s="97" t="s">
        <v>38</v>
      </c>
      <c r="B6" s="53"/>
      <c r="C6" s="54"/>
      <c r="D6" s="54"/>
      <c r="E6" s="54"/>
      <c r="F6" s="54"/>
      <c r="G6" s="54"/>
      <c r="H6" s="54"/>
      <c r="I6" s="54"/>
      <c r="J6" s="2"/>
      <c r="K6" s="2"/>
      <c r="L6" s="2"/>
      <c r="M6" s="7"/>
      <c r="N6" s="53"/>
      <c r="O6" s="53"/>
      <c r="P6" s="54"/>
      <c r="Q6" s="54"/>
      <c r="R6" s="54"/>
      <c r="S6" s="54"/>
      <c r="T6" s="54"/>
      <c r="U6" s="54"/>
      <c r="V6" s="54"/>
      <c r="W6" s="2"/>
      <c r="X6" s="2"/>
      <c r="Y6" s="2"/>
      <c r="Z6" s="7"/>
    </row>
    <row r="7" spans="1:26" ht="15" customHeight="1">
      <c r="A7" s="229" t="s">
        <v>39</v>
      </c>
      <c r="B7" s="92"/>
      <c r="C7" s="55"/>
      <c r="D7" s="55"/>
      <c r="E7" s="55"/>
      <c r="F7" s="55"/>
      <c r="G7" s="55"/>
      <c r="H7" s="55"/>
      <c r="I7" s="55"/>
      <c r="J7" s="56"/>
      <c r="K7" s="55"/>
      <c r="L7" s="55"/>
      <c r="M7" s="57"/>
      <c r="N7" s="229" t="s">
        <v>39</v>
      </c>
      <c r="O7" s="92"/>
      <c r="P7" s="55"/>
      <c r="Q7" s="55"/>
      <c r="R7" s="55"/>
      <c r="S7" s="55"/>
      <c r="T7" s="55"/>
      <c r="U7" s="55"/>
      <c r="V7" s="55"/>
      <c r="W7" s="56"/>
      <c r="X7" s="55"/>
      <c r="Y7" s="55"/>
      <c r="Z7" s="57"/>
    </row>
    <row r="8" spans="1:26" s="31" customFormat="1" ht="39" customHeight="1">
      <c r="A8" s="474" t="s">
        <v>2</v>
      </c>
      <c r="B8" s="475" t="s">
        <v>171</v>
      </c>
      <c r="C8" s="475" t="s">
        <v>172</v>
      </c>
      <c r="D8" s="475" t="s">
        <v>174</v>
      </c>
      <c r="E8" s="475" t="s">
        <v>175</v>
      </c>
      <c r="F8" s="475" t="s">
        <v>176</v>
      </c>
      <c r="G8" s="475" t="s">
        <v>177</v>
      </c>
      <c r="H8" s="475" t="s">
        <v>178</v>
      </c>
      <c r="I8" s="475" t="s">
        <v>179</v>
      </c>
      <c r="J8" s="475" t="s">
        <v>180</v>
      </c>
      <c r="K8" s="475" t="s">
        <v>182</v>
      </c>
      <c r="L8" s="475" t="s">
        <v>64</v>
      </c>
      <c r="M8" s="475" t="s">
        <v>183</v>
      </c>
      <c r="N8" s="40" t="s">
        <v>2</v>
      </c>
      <c r="O8" s="475" t="s">
        <v>171</v>
      </c>
      <c r="P8" s="475" t="s">
        <v>172</v>
      </c>
      <c r="Q8" s="475" t="s">
        <v>174</v>
      </c>
      <c r="R8" s="475" t="s">
        <v>175</v>
      </c>
      <c r="S8" s="475" t="s">
        <v>176</v>
      </c>
      <c r="T8" s="475" t="s">
        <v>177</v>
      </c>
      <c r="U8" s="475" t="s">
        <v>178</v>
      </c>
      <c r="V8" s="475" t="s">
        <v>179</v>
      </c>
      <c r="W8" s="475" t="s">
        <v>180</v>
      </c>
      <c r="X8" s="475" t="s">
        <v>192</v>
      </c>
      <c r="Y8" s="475" t="s">
        <v>64</v>
      </c>
      <c r="Z8" s="475" t="s">
        <v>189</v>
      </c>
    </row>
    <row r="9" spans="1:26">
      <c r="A9" s="36" t="s">
        <v>3</v>
      </c>
      <c r="B9" s="270">
        <v>43.141294000000002</v>
      </c>
      <c r="C9" s="270">
        <v>150.14513700000001</v>
      </c>
      <c r="D9" s="270">
        <v>144.73477199999999</v>
      </c>
      <c r="E9" s="270">
        <v>22.808999999999997</v>
      </c>
      <c r="F9" s="270">
        <v>0.08</v>
      </c>
      <c r="G9" s="270">
        <v>13.075370999999999</v>
      </c>
      <c r="H9" s="270">
        <v>16.820629</v>
      </c>
      <c r="I9" s="270">
        <v>230.5</v>
      </c>
      <c r="J9" s="270">
        <v>61.717999999999996</v>
      </c>
      <c r="K9" s="270">
        <v>77.714227999999991</v>
      </c>
      <c r="L9" s="270">
        <v>5.1085689999999886</v>
      </c>
      <c r="M9" s="270">
        <v>765.84699999999998</v>
      </c>
      <c r="N9" s="36" t="s">
        <v>3</v>
      </c>
      <c r="O9" s="270">
        <v>40.895294</v>
      </c>
      <c r="P9" s="270">
        <v>148.44013699999999</v>
      </c>
      <c r="Q9" s="270">
        <v>87.918999999999997</v>
      </c>
      <c r="R9" s="270">
        <v>16.722999999999999</v>
      </c>
      <c r="S9" s="270">
        <v>0</v>
      </c>
      <c r="T9" s="270">
        <v>2.44</v>
      </c>
      <c r="U9" s="270">
        <v>4.694</v>
      </c>
      <c r="V9" s="270">
        <v>150.5</v>
      </c>
      <c r="W9" s="270">
        <v>27.372</v>
      </c>
      <c r="X9" s="270">
        <v>20.9</v>
      </c>
      <c r="Y9" s="270">
        <v>5.1085689999999886</v>
      </c>
      <c r="Z9" s="270">
        <v>504.99200000000002</v>
      </c>
    </row>
    <row r="10" spans="1:26">
      <c r="A10" s="37" t="s">
        <v>4</v>
      </c>
      <c r="B10" s="271">
        <v>116.9402</v>
      </c>
      <c r="C10" s="271">
        <v>280.13940000000002</v>
      </c>
      <c r="D10" s="271">
        <v>314.02420000000001</v>
      </c>
      <c r="E10" s="271">
        <v>44.7226</v>
      </c>
      <c r="F10" s="271">
        <v>0.64700000000000002</v>
      </c>
      <c r="G10" s="271">
        <v>35.493099999999998</v>
      </c>
      <c r="H10" s="271">
        <v>14.386099999999999</v>
      </c>
      <c r="I10" s="271">
        <v>369.697</v>
      </c>
      <c r="J10" s="271">
        <v>170.76670000000001</v>
      </c>
      <c r="K10" s="271">
        <v>57.688999999999993</v>
      </c>
      <c r="L10" s="271">
        <v>3.9582999999998947</v>
      </c>
      <c r="M10" s="271">
        <v>1408.4636</v>
      </c>
      <c r="N10" s="37" t="s">
        <v>4</v>
      </c>
      <c r="O10" s="271">
        <v>88.315399999999997</v>
      </c>
      <c r="P10" s="271">
        <v>256.40940000000001</v>
      </c>
      <c r="Q10" s="271">
        <v>160.2039</v>
      </c>
      <c r="R10" s="271">
        <v>26.438600000000001</v>
      </c>
      <c r="S10" s="271">
        <v>0.64700000000000002</v>
      </c>
      <c r="T10" s="271">
        <v>6.7995999999999999</v>
      </c>
      <c r="U10" s="271">
        <v>5.4227999999999996</v>
      </c>
      <c r="V10" s="271">
        <v>150.2338</v>
      </c>
      <c r="W10" s="271">
        <v>41.945500000000003</v>
      </c>
      <c r="X10" s="271">
        <v>17.236999999999998</v>
      </c>
      <c r="Y10" s="271">
        <v>3.9582999999998947</v>
      </c>
      <c r="Z10" s="271">
        <v>757.61130000000003</v>
      </c>
    </row>
    <row r="11" spans="1:26">
      <c r="A11" s="36" t="s">
        <v>5</v>
      </c>
      <c r="B11" s="270">
        <v>62.565477999999999</v>
      </c>
      <c r="C11" s="270">
        <v>115.131584</v>
      </c>
      <c r="D11" s="270">
        <v>150.91992199999999</v>
      </c>
      <c r="E11" s="270">
        <v>14.718499999999999</v>
      </c>
      <c r="F11" s="270">
        <v>8.8627500000000001</v>
      </c>
      <c r="G11" s="270">
        <v>49.925853000000004</v>
      </c>
      <c r="H11" s="270">
        <v>6.9089</v>
      </c>
      <c r="I11" s="270">
        <v>138.88</v>
      </c>
      <c r="J11" s="270">
        <v>51.261573999999996</v>
      </c>
      <c r="K11" s="270">
        <v>75</v>
      </c>
      <c r="L11" s="270">
        <v>1.1014389999999707</v>
      </c>
      <c r="M11" s="270">
        <v>675.27600000000007</v>
      </c>
      <c r="N11" s="36" t="s">
        <v>5</v>
      </c>
      <c r="O11" s="270">
        <v>32.602477999999998</v>
      </c>
      <c r="P11" s="270">
        <v>108.642584</v>
      </c>
      <c r="Q11" s="270">
        <v>86.287921999999995</v>
      </c>
      <c r="R11" s="270">
        <v>10.225</v>
      </c>
      <c r="S11" s="270">
        <v>8.8177500000000002</v>
      </c>
      <c r="T11" s="270">
        <v>13.244353</v>
      </c>
      <c r="U11" s="270">
        <v>4.4839000000000002</v>
      </c>
      <c r="V11" s="270">
        <v>108.19499999999999</v>
      </c>
      <c r="W11" s="270">
        <v>18.235243000000001</v>
      </c>
      <c r="X11" s="270">
        <v>21.8</v>
      </c>
      <c r="Y11" s="270">
        <v>1.1014389999999707</v>
      </c>
      <c r="Z11" s="270">
        <v>413.63566900000001</v>
      </c>
    </row>
    <row r="12" spans="1:26">
      <c r="A12" s="37" t="s">
        <v>6</v>
      </c>
      <c r="B12" s="271">
        <v>54.101027999999999</v>
      </c>
      <c r="C12" s="271">
        <v>141.20516699999999</v>
      </c>
      <c r="D12" s="271">
        <v>175.66748899999999</v>
      </c>
      <c r="E12" s="271">
        <v>32.042825999999998</v>
      </c>
      <c r="F12" s="271">
        <v>1.4493230000000001</v>
      </c>
      <c r="G12" s="271">
        <v>40.573655000000002</v>
      </c>
      <c r="H12" s="271">
        <v>13.893357</v>
      </c>
      <c r="I12" s="271">
        <v>187.18245200000001</v>
      </c>
      <c r="J12" s="271">
        <v>71.935900000000004</v>
      </c>
      <c r="K12" s="271">
        <v>48.149066999999995</v>
      </c>
      <c r="L12" s="271">
        <v>8.9923049999999307</v>
      </c>
      <c r="M12" s="271">
        <v>775.19256899999993</v>
      </c>
      <c r="N12" s="37" t="s">
        <v>6</v>
      </c>
      <c r="O12" s="271">
        <v>43.758265000000002</v>
      </c>
      <c r="P12" s="271">
        <v>131.60082299999999</v>
      </c>
      <c r="Q12" s="271">
        <v>103.52797200000001</v>
      </c>
      <c r="R12" s="271">
        <v>16.248518000000001</v>
      </c>
      <c r="S12" s="271">
        <v>0.72181300000000004</v>
      </c>
      <c r="T12" s="271">
        <v>6.7280810000000004</v>
      </c>
      <c r="U12" s="271">
        <v>5.578462</v>
      </c>
      <c r="V12" s="271">
        <v>144.703317</v>
      </c>
      <c r="W12" s="271">
        <v>32.297383000000004</v>
      </c>
      <c r="X12" s="271">
        <v>12.329000000000001</v>
      </c>
      <c r="Y12" s="271">
        <v>8.9923049999999307</v>
      </c>
      <c r="Z12" s="271">
        <v>506.48593899999997</v>
      </c>
    </row>
    <row r="13" spans="1:26">
      <c r="A13" s="36" t="s">
        <v>7</v>
      </c>
      <c r="B13" s="270">
        <v>103.61687099999999</v>
      </c>
      <c r="C13" s="270">
        <v>277.49</v>
      </c>
      <c r="D13" s="270">
        <v>293.25441599999999</v>
      </c>
      <c r="E13" s="270">
        <v>48.406999999999996</v>
      </c>
      <c r="F13" s="270">
        <v>0.89</v>
      </c>
      <c r="G13" s="270">
        <v>79.268000000000001</v>
      </c>
      <c r="H13" s="270">
        <v>22.634999999999998</v>
      </c>
      <c r="I13" s="270">
        <v>388.42699999999996</v>
      </c>
      <c r="J13" s="270">
        <v>122.59058400000001</v>
      </c>
      <c r="K13" s="270">
        <v>49.3</v>
      </c>
      <c r="L13" s="270">
        <v>5.6211290000002236</v>
      </c>
      <c r="M13" s="270">
        <v>1391.5</v>
      </c>
      <c r="N13" s="36" t="s">
        <v>7</v>
      </c>
      <c r="O13" s="270">
        <v>85.745870999999994</v>
      </c>
      <c r="P13" s="270">
        <v>259.52</v>
      </c>
      <c r="Q13" s="270">
        <v>171.58799999999999</v>
      </c>
      <c r="R13" s="270">
        <v>32.006999999999998</v>
      </c>
      <c r="S13" s="270">
        <v>0.89</v>
      </c>
      <c r="T13" s="270">
        <v>8.6890000000000001</v>
      </c>
      <c r="U13" s="270">
        <v>10.935</v>
      </c>
      <c r="V13" s="270">
        <v>108.123</v>
      </c>
      <c r="W13" s="270">
        <v>76.424000000000007</v>
      </c>
      <c r="X13" s="270">
        <v>7.3</v>
      </c>
      <c r="Y13" s="270">
        <v>5.6211290000002236</v>
      </c>
      <c r="Z13" s="270">
        <v>766.84299999999996</v>
      </c>
    </row>
    <row r="14" spans="1:26">
      <c r="A14" s="37" t="s">
        <v>8</v>
      </c>
      <c r="B14" s="271">
        <v>89.54310000000001</v>
      </c>
      <c r="C14" s="271">
        <v>224.85820000000001</v>
      </c>
      <c r="D14" s="271">
        <v>227.49639999999999</v>
      </c>
      <c r="E14" s="271">
        <v>41.7303</v>
      </c>
      <c r="F14" s="271">
        <v>0</v>
      </c>
      <c r="G14" s="271">
        <v>78.605400000000003</v>
      </c>
      <c r="H14" s="271">
        <v>14.618300000000001</v>
      </c>
      <c r="I14" s="271">
        <v>204.76390000000001</v>
      </c>
      <c r="J14" s="271">
        <v>77.934599999999989</v>
      </c>
      <c r="K14" s="271">
        <v>67.587405000000004</v>
      </c>
      <c r="L14" s="271">
        <v>4.8608789999999544</v>
      </c>
      <c r="M14" s="271">
        <v>1031.998484</v>
      </c>
      <c r="N14" s="37" t="s">
        <v>8</v>
      </c>
      <c r="O14" s="271">
        <v>69.699100000000001</v>
      </c>
      <c r="P14" s="271">
        <v>213.078</v>
      </c>
      <c r="Q14" s="271">
        <v>141.24639999999999</v>
      </c>
      <c r="R14" s="271">
        <v>26.655100000000001</v>
      </c>
      <c r="S14" s="271">
        <v>0</v>
      </c>
      <c r="T14" s="271">
        <v>8.8963999999999999</v>
      </c>
      <c r="U14" s="271">
        <v>7.8672000000000004</v>
      </c>
      <c r="V14" s="271">
        <v>157.69120000000001</v>
      </c>
      <c r="W14" s="271">
        <v>32.570999999999998</v>
      </c>
      <c r="X14" s="271">
        <v>18.587405</v>
      </c>
      <c r="Y14" s="271">
        <v>4.8608789999999544</v>
      </c>
      <c r="Z14" s="271">
        <v>681.15268400000002</v>
      </c>
    </row>
    <row r="15" spans="1:26">
      <c r="A15" s="36" t="s">
        <v>9</v>
      </c>
      <c r="B15" s="270">
        <v>53.835450999999999</v>
      </c>
      <c r="C15" s="270">
        <v>139.06498999999999</v>
      </c>
      <c r="D15" s="270">
        <v>159.892674</v>
      </c>
      <c r="E15" s="270">
        <v>16.396249000000001</v>
      </c>
      <c r="F15" s="270">
        <v>3.096695</v>
      </c>
      <c r="G15" s="270">
        <v>24.246331999999999</v>
      </c>
      <c r="H15" s="270">
        <v>8.5085820000000005</v>
      </c>
      <c r="I15" s="270">
        <v>133.55699999999999</v>
      </c>
      <c r="J15" s="270">
        <v>45.359790000000004</v>
      </c>
      <c r="K15" s="270">
        <v>31.929418999999996</v>
      </c>
      <c r="L15" s="270">
        <v>10.148784000000035</v>
      </c>
      <c r="M15" s="270">
        <v>626.03596600000003</v>
      </c>
      <c r="N15" s="36" t="s">
        <v>9</v>
      </c>
      <c r="O15" s="270">
        <v>37.960645</v>
      </c>
      <c r="P15" s="270">
        <v>137.199828</v>
      </c>
      <c r="Q15" s="270">
        <v>94.404020000000003</v>
      </c>
      <c r="R15" s="270">
        <v>12.539690999999999</v>
      </c>
      <c r="S15" s="270">
        <v>1.139785</v>
      </c>
      <c r="T15" s="270">
        <v>4.4246160000000003</v>
      </c>
      <c r="U15" s="270">
        <v>4.4359799999999998</v>
      </c>
      <c r="V15" s="270">
        <v>108.6</v>
      </c>
      <c r="W15" s="270">
        <v>22.270890000000001</v>
      </c>
      <c r="X15" s="270">
        <v>6.9291580000000002</v>
      </c>
      <c r="Y15" s="270">
        <v>10.148784000000035</v>
      </c>
      <c r="Z15" s="270">
        <v>440.05339700000002</v>
      </c>
    </row>
    <row r="16" spans="1:26">
      <c r="A16" s="37" t="s">
        <v>10</v>
      </c>
      <c r="B16" s="271">
        <v>86.265000000000001</v>
      </c>
      <c r="C16" s="271">
        <v>21.73</v>
      </c>
      <c r="D16" s="271">
        <v>61.862473999999999</v>
      </c>
      <c r="E16" s="271">
        <v>22.135999999999999</v>
      </c>
      <c r="F16" s="271">
        <v>1.1000000000000001</v>
      </c>
      <c r="G16" s="271">
        <v>32.357999999999997</v>
      </c>
      <c r="H16" s="271">
        <v>49.155000000000001</v>
      </c>
      <c r="I16" s="271">
        <v>294.13068499999997</v>
      </c>
      <c r="J16" s="271">
        <v>52.064999999999998</v>
      </c>
      <c r="K16" s="271">
        <v>22.232060000000001</v>
      </c>
      <c r="L16" s="271">
        <v>0.6475430000000415</v>
      </c>
      <c r="M16" s="271">
        <v>643.68176200000005</v>
      </c>
      <c r="N16" s="37" t="s">
        <v>10</v>
      </c>
      <c r="O16" s="271">
        <v>63.615000000000002</v>
      </c>
      <c r="P16" s="271">
        <v>21.14</v>
      </c>
      <c r="Q16" s="271">
        <v>34.752473999999999</v>
      </c>
      <c r="R16" s="271">
        <v>12.936</v>
      </c>
      <c r="S16" s="271">
        <v>0.6</v>
      </c>
      <c r="T16" s="271">
        <v>4.3730000000000002</v>
      </c>
      <c r="U16" s="271">
        <v>26.155000000000001</v>
      </c>
      <c r="V16" s="271">
        <v>218.630685</v>
      </c>
      <c r="W16" s="271">
        <v>25.253</v>
      </c>
      <c r="X16" s="271">
        <v>15.7</v>
      </c>
      <c r="Y16" s="271">
        <v>0.6475430000000415</v>
      </c>
      <c r="Z16" s="271">
        <v>423.80270200000001</v>
      </c>
    </row>
    <row r="17" spans="1:26">
      <c r="A17" s="36" t="s">
        <v>11</v>
      </c>
      <c r="B17" s="270">
        <v>38.242086999999998</v>
      </c>
      <c r="C17" s="270">
        <v>105.978791</v>
      </c>
      <c r="D17" s="270">
        <v>140.87689699999999</v>
      </c>
      <c r="E17" s="270">
        <v>13.30561</v>
      </c>
      <c r="F17" s="270">
        <v>0.52300000000000002</v>
      </c>
      <c r="G17" s="270">
        <v>12.50226</v>
      </c>
      <c r="H17" s="270">
        <v>9.1227119999999999</v>
      </c>
      <c r="I17" s="270">
        <v>129.11286000000001</v>
      </c>
      <c r="J17" s="270">
        <v>40.3065</v>
      </c>
      <c r="K17" s="270">
        <v>20.533800000000003</v>
      </c>
      <c r="L17" s="270">
        <v>0.74149999999997362</v>
      </c>
      <c r="M17" s="270">
        <v>511.24601699999999</v>
      </c>
      <c r="N17" s="36" t="s">
        <v>11</v>
      </c>
      <c r="O17" s="270">
        <v>35.412087</v>
      </c>
      <c r="P17" s="270">
        <v>102.525063</v>
      </c>
      <c r="Q17" s="270">
        <v>82.155649999999994</v>
      </c>
      <c r="R17" s="270">
        <v>10.48316</v>
      </c>
      <c r="S17" s="270">
        <v>0.11799999999999999</v>
      </c>
      <c r="T17" s="270">
        <v>1.5552600000000001</v>
      </c>
      <c r="U17" s="270">
        <v>2.4253119999999999</v>
      </c>
      <c r="V17" s="270">
        <v>89.783860000000004</v>
      </c>
      <c r="W17" s="270">
        <v>19.1265</v>
      </c>
      <c r="X17" s="270">
        <v>4.8338000000000001</v>
      </c>
      <c r="Y17" s="270">
        <v>0.74149999999997362</v>
      </c>
      <c r="Z17" s="270">
        <v>349.160192</v>
      </c>
    </row>
    <row r="18" spans="1:26">
      <c r="A18" s="25" t="s">
        <v>25</v>
      </c>
      <c r="B18" s="272">
        <v>214.01531399999999</v>
      </c>
      <c r="C18" s="272">
        <v>808.8359999999999</v>
      </c>
      <c r="D18" s="272">
        <v>1013.677686</v>
      </c>
      <c r="E18" s="272">
        <v>135.70600000000002</v>
      </c>
      <c r="F18" s="272">
        <v>63</v>
      </c>
      <c r="G18" s="272">
        <v>319.75961100000001</v>
      </c>
      <c r="H18" s="272">
        <v>138.22899999999998</v>
      </c>
      <c r="I18" s="272">
        <v>1302.8760000000002</v>
      </c>
      <c r="J18" s="272">
        <v>242.637</v>
      </c>
      <c r="K18" s="272">
        <v>502.71800000000007</v>
      </c>
      <c r="L18" s="272">
        <v>35.942000000000007</v>
      </c>
      <c r="M18" s="272">
        <v>4777.3966110000001</v>
      </c>
      <c r="N18" s="25" t="s">
        <v>25</v>
      </c>
      <c r="O18" s="271">
        <v>194.67031399999999</v>
      </c>
      <c r="P18" s="271">
        <v>782.78599999999994</v>
      </c>
      <c r="Q18" s="271">
        <v>555.01568599999996</v>
      </c>
      <c r="R18" s="271">
        <v>68.92</v>
      </c>
      <c r="S18" s="271">
        <v>13.4</v>
      </c>
      <c r="T18" s="271">
        <v>37.154611000000003</v>
      </c>
      <c r="U18" s="271">
        <v>31.943999999999999</v>
      </c>
      <c r="V18" s="271">
        <v>785.67600000000004</v>
      </c>
      <c r="W18" s="271">
        <v>128.697</v>
      </c>
      <c r="X18" s="272">
        <v>135.72</v>
      </c>
      <c r="Y18" s="272">
        <v>19.942000000000007</v>
      </c>
      <c r="Z18" s="272">
        <v>2753.9256109999997</v>
      </c>
    </row>
    <row r="19" spans="1:26">
      <c r="A19" s="36" t="s">
        <v>12</v>
      </c>
      <c r="B19" s="270">
        <v>72.997</v>
      </c>
      <c r="C19" s="270">
        <v>210.01899999999998</v>
      </c>
      <c r="D19" s="270">
        <v>280.75850000000003</v>
      </c>
      <c r="E19" s="270">
        <v>56.375</v>
      </c>
      <c r="F19" s="270">
        <v>2.52</v>
      </c>
      <c r="G19" s="270">
        <v>31.327500000000001</v>
      </c>
      <c r="H19" s="270">
        <v>41.512500000000003</v>
      </c>
      <c r="I19" s="270">
        <v>306.0265</v>
      </c>
      <c r="J19" s="270">
        <v>117.208</v>
      </c>
      <c r="K19" s="270">
        <v>67.599999999999994</v>
      </c>
      <c r="L19" s="270">
        <v>1.2000000000000455</v>
      </c>
      <c r="M19" s="270">
        <v>1187.5439999999999</v>
      </c>
      <c r="N19" s="36" t="s">
        <v>12</v>
      </c>
      <c r="O19" s="270">
        <v>69.896000000000001</v>
      </c>
      <c r="P19" s="270">
        <v>202.59899999999999</v>
      </c>
      <c r="Q19" s="270">
        <v>124.7585</v>
      </c>
      <c r="R19" s="270">
        <v>31.72</v>
      </c>
      <c r="S19" s="270">
        <v>2.0699999999999998</v>
      </c>
      <c r="T19" s="270">
        <v>5.8775000000000004</v>
      </c>
      <c r="U19" s="270">
        <v>6.3724999999999996</v>
      </c>
      <c r="V19" s="270">
        <v>128.04249999999999</v>
      </c>
      <c r="W19" s="270">
        <v>51.042999999999999</v>
      </c>
      <c r="X19" s="270">
        <v>24.9</v>
      </c>
      <c r="Y19" s="270">
        <v>1.2000000000000455</v>
      </c>
      <c r="Z19" s="270">
        <v>648.47900000000004</v>
      </c>
    </row>
    <row r="20" spans="1:26">
      <c r="A20" s="25" t="s">
        <v>13</v>
      </c>
      <c r="B20" s="272">
        <v>47.217410000000001</v>
      </c>
      <c r="C20" s="272">
        <v>84.690699999999993</v>
      </c>
      <c r="D20" s="272">
        <v>97.367000000000004</v>
      </c>
      <c r="E20" s="272">
        <v>18.165990000000001</v>
      </c>
      <c r="F20" s="272">
        <v>1.085</v>
      </c>
      <c r="G20" s="272">
        <v>24.8</v>
      </c>
      <c r="H20" s="272">
        <v>10.281500000000001</v>
      </c>
      <c r="I20" s="272">
        <v>94.264499999999998</v>
      </c>
      <c r="J20" s="272">
        <v>52.403300000000002</v>
      </c>
      <c r="K20" s="272">
        <v>33.400000000000006</v>
      </c>
      <c r="L20" s="272">
        <v>2.9204999999999472</v>
      </c>
      <c r="M20" s="272">
        <v>466.59590000000003</v>
      </c>
      <c r="N20" s="25" t="s">
        <v>13</v>
      </c>
      <c r="O20" s="271">
        <v>40.88655</v>
      </c>
      <c r="P20" s="271">
        <v>77.8857</v>
      </c>
      <c r="Q20" s="271">
        <v>60.667200000000001</v>
      </c>
      <c r="R20" s="271">
        <v>10.158250000000001</v>
      </c>
      <c r="S20" s="271">
        <v>0.57599999999999996</v>
      </c>
      <c r="T20" s="271">
        <v>5.5</v>
      </c>
      <c r="U20" s="271">
        <v>2.0065</v>
      </c>
      <c r="V20" s="271">
        <v>71.480500000000006</v>
      </c>
      <c r="W20" s="271">
        <v>28.703299999999999</v>
      </c>
      <c r="X20" s="272">
        <v>11.3</v>
      </c>
      <c r="Y20" s="272">
        <v>2.9204999999999472</v>
      </c>
      <c r="Z20" s="272">
        <v>312.08449999999999</v>
      </c>
    </row>
    <row r="21" spans="1:26">
      <c r="A21" s="36" t="s">
        <v>14</v>
      </c>
      <c r="B21" s="270">
        <v>85.512277000000012</v>
      </c>
      <c r="C21" s="270">
        <v>172.35983300000001</v>
      </c>
      <c r="D21" s="270">
        <v>240.96780000000001</v>
      </c>
      <c r="E21" s="270">
        <v>31.824492000000003</v>
      </c>
      <c r="F21" s="270">
        <v>2.4116</v>
      </c>
      <c r="G21" s="270">
        <v>40.967706999999997</v>
      </c>
      <c r="H21" s="270">
        <v>16.642600000000002</v>
      </c>
      <c r="I21" s="270">
        <v>233.0008</v>
      </c>
      <c r="J21" s="270">
        <v>83.065391000000005</v>
      </c>
      <c r="K21" s="270">
        <v>77.795000000000002</v>
      </c>
      <c r="L21" s="270">
        <v>11.177999999999884</v>
      </c>
      <c r="M21" s="270">
        <v>995.72550000000001</v>
      </c>
      <c r="N21" s="36" t="s">
        <v>14</v>
      </c>
      <c r="O21" s="270">
        <v>67.445310000000006</v>
      </c>
      <c r="P21" s="270">
        <v>164.26483300000001</v>
      </c>
      <c r="Q21" s="270">
        <v>174.1694</v>
      </c>
      <c r="R21" s="270">
        <v>26.566400000000002</v>
      </c>
      <c r="S21" s="270">
        <v>0.75160000000000005</v>
      </c>
      <c r="T21" s="270">
        <v>11.881589</v>
      </c>
      <c r="U21" s="270">
        <v>7.3902999999999999</v>
      </c>
      <c r="V21" s="270">
        <v>155.9041</v>
      </c>
      <c r="W21" s="270">
        <v>30.603867999999999</v>
      </c>
      <c r="X21" s="270">
        <v>24.14</v>
      </c>
      <c r="Y21" s="270">
        <v>11.177999999999884</v>
      </c>
      <c r="Z21" s="270">
        <v>674.29539999999997</v>
      </c>
    </row>
    <row r="22" spans="1:26">
      <c r="A22" s="25" t="s">
        <v>15</v>
      </c>
      <c r="B22" s="272">
        <v>137.63290000000001</v>
      </c>
      <c r="C22" s="272">
        <v>252.04500000000002</v>
      </c>
      <c r="D22" s="272">
        <v>271.18880000000001</v>
      </c>
      <c r="E22" s="272">
        <v>39.745099999999994</v>
      </c>
      <c r="F22" s="272">
        <v>3.282</v>
      </c>
      <c r="G22" s="272">
        <v>33.558599999999998</v>
      </c>
      <c r="H22" s="272">
        <v>26.17</v>
      </c>
      <c r="I22" s="272">
        <v>301.96199999999999</v>
      </c>
      <c r="J22" s="272">
        <v>102.76599999999999</v>
      </c>
      <c r="K22" s="272">
        <v>18.855</v>
      </c>
      <c r="L22" s="272">
        <v>1.0349999999999682</v>
      </c>
      <c r="M22" s="272">
        <v>1188.2404000000001</v>
      </c>
      <c r="N22" s="25" t="s">
        <v>15</v>
      </c>
      <c r="O22" s="271">
        <v>87.561000000000007</v>
      </c>
      <c r="P22" s="271">
        <v>222.99</v>
      </c>
      <c r="Q22" s="271">
        <v>157.62979999999999</v>
      </c>
      <c r="R22" s="271">
        <v>21.290099999999999</v>
      </c>
      <c r="S22" s="271">
        <v>1.482</v>
      </c>
      <c r="T22" s="271">
        <v>11.9255</v>
      </c>
      <c r="U22" s="271">
        <v>7.0270000000000001</v>
      </c>
      <c r="V22" s="271">
        <v>166.53399999999999</v>
      </c>
      <c r="W22" s="271">
        <v>32.545999999999999</v>
      </c>
      <c r="X22" s="272">
        <v>5.3550000000000004</v>
      </c>
      <c r="Y22" s="272">
        <v>1.0349999999999682</v>
      </c>
      <c r="Z22" s="272">
        <v>715.37540000000001</v>
      </c>
    </row>
    <row r="23" spans="1:26">
      <c r="A23" s="36" t="s">
        <v>16</v>
      </c>
      <c r="B23" s="270">
        <v>245.974458</v>
      </c>
      <c r="C23" s="270">
        <v>346.87545599999999</v>
      </c>
      <c r="D23" s="270">
        <v>437.12530900000002</v>
      </c>
      <c r="E23" s="270">
        <v>141.30579299999999</v>
      </c>
      <c r="F23" s="270">
        <v>18.781708999999999</v>
      </c>
      <c r="G23" s="270">
        <v>83.984159000000005</v>
      </c>
      <c r="H23" s="270">
        <v>26.840344999999999</v>
      </c>
      <c r="I23" s="270">
        <v>372.31598299999996</v>
      </c>
      <c r="J23" s="270">
        <v>121.58067800000001</v>
      </c>
      <c r="K23" s="270">
        <v>167.09731099999999</v>
      </c>
      <c r="L23" s="270">
        <v>11.708447999999976</v>
      </c>
      <c r="M23" s="270">
        <v>1973.589649</v>
      </c>
      <c r="N23" s="36" t="s">
        <v>16</v>
      </c>
      <c r="O23" s="270">
        <v>196.092658</v>
      </c>
      <c r="P23" s="270">
        <v>323.20454000000001</v>
      </c>
      <c r="Q23" s="270">
        <v>258.30200600000001</v>
      </c>
      <c r="R23" s="270">
        <v>66.358238</v>
      </c>
      <c r="S23" s="270">
        <v>6.3044279999999997</v>
      </c>
      <c r="T23" s="270">
        <v>25.631330999999999</v>
      </c>
      <c r="U23" s="270">
        <v>13.191088000000001</v>
      </c>
      <c r="V23" s="270">
        <v>240.01681199999999</v>
      </c>
      <c r="W23" s="270">
        <v>61.487327000000001</v>
      </c>
      <c r="X23" s="270">
        <v>51.209291</v>
      </c>
      <c r="Y23" s="270">
        <v>11.638447999999926</v>
      </c>
      <c r="Z23" s="270">
        <v>1253.4361670000001</v>
      </c>
    </row>
    <row r="24" spans="1:26">
      <c r="A24" s="25" t="s">
        <v>17</v>
      </c>
      <c r="B24" s="272">
        <v>64.887349999999998</v>
      </c>
      <c r="C24" s="272">
        <v>151.97762700000001</v>
      </c>
      <c r="D24" s="272">
        <v>175.370935</v>
      </c>
      <c r="E24" s="272">
        <v>40.980976999999996</v>
      </c>
      <c r="F24" s="272">
        <v>0.83375599999999994</v>
      </c>
      <c r="G24" s="272">
        <v>33.983499999999999</v>
      </c>
      <c r="H24" s="272">
        <v>17.139658000000001</v>
      </c>
      <c r="I24" s="272">
        <v>118.47528600000001</v>
      </c>
      <c r="J24" s="272">
        <v>62.559630999999996</v>
      </c>
      <c r="K24" s="272">
        <v>37.117027</v>
      </c>
      <c r="L24" s="272">
        <v>17.656785000000013</v>
      </c>
      <c r="M24" s="272">
        <v>720.98253199999999</v>
      </c>
      <c r="N24" s="25" t="s">
        <v>17</v>
      </c>
      <c r="O24" s="271">
        <v>46.177292999999999</v>
      </c>
      <c r="P24" s="271">
        <v>142.677627</v>
      </c>
      <c r="Q24" s="271">
        <v>91.277354000000003</v>
      </c>
      <c r="R24" s="271">
        <v>27.447939999999999</v>
      </c>
      <c r="S24" s="271">
        <v>0.18</v>
      </c>
      <c r="T24" s="271">
        <v>6.8769200000000001</v>
      </c>
      <c r="U24" s="271">
        <v>4.5387469999999999</v>
      </c>
      <c r="V24" s="271">
        <v>66.528872000000007</v>
      </c>
      <c r="W24" s="271">
        <v>27.032758999999999</v>
      </c>
      <c r="X24" s="272">
        <v>8.4784220000000001</v>
      </c>
      <c r="Y24" s="272">
        <v>17.656785000000013</v>
      </c>
      <c r="Z24" s="272">
        <v>438.87271900000002</v>
      </c>
    </row>
    <row r="25" spans="1:26">
      <c r="A25" s="36" t="s">
        <v>18</v>
      </c>
      <c r="B25" s="270">
        <v>69.342855</v>
      </c>
      <c r="C25" s="270">
        <v>200.34793299999998</v>
      </c>
      <c r="D25" s="270">
        <v>223.240567</v>
      </c>
      <c r="E25" s="270">
        <v>33.562519000000002</v>
      </c>
      <c r="F25" s="270">
        <v>4.771128</v>
      </c>
      <c r="G25" s="270">
        <v>28.692800000000002</v>
      </c>
      <c r="H25" s="270">
        <v>10.243905</v>
      </c>
      <c r="I25" s="270">
        <v>190.489722</v>
      </c>
      <c r="J25" s="270">
        <v>68.250043000000005</v>
      </c>
      <c r="K25" s="270">
        <v>24.699999999999996</v>
      </c>
      <c r="L25" s="270">
        <v>4.4930000000000518</v>
      </c>
      <c r="M25" s="270">
        <v>858.13447199999996</v>
      </c>
      <c r="N25" s="36" t="s">
        <v>18</v>
      </c>
      <c r="O25" s="270">
        <v>59.029439000000004</v>
      </c>
      <c r="P25" s="270">
        <v>190.30185299999999</v>
      </c>
      <c r="Q25" s="270">
        <v>131.46269699999999</v>
      </c>
      <c r="R25" s="270">
        <v>25.313203000000001</v>
      </c>
      <c r="S25" s="270">
        <v>0.77557500000000001</v>
      </c>
      <c r="T25" s="270">
        <v>1.901959</v>
      </c>
      <c r="U25" s="270">
        <v>4.725384</v>
      </c>
      <c r="V25" s="270">
        <v>72.312388999999996</v>
      </c>
      <c r="W25" s="270">
        <v>23.157202999999999</v>
      </c>
      <c r="X25" s="270">
        <v>8.4</v>
      </c>
      <c r="Y25" s="270">
        <v>4.4930000000000518</v>
      </c>
      <c r="Z25" s="270">
        <v>521.872702</v>
      </c>
    </row>
    <row r="26" spans="1:26">
      <c r="A26" s="25" t="s">
        <v>19</v>
      </c>
      <c r="B26" s="272">
        <v>94.447159999999997</v>
      </c>
      <c r="C26" s="272">
        <v>335.59095299999996</v>
      </c>
      <c r="D26" s="272">
        <v>342.59216300000003</v>
      </c>
      <c r="E26" s="272">
        <v>46.414090000000002</v>
      </c>
      <c r="F26" s="272">
        <v>8.6379190000000001</v>
      </c>
      <c r="G26" s="272">
        <v>60.884999999999998</v>
      </c>
      <c r="H26" s="272">
        <v>24.186809</v>
      </c>
      <c r="I26" s="272">
        <v>282.07325200000002</v>
      </c>
      <c r="J26" s="272">
        <v>172.927727</v>
      </c>
      <c r="K26" s="272">
        <v>116.72999999999999</v>
      </c>
      <c r="L26" s="272">
        <v>4.9529999999999745</v>
      </c>
      <c r="M26" s="272">
        <v>1489.4380729999998</v>
      </c>
      <c r="N26" s="25" t="s">
        <v>19</v>
      </c>
      <c r="O26" s="271">
        <v>73.693460000000002</v>
      </c>
      <c r="P26" s="271">
        <v>313.00912899999997</v>
      </c>
      <c r="Q26" s="271">
        <v>171.69632999999999</v>
      </c>
      <c r="R26" s="271">
        <v>27.355854000000001</v>
      </c>
      <c r="S26" s="271">
        <v>4.8780000000000001</v>
      </c>
      <c r="T26" s="271">
        <v>1.7250000000000001</v>
      </c>
      <c r="U26" s="271">
        <v>4.5806230000000001</v>
      </c>
      <c r="V26" s="271">
        <v>140.11240000000001</v>
      </c>
      <c r="W26" s="271">
        <v>29.161346000000002</v>
      </c>
      <c r="X26" s="272">
        <v>34.729999999999997</v>
      </c>
      <c r="Y26" s="272">
        <v>4.9529999999999745</v>
      </c>
      <c r="Z26" s="272">
        <v>805.89514199999996</v>
      </c>
    </row>
    <row r="27" spans="1:26">
      <c r="A27" s="36" t="s">
        <v>20</v>
      </c>
      <c r="B27" s="270">
        <v>109.24449800000001</v>
      </c>
      <c r="C27" s="270">
        <v>161.668397</v>
      </c>
      <c r="D27" s="270">
        <v>219.782779</v>
      </c>
      <c r="E27" s="270">
        <v>38.937753999999998</v>
      </c>
      <c r="F27" s="270">
        <v>3.2018719999999998</v>
      </c>
      <c r="G27" s="270">
        <v>67.101984999999999</v>
      </c>
      <c r="H27" s="270">
        <v>15.787334</v>
      </c>
      <c r="I27" s="270">
        <v>274.78545400000002</v>
      </c>
      <c r="J27" s="270">
        <v>71.198256999999998</v>
      </c>
      <c r="K27" s="270">
        <v>48.064991000000006</v>
      </c>
      <c r="L27" s="270">
        <v>6.4354999999999905</v>
      </c>
      <c r="M27" s="270">
        <v>1016.2088209999999</v>
      </c>
      <c r="N27" s="36" t="s">
        <v>20</v>
      </c>
      <c r="O27" s="270">
        <v>79.003594000000007</v>
      </c>
      <c r="P27" s="270">
        <v>150.09189699999999</v>
      </c>
      <c r="Q27" s="270">
        <v>136.24992900000001</v>
      </c>
      <c r="R27" s="270">
        <v>27.570568999999999</v>
      </c>
      <c r="S27" s="270">
        <v>2.5193099999999999</v>
      </c>
      <c r="T27" s="270">
        <v>9.8202320000000007</v>
      </c>
      <c r="U27" s="270">
        <v>5.8346070000000001</v>
      </c>
      <c r="V27" s="270">
        <v>185.026566</v>
      </c>
      <c r="W27" s="270">
        <v>31.868029</v>
      </c>
      <c r="X27" s="270">
        <v>15</v>
      </c>
      <c r="Y27" s="270">
        <v>6.3854999999999791</v>
      </c>
      <c r="Z27" s="270">
        <v>649.37023299999998</v>
      </c>
    </row>
    <row r="28" spans="1:26">
      <c r="A28" s="25" t="s">
        <v>21</v>
      </c>
      <c r="B28" s="272">
        <v>79.795299</v>
      </c>
      <c r="C28" s="272">
        <v>140.36250000000001</v>
      </c>
      <c r="D28" s="272">
        <v>160.29582099999999</v>
      </c>
      <c r="E28" s="272">
        <v>27.9</v>
      </c>
      <c r="F28" s="272">
        <v>5</v>
      </c>
      <c r="G28" s="272">
        <v>50.289773999999994</v>
      </c>
      <c r="H28" s="272">
        <v>14.76</v>
      </c>
      <c r="I28" s="272">
        <v>90</v>
      </c>
      <c r="J28" s="272">
        <v>50.068799999999996</v>
      </c>
      <c r="K28" s="272">
        <v>38.812999999999995</v>
      </c>
      <c r="L28" s="272">
        <v>5.3148060000000896</v>
      </c>
      <c r="M28" s="272">
        <v>662.6</v>
      </c>
      <c r="N28" s="25" t="s">
        <v>21</v>
      </c>
      <c r="O28" s="271">
        <v>63.305985999999997</v>
      </c>
      <c r="P28" s="271">
        <v>128.2825</v>
      </c>
      <c r="Q28" s="271">
        <v>114.500821</v>
      </c>
      <c r="R28" s="271">
        <v>21.65</v>
      </c>
      <c r="S28" s="271">
        <v>3.27</v>
      </c>
      <c r="T28" s="271">
        <v>7.8339999999999996</v>
      </c>
      <c r="U28" s="271">
        <v>6.73</v>
      </c>
      <c r="V28" s="271">
        <v>69.7</v>
      </c>
      <c r="W28" s="271">
        <v>21.358799999999999</v>
      </c>
      <c r="X28" s="272">
        <v>12.362</v>
      </c>
      <c r="Y28" s="272">
        <v>5.3148060000000896</v>
      </c>
      <c r="Z28" s="272">
        <v>454.30891300000002</v>
      </c>
    </row>
    <row r="29" spans="1:26">
      <c r="A29" s="36" t="s">
        <v>22</v>
      </c>
      <c r="B29" s="270">
        <v>205.902973</v>
      </c>
      <c r="C29" s="270">
        <v>389.52963599999998</v>
      </c>
      <c r="D29" s="270">
        <v>412.82286499999998</v>
      </c>
      <c r="E29" s="270">
        <v>68.049127999999996</v>
      </c>
      <c r="F29" s="270">
        <v>8.2640259999999994</v>
      </c>
      <c r="G29" s="270">
        <v>117.13893099999999</v>
      </c>
      <c r="H29" s="270">
        <v>35.945998000000003</v>
      </c>
      <c r="I29" s="270">
        <v>554.18342000000007</v>
      </c>
      <c r="J29" s="270">
        <v>126.21151499999999</v>
      </c>
      <c r="K29" s="270">
        <v>140.76839500000006</v>
      </c>
      <c r="L29" s="270">
        <v>189.08589200000006</v>
      </c>
      <c r="M29" s="270">
        <v>2247.902779</v>
      </c>
      <c r="N29" s="36" t="s">
        <v>22</v>
      </c>
      <c r="O29" s="270">
        <v>182.179023</v>
      </c>
      <c r="P29" s="270">
        <v>377.35664800000001</v>
      </c>
      <c r="Q29" s="270">
        <v>246.91356500000001</v>
      </c>
      <c r="R29" s="270">
        <v>49.516128000000002</v>
      </c>
      <c r="S29" s="270">
        <v>6.3992459999999998</v>
      </c>
      <c r="T29" s="270">
        <v>33.023283999999997</v>
      </c>
      <c r="U29" s="270">
        <v>21.533999999999999</v>
      </c>
      <c r="V29" s="270">
        <v>325.335352</v>
      </c>
      <c r="W29" s="270">
        <v>61.692354999999999</v>
      </c>
      <c r="X29" s="270">
        <v>57.5</v>
      </c>
      <c r="Y29" s="270">
        <v>182.44706000000019</v>
      </c>
      <c r="Z29" s="270">
        <v>1543.896661</v>
      </c>
    </row>
    <row r="30" spans="1:26">
      <c r="A30" s="25" t="s">
        <v>23</v>
      </c>
      <c r="B30" s="272">
        <v>153.245</v>
      </c>
      <c r="C30" s="272">
        <v>491.13528500000001</v>
      </c>
      <c r="D30" s="272">
        <v>589.52</v>
      </c>
      <c r="E30" s="272">
        <v>70.637</v>
      </c>
      <c r="F30" s="272">
        <v>8.56</v>
      </c>
      <c r="G30" s="272">
        <v>123.97</v>
      </c>
      <c r="H30" s="272">
        <v>35.590000000000003</v>
      </c>
      <c r="I30" s="272">
        <v>640.34500000000003</v>
      </c>
      <c r="J30" s="272">
        <v>175.85199999999998</v>
      </c>
      <c r="K30" s="272">
        <v>137.15</v>
      </c>
      <c r="L30" s="272">
        <v>20.1099999999999</v>
      </c>
      <c r="M30" s="272">
        <v>2446.1142849999997</v>
      </c>
      <c r="N30" s="25" t="s">
        <v>23</v>
      </c>
      <c r="O30" s="271">
        <v>136.32499999999999</v>
      </c>
      <c r="P30" s="271">
        <v>477.70228500000002</v>
      </c>
      <c r="Q30" s="271">
        <v>375.09500000000003</v>
      </c>
      <c r="R30" s="271">
        <v>50.97</v>
      </c>
      <c r="S30" s="271">
        <v>5.16</v>
      </c>
      <c r="T30" s="271">
        <v>36.11</v>
      </c>
      <c r="U30" s="271">
        <v>17.59</v>
      </c>
      <c r="V30" s="271">
        <v>462.58300000000003</v>
      </c>
      <c r="W30" s="271">
        <v>89.873999999999995</v>
      </c>
      <c r="X30" s="272">
        <v>45.15</v>
      </c>
      <c r="Y30" s="272">
        <v>20.1099999999999</v>
      </c>
      <c r="Z30" s="272">
        <v>1716.6692849999999</v>
      </c>
    </row>
    <row r="31" spans="1:26">
      <c r="A31" s="36" t="s">
        <v>27</v>
      </c>
      <c r="B31" s="270">
        <v>101.163117</v>
      </c>
      <c r="C31" s="270">
        <v>37.488610999999999</v>
      </c>
      <c r="D31" s="270">
        <v>42.271500000000003</v>
      </c>
      <c r="E31" s="270">
        <v>23.57</v>
      </c>
      <c r="F31" s="270">
        <v>1.4570000000000001</v>
      </c>
      <c r="G31" s="270">
        <v>8.0308550000000007</v>
      </c>
      <c r="H31" s="270">
        <v>16.363500000000002</v>
      </c>
      <c r="I31" s="270">
        <v>42.554465999999998</v>
      </c>
      <c r="J31" s="270">
        <v>32.503999999999998</v>
      </c>
      <c r="K31" s="270">
        <v>29.624319999999997</v>
      </c>
      <c r="L31" s="270">
        <v>17.129999999999939</v>
      </c>
      <c r="M31" s="270">
        <v>352.15736900000002</v>
      </c>
      <c r="N31" s="36" t="s">
        <v>27</v>
      </c>
      <c r="O31" s="270">
        <v>79.828117000000006</v>
      </c>
      <c r="P31" s="270">
        <v>28.777999999999999</v>
      </c>
      <c r="Q31" s="270">
        <v>29.671500000000002</v>
      </c>
      <c r="R31" s="270">
        <v>6.95</v>
      </c>
      <c r="S31" s="270">
        <v>0.32800000000000001</v>
      </c>
      <c r="T31" s="270">
        <v>1.222</v>
      </c>
      <c r="U31" s="270">
        <v>4.84</v>
      </c>
      <c r="V31" s="270">
        <v>17.993065999999999</v>
      </c>
      <c r="W31" s="270">
        <v>17.478999999999999</v>
      </c>
      <c r="X31" s="270">
        <v>7.5823299999999998</v>
      </c>
      <c r="Y31" s="270">
        <v>17.129999999999939</v>
      </c>
      <c r="Z31" s="270">
        <v>211.80201299999999</v>
      </c>
    </row>
    <row r="32" spans="1:26">
      <c r="A32" s="37" t="s">
        <v>28</v>
      </c>
      <c r="B32" s="271">
        <v>33.067515</v>
      </c>
      <c r="C32" s="271">
        <v>12.762603</v>
      </c>
      <c r="D32" s="271">
        <v>39.372304</v>
      </c>
      <c r="E32" s="271">
        <v>20.872</v>
      </c>
      <c r="F32" s="271">
        <v>0.94000000000000006</v>
      </c>
      <c r="G32" s="271">
        <v>8.8603500000000004</v>
      </c>
      <c r="H32" s="271">
        <v>2.3363019999999999</v>
      </c>
      <c r="I32" s="271">
        <v>15.24</v>
      </c>
      <c r="J32" s="271">
        <v>16.284728999999999</v>
      </c>
      <c r="K32" s="271">
        <v>13.141666000000001</v>
      </c>
      <c r="L32" s="271">
        <v>8.0000000000012506E-2</v>
      </c>
      <c r="M32" s="271">
        <v>162.957469</v>
      </c>
      <c r="N32" s="37" t="s">
        <v>28</v>
      </c>
      <c r="O32" s="271">
        <v>28.786114999999999</v>
      </c>
      <c r="P32" s="271">
        <v>11.48</v>
      </c>
      <c r="Q32" s="271">
        <v>22.895303999999999</v>
      </c>
      <c r="R32" s="271">
        <v>9.3420000000000005</v>
      </c>
      <c r="S32" s="271">
        <v>0.92500000000000004</v>
      </c>
      <c r="T32" s="271">
        <v>3.0642</v>
      </c>
      <c r="U32" s="271">
        <v>1.199902</v>
      </c>
      <c r="V32" s="271">
        <v>7.78</v>
      </c>
      <c r="W32" s="271">
        <v>6.1097460000000003</v>
      </c>
      <c r="X32" s="271">
        <v>4.6158840000000003</v>
      </c>
      <c r="Y32" s="271">
        <v>8.0000000000012506E-2</v>
      </c>
      <c r="Z32" s="271">
        <v>96.278150999999994</v>
      </c>
    </row>
    <row r="33" spans="1:26">
      <c r="A33" s="36" t="s">
        <v>29</v>
      </c>
      <c r="B33" s="270">
        <v>74.650869999999998</v>
      </c>
      <c r="C33" s="270">
        <v>55.714999999999996</v>
      </c>
      <c r="D33" s="270">
        <v>50.475000000000001</v>
      </c>
      <c r="E33" s="270">
        <v>13.203999999999999</v>
      </c>
      <c r="F33" s="270">
        <v>16.989999999999998</v>
      </c>
      <c r="G33" s="270">
        <v>26.14</v>
      </c>
      <c r="H33" s="270">
        <v>16.25</v>
      </c>
      <c r="I33" s="270">
        <v>75.091129999999993</v>
      </c>
      <c r="J33" s="270">
        <v>50.894000000000005</v>
      </c>
      <c r="K33" s="270">
        <v>17.09</v>
      </c>
      <c r="L33" s="270">
        <v>0.5</v>
      </c>
      <c r="M33" s="270">
        <v>397</v>
      </c>
      <c r="N33" s="36" t="s">
        <v>29</v>
      </c>
      <c r="O33" s="270">
        <v>47.403869999999998</v>
      </c>
      <c r="P33" s="270">
        <v>51.8</v>
      </c>
      <c r="Q33" s="270">
        <v>25.85</v>
      </c>
      <c r="R33" s="270">
        <v>9.6359999999999992</v>
      </c>
      <c r="S33" s="270">
        <v>5.7</v>
      </c>
      <c r="T33" s="270">
        <v>2.5</v>
      </c>
      <c r="U33" s="270">
        <v>6.4</v>
      </c>
      <c r="V33" s="270">
        <v>13.889096</v>
      </c>
      <c r="W33" s="270">
        <v>24.76</v>
      </c>
      <c r="X33" s="270">
        <v>8.2899999999999991</v>
      </c>
      <c r="Y33" s="270">
        <v>0</v>
      </c>
      <c r="Z33" s="270">
        <v>196.22896600000001</v>
      </c>
    </row>
    <row r="34" spans="1:26">
      <c r="A34" s="37" t="s">
        <v>30</v>
      </c>
      <c r="B34" s="271">
        <v>90.333839999999995</v>
      </c>
      <c r="C34" s="271">
        <v>110.7424</v>
      </c>
      <c r="D34" s="271">
        <v>148.19150000000002</v>
      </c>
      <c r="E34" s="271">
        <v>87.63</v>
      </c>
      <c r="F34" s="271">
        <v>1.5250000000000001</v>
      </c>
      <c r="G34" s="271">
        <v>33.417200000000001</v>
      </c>
      <c r="H34" s="271">
        <v>25.400600000000001</v>
      </c>
      <c r="I34" s="271">
        <v>257.74405999999999</v>
      </c>
      <c r="J34" s="271">
        <v>69.888800000000003</v>
      </c>
      <c r="K34" s="271">
        <v>28.758099999999999</v>
      </c>
      <c r="L34" s="271">
        <v>1.7934999999999377</v>
      </c>
      <c r="M34" s="271">
        <v>855.42499999999995</v>
      </c>
      <c r="N34" s="37" t="s">
        <v>30</v>
      </c>
      <c r="O34" s="271">
        <v>68.354939999999999</v>
      </c>
      <c r="P34" s="271">
        <v>99.442400000000006</v>
      </c>
      <c r="Q34" s="271">
        <v>63.646500000000003</v>
      </c>
      <c r="R34" s="271">
        <v>21.713999999999999</v>
      </c>
      <c r="S34" s="271">
        <v>1.425</v>
      </c>
      <c r="T34" s="271">
        <v>4.6399999999999997</v>
      </c>
      <c r="U34" s="271">
        <v>14.602600000000001</v>
      </c>
      <c r="V34" s="271">
        <v>43.654060000000001</v>
      </c>
      <c r="W34" s="271">
        <v>32.228999999999999</v>
      </c>
      <c r="X34" s="271">
        <v>8.8620000000000001</v>
      </c>
      <c r="Y34" s="271">
        <v>1.7934999999999377</v>
      </c>
      <c r="Z34" s="271">
        <v>360.36399999999998</v>
      </c>
    </row>
    <row r="35" spans="1:26">
      <c r="A35" s="41" t="s">
        <v>24</v>
      </c>
      <c r="B35" s="350">
        <v>2014.4496889999998</v>
      </c>
      <c r="C35" s="350">
        <v>4392.3455890000005</v>
      </c>
      <c r="D35" s="350">
        <v>5119.761782999999</v>
      </c>
      <c r="E35" s="350">
        <v>870.16592800000001</v>
      </c>
      <c r="F35" s="350">
        <v>83.997777999999983</v>
      </c>
      <c r="G35" s="350">
        <v>1062.7479270000001</v>
      </c>
      <c r="H35" s="350">
        <v>431.14922900000005</v>
      </c>
      <c r="I35" s="350">
        <v>5534.1728140000014</v>
      </c>
      <c r="J35" s="350">
        <v>1898.0299900000002</v>
      </c>
      <c r="K35" s="350">
        <v>1358.2257030000003</v>
      </c>
      <c r="L35" s="350">
        <v>317.27137899999991</v>
      </c>
      <c r="M35" s="350">
        <v>23082.317809</v>
      </c>
      <c r="N35" s="41" t="s">
        <v>24</v>
      </c>
      <c r="O35" s="350">
        <v>1599.5994529999998</v>
      </c>
      <c r="P35" s="350">
        <v>4148.9218470000005</v>
      </c>
      <c r="Q35" s="350">
        <v>3004.8079400000006</v>
      </c>
      <c r="R35" s="350">
        <v>550.17275100000006</v>
      </c>
      <c r="S35" s="350">
        <v>47.300507000000003</v>
      </c>
      <c r="T35" s="350">
        <v>215.25762500000002</v>
      </c>
      <c r="U35" s="350">
        <v>173.51840300000001</v>
      </c>
      <c r="V35" s="350">
        <v>3320.0373530000002</v>
      </c>
      <c r="W35" s="350">
        <v>784.02350300000001</v>
      </c>
      <c r="X35" s="350">
        <v>424.141076</v>
      </c>
      <c r="Y35" s="350">
        <v>310.51254699999998</v>
      </c>
      <c r="Z35" s="350">
        <v>14578.293005000003</v>
      </c>
    </row>
    <row r="36" spans="1:26">
      <c r="A36" s="38" t="s">
        <v>26</v>
      </c>
      <c r="B36" s="351">
        <v>2228.4650029999998</v>
      </c>
      <c r="C36" s="351">
        <v>5201.1815890000007</v>
      </c>
      <c r="D36" s="351">
        <v>6133.439468999999</v>
      </c>
      <c r="E36" s="351">
        <v>1005.871928</v>
      </c>
      <c r="F36" s="351">
        <v>146.99777799999998</v>
      </c>
      <c r="G36" s="351">
        <v>1382.5075380000001</v>
      </c>
      <c r="H36" s="351">
        <v>569.37822900000003</v>
      </c>
      <c r="I36" s="351">
        <v>6837.0488140000016</v>
      </c>
      <c r="J36" s="351">
        <v>2140.6669900000002</v>
      </c>
      <c r="K36" s="351">
        <v>1860.9437030000004</v>
      </c>
      <c r="L36" s="351">
        <v>353.21337899999992</v>
      </c>
      <c r="M36" s="351">
        <v>27859.71442</v>
      </c>
      <c r="N36" s="38" t="s">
        <v>26</v>
      </c>
      <c r="O36" s="351">
        <v>1794.2697669999998</v>
      </c>
      <c r="P36" s="351">
        <v>4931.7078470000006</v>
      </c>
      <c r="Q36" s="351">
        <v>3559.8236260000003</v>
      </c>
      <c r="R36" s="351">
        <v>619.09275100000002</v>
      </c>
      <c r="S36" s="351">
        <v>60.700507000000002</v>
      </c>
      <c r="T36" s="351">
        <v>252.41223600000001</v>
      </c>
      <c r="U36" s="351">
        <v>205.46240299999999</v>
      </c>
      <c r="V36" s="351">
        <v>4105.7133530000001</v>
      </c>
      <c r="W36" s="351">
        <v>912.72050300000001</v>
      </c>
      <c r="X36" s="351">
        <v>559.86107600000003</v>
      </c>
      <c r="Y36" s="351">
        <v>330.45454699999999</v>
      </c>
      <c r="Z36" s="351">
        <v>17332.218616000002</v>
      </c>
    </row>
    <row r="37" spans="1:26">
      <c r="A37" s="29" t="s">
        <v>31</v>
      </c>
      <c r="B37" s="352">
        <v>299.21534200000002</v>
      </c>
      <c r="C37" s="352">
        <v>216.70861400000001</v>
      </c>
      <c r="D37" s="352">
        <v>280.31030400000003</v>
      </c>
      <c r="E37" s="352">
        <v>145.27600000000001</v>
      </c>
      <c r="F37" s="352">
        <v>20.911999999999999</v>
      </c>
      <c r="G37" s="352">
        <v>76.448405000000008</v>
      </c>
      <c r="H37" s="352">
        <v>60.350402000000003</v>
      </c>
      <c r="I37" s="352">
        <v>390.62965599999995</v>
      </c>
      <c r="J37" s="352">
        <v>169.571529</v>
      </c>
      <c r="K37" s="352">
        <v>88.614086</v>
      </c>
      <c r="L37" s="352">
        <v>19.503499999999889</v>
      </c>
      <c r="M37" s="352">
        <v>1767.5398379999999</v>
      </c>
      <c r="N37" s="29" t="s">
        <v>31</v>
      </c>
      <c r="O37" s="352">
        <v>224.373042</v>
      </c>
      <c r="P37" s="352">
        <v>191.50040000000001</v>
      </c>
      <c r="Q37" s="352">
        <v>142.06330400000002</v>
      </c>
      <c r="R37" s="352">
        <v>47.641999999999996</v>
      </c>
      <c r="S37" s="352">
        <v>8.3780000000000001</v>
      </c>
      <c r="T37" s="352">
        <v>11.4262</v>
      </c>
      <c r="U37" s="352">
        <v>27.042501999999999</v>
      </c>
      <c r="V37" s="352">
        <v>83.31622200000001</v>
      </c>
      <c r="W37" s="352">
        <v>80.577746000000005</v>
      </c>
      <c r="X37" s="352">
        <v>29.350214000000001</v>
      </c>
      <c r="Y37" s="352">
        <v>19.003499999999889</v>
      </c>
      <c r="Z37" s="352">
        <v>864.6731299999999</v>
      </c>
    </row>
    <row r="38" spans="1:26">
      <c r="A38" s="42" t="s">
        <v>32</v>
      </c>
      <c r="B38" s="353">
        <v>2527.6803449999998</v>
      </c>
      <c r="C38" s="353">
        <v>5417.8902030000008</v>
      </c>
      <c r="D38" s="353">
        <v>6413.7497729999986</v>
      </c>
      <c r="E38" s="353">
        <v>1151.1479280000001</v>
      </c>
      <c r="F38" s="353">
        <v>167.90977799999999</v>
      </c>
      <c r="G38" s="353">
        <v>1458.9559430000002</v>
      </c>
      <c r="H38" s="353">
        <v>629.72863100000006</v>
      </c>
      <c r="I38" s="353">
        <v>7227.6784700000017</v>
      </c>
      <c r="J38" s="353">
        <v>2310.238519</v>
      </c>
      <c r="K38" s="353">
        <v>1949.5577890000004</v>
      </c>
      <c r="L38" s="353">
        <v>372.71687899999984</v>
      </c>
      <c r="M38" s="353">
        <v>29627.254258000001</v>
      </c>
      <c r="N38" s="42" t="s">
        <v>32</v>
      </c>
      <c r="O38" s="353">
        <v>2018.6428089999997</v>
      </c>
      <c r="P38" s="353">
        <v>5123.2082470000005</v>
      </c>
      <c r="Q38" s="353">
        <v>3701.8869300000006</v>
      </c>
      <c r="R38" s="353">
        <v>666.73475099999996</v>
      </c>
      <c r="S38" s="353">
        <v>69.078507000000002</v>
      </c>
      <c r="T38" s="353">
        <v>263.838436</v>
      </c>
      <c r="U38" s="353">
        <v>232.50490500000001</v>
      </c>
      <c r="V38" s="353">
        <v>4189.0295750000005</v>
      </c>
      <c r="W38" s="353">
        <v>993.29824900000006</v>
      </c>
      <c r="X38" s="353">
        <v>589.21129000000008</v>
      </c>
      <c r="Y38" s="353">
        <v>349.45804699999985</v>
      </c>
      <c r="Z38" s="353">
        <v>18196.891746000001</v>
      </c>
    </row>
    <row r="39" spans="1:26">
      <c r="A39" s="169" t="s">
        <v>343</v>
      </c>
      <c r="B39" s="7"/>
      <c r="C39" s="7"/>
      <c r="D39" s="7"/>
      <c r="E39" s="7"/>
      <c r="F39" s="7"/>
      <c r="G39" s="7"/>
      <c r="H39" s="7"/>
      <c r="I39" s="21"/>
      <c r="J39" s="7"/>
      <c r="K39" s="7"/>
      <c r="N39" s="169" t="s">
        <v>343</v>
      </c>
      <c r="O39" s="7"/>
      <c r="P39" s="7"/>
      <c r="Q39" s="7"/>
      <c r="R39" s="7"/>
      <c r="S39" s="7"/>
      <c r="T39" s="7"/>
      <c r="U39" s="7"/>
      <c r="V39" s="21"/>
      <c r="W39" s="7"/>
      <c r="X39" s="7"/>
    </row>
    <row r="40" spans="1:26">
      <c r="B40" s="168"/>
      <c r="C40" s="168"/>
      <c r="D40" s="168"/>
      <c r="E40" s="168"/>
      <c r="F40" s="168"/>
      <c r="G40" s="168"/>
      <c r="H40" s="168"/>
      <c r="I40" s="168"/>
      <c r="J40" s="168"/>
      <c r="K40" s="168"/>
      <c r="L40" s="168"/>
      <c r="M40" s="168"/>
      <c r="N40" s="175" t="s">
        <v>185</v>
      </c>
      <c r="O40" s="168"/>
      <c r="P40" s="168"/>
      <c r="Q40" s="168"/>
      <c r="R40" s="168"/>
      <c r="S40" s="168"/>
      <c r="T40" s="168"/>
      <c r="U40" s="168"/>
      <c r="V40" s="168"/>
      <c r="W40" s="168"/>
      <c r="X40" s="168"/>
      <c r="Y40" s="168"/>
      <c r="Z40" s="168"/>
    </row>
    <row r="41" spans="1:26" ht="9" customHeight="1">
      <c r="A41" s="17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row>
    <row r="42" spans="1:26" ht="18">
      <c r="A42" s="227" t="s">
        <v>190</v>
      </c>
      <c r="B42" s="85"/>
      <c r="C42" s="81"/>
      <c r="D42" s="81"/>
      <c r="E42" s="81"/>
      <c r="F42" s="165"/>
      <c r="G42" s="165"/>
      <c r="H42" s="165"/>
      <c r="I42" s="165"/>
      <c r="J42" s="165"/>
      <c r="K42" s="165"/>
      <c r="L42" s="165"/>
      <c r="M42" s="165"/>
      <c r="N42" s="165"/>
      <c r="O42" s="165"/>
      <c r="P42" s="165"/>
      <c r="Q42" s="165"/>
      <c r="R42" s="165"/>
      <c r="S42" s="165"/>
      <c r="T42" s="165"/>
      <c r="U42" s="165"/>
      <c r="V42" s="165"/>
      <c r="W42" s="165"/>
      <c r="X42" s="165"/>
      <c r="Y42" s="165"/>
      <c r="Z42" s="165"/>
    </row>
    <row r="43" spans="1:26">
      <c r="A43" s="489"/>
      <c r="B43" s="209"/>
      <c r="C43" s="209"/>
      <c r="D43" s="209"/>
      <c r="E43" s="209"/>
      <c r="F43" s="207"/>
      <c r="G43" s="207"/>
      <c r="H43" s="207"/>
      <c r="I43" s="207"/>
      <c r="J43" s="207"/>
      <c r="K43" s="207"/>
      <c r="L43" s="207"/>
      <c r="M43" s="207"/>
      <c r="N43" s="207"/>
      <c r="O43" s="207"/>
      <c r="P43" s="207"/>
      <c r="Q43" s="207"/>
      <c r="R43" s="207"/>
      <c r="S43" s="207"/>
      <c r="T43" s="207"/>
      <c r="U43" s="207"/>
      <c r="V43" s="207"/>
      <c r="W43" s="207"/>
      <c r="X43" s="207"/>
      <c r="Y43" s="207"/>
      <c r="Z43" s="207"/>
    </row>
    <row r="44" spans="1:26" ht="18">
      <c r="A44" s="487" t="s">
        <v>191</v>
      </c>
      <c r="B44" s="487"/>
      <c r="C44" s="487"/>
      <c r="D44" s="487"/>
      <c r="E44" s="487"/>
      <c r="F44" s="81"/>
      <c r="G44" s="81"/>
      <c r="H44" s="81"/>
      <c r="I44" s="81"/>
      <c r="J44" s="90"/>
      <c r="K44" s="81"/>
      <c r="L44" s="81"/>
      <c r="M44" s="208"/>
      <c r="N44" s="227" t="s">
        <v>186</v>
      </c>
      <c r="O44" s="231"/>
      <c r="P44" s="51"/>
      <c r="Q44" s="51"/>
      <c r="R44" s="51"/>
      <c r="S44" s="51"/>
      <c r="T44" s="51"/>
      <c r="U44" s="51"/>
      <c r="V44" s="51"/>
      <c r="W44" s="52"/>
      <c r="X44" s="51"/>
      <c r="Y44" s="51"/>
      <c r="Z44" s="52"/>
    </row>
    <row r="45" spans="1:26" ht="18">
      <c r="A45" s="409" t="s">
        <v>323</v>
      </c>
      <c r="B45" s="204"/>
      <c r="C45" s="204"/>
      <c r="D45" s="204"/>
      <c r="E45" s="204"/>
      <c r="F45" s="210"/>
      <c r="G45" s="210"/>
      <c r="H45" s="210"/>
      <c r="I45" s="209"/>
      <c r="J45" s="211"/>
      <c r="K45" s="211"/>
      <c r="L45" s="209"/>
      <c r="M45" s="209"/>
      <c r="N45" s="50"/>
      <c r="O45" s="51"/>
      <c r="P45" s="51"/>
      <c r="Q45" s="51"/>
      <c r="R45" s="51"/>
      <c r="S45" s="51"/>
      <c r="T45" s="51"/>
      <c r="U45" s="51"/>
      <c r="V45" s="51"/>
      <c r="W45" s="52"/>
      <c r="X45" s="51"/>
      <c r="Y45" s="51"/>
      <c r="Z45" s="52"/>
    </row>
    <row r="46" spans="1:26">
      <c r="A46" s="213" t="s">
        <v>386</v>
      </c>
      <c r="B46" s="204"/>
      <c r="C46" s="204"/>
      <c r="D46" s="204"/>
      <c r="E46" s="204"/>
      <c r="F46" s="205"/>
      <c r="G46" s="205"/>
      <c r="H46" s="205"/>
      <c r="I46" s="204"/>
      <c r="J46" s="204"/>
      <c r="K46" s="204"/>
      <c r="L46" s="204"/>
      <c r="M46" s="204"/>
      <c r="N46" s="53"/>
      <c r="O46" s="53"/>
      <c r="P46" s="54"/>
      <c r="Q46" s="54"/>
      <c r="R46" s="54"/>
      <c r="S46" s="54"/>
      <c r="T46" s="54"/>
      <c r="U46" s="54"/>
      <c r="V46" s="54"/>
      <c r="W46" s="2"/>
      <c r="X46" s="2"/>
      <c r="Y46" s="2"/>
      <c r="Z46" s="7"/>
    </row>
    <row r="47" spans="1:26" ht="15" customHeight="1">
      <c r="A47" s="169" t="s">
        <v>343</v>
      </c>
      <c r="F47" s="205"/>
      <c r="G47" s="205"/>
      <c r="H47" s="205"/>
      <c r="I47" s="204"/>
      <c r="J47" s="204"/>
      <c r="K47" s="204"/>
      <c r="L47" s="204"/>
      <c r="M47" s="204"/>
      <c r="N47" s="229" t="s">
        <v>39</v>
      </c>
      <c r="O47" s="92"/>
      <c r="P47" s="55"/>
      <c r="Q47" s="55"/>
      <c r="R47" s="55"/>
      <c r="S47" s="55"/>
      <c r="T47" s="55"/>
      <c r="U47" s="55"/>
      <c r="V47" s="55"/>
      <c r="W47" s="56"/>
      <c r="X47" s="55"/>
      <c r="Y47" s="55"/>
      <c r="Z47" s="57"/>
    </row>
    <row r="48" spans="1:26" ht="33.75">
      <c r="F48" s="205"/>
      <c r="G48" s="205"/>
      <c r="H48" s="205"/>
      <c r="I48" s="204"/>
      <c r="J48" s="204"/>
      <c r="K48" s="204"/>
      <c r="L48" s="204"/>
      <c r="M48" s="204"/>
      <c r="N48" s="40" t="s">
        <v>2</v>
      </c>
      <c r="O48" s="475" t="s">
        <v>171</v>
      </c>
      <c r="P48" s="475" t="s">
        <v>172</v>
      </c>
      <c r="Q48" s="475" t="s">
        <v>174</v>
      </c>
      <c r="R48" s="475" t="s">
        <v>175</v>
      </c>
      <c r="S48" s="475" t="s">
        <v>176</v>
      </c>
      <c r="T48" s="475" t="s">
        <v>177</v>
      </c>
      <c r="U48" s="475" t="s">
        <v>178</v>
      </c>
      <c r="V48" s="475" t="s">
        <v>179</v>
      </c>
      <c r="W48" s="475" t="s">
        <v>180</v>
      </c>
      <c r="X48" s="475" t="s">
        <v>187</v>
      </c>
      <c r="Y48" s="475" t="s">
        <v>64</v>
      </c>
      <c r="Z48" s="475" t="s">
        <v>188</v>
      </c>
    </row>
    <row r="49" spans="1:26">
      <c r="A49" s="25"/>
      <c r="B49" s="204"/>
      <c r="C49" s="204"/>
      <c r="D49" s="204"/>
      <c r="E49" s="204"/>
      <c r="F49" s="205"/>
      <c r="G49" s="205"/>
      <c r="H49" s="205"/>
      <c r="I49" s="204"/>
      <c r="J49" s="204"/>
      <c r="K49" s="204"/>
      <c r="L49" s="204"/>
      <c r="M49" s="204"/>
      <c r="N49" s="36" t="s">
        <v>3</v>
      </c>
      <c r="O49" s="270">
        <v>2.246</v>
      </c>
      <c r="P49" s="270">
        <v>1.7050000000000001</v>
      </c>
      <c r="Q49" s="270">
        <v>56.815772000000003</v>
      </c>
      <c r="R49" s="270">
        <v>6.0860000000000003</v>
      </c>
      <c r="S49" s="270">
        <v>0.08</v>
      </c>
      <c r="T49" s="270">
        <v>10.635370999999999</v>
      </c>
      <c r="U49" s="270">
        <v>12.126628999999999</v>
      </c>
      <c r="V49" s="270">
        <v>80</v>
      </c>
      <c r="W49" s="270">
        <v>34.345999999999997</v>
      </c>
      <c r="X49" s="270">
        <v>56.814228</v>
      </c>
      <c r="Y49" s="270">
        <v>0</v>
      </c>
      <c r="Z49" s="270">
        <v>260.85500000000002</v>
      </c>
    </row>
    <row r="50" spans="1:26">
      <c r="A50" s="25"/>
      <c r="B50" s="204"/>
      <c r="C50" s="204"/>
      <c r="D50" s="204"/>
      <c r="E50" s="204"/>
      <c r="F50" s="205"/>
      <c r="G50" s="205"/>
      <c r="H50" s="205"/>
      <c r="I50" s="204"/>
      <c r="J50" s="204"/>
      <c r="K50" s="204"/>
      <c r="L50" s="204"/>
      <c r="M50" s="204"/>
      <c r="N50" s="37" t="s">
        <v>4</v>
      </c>
      <c r="O50" s="271">
        <v>28.6248</v>
      </c>
      <c r="P50" s="271">
        <v>23.73</v>
      </c>
      <c r="Q50" s="271">
        <v>153.8203</v>
      </c>
      <c r="R50" s="271">
        <v>18.283999999999999</v>
      </c>
      <c r="S50" s="271">
        <v>0</v>
      </c>
      <c r="T50" s="271">
        <v>28.6935</v>
      </c>
      <c r="U50" s="271">
        <v>8.9633000000000003</v>
      </c>
      <c r="V50" s="271">
        <v>219.4632</v>
      </c>
      <c r="W50" s="271">
        <v>128.8212</v>
      </c>
      <c r="X50" s="271">
        <v>40.451999999999998</v>
      </c>
      <c r="Y50" s="271">
        <v>0</v>
      </c>
      <c r="Z50" s="271">
        <v>650.85230000000001</v>
      </c>
    </row>
    <row r="51" spans="1:26">
      <c r="A51" s="25"/>
      <c r="B51" s="204"/>
      <c r="C51" s="204"/>
      <c r="D51" s="204"/>
      <c r="E51" s="204"/>
      <c r="F51" s="205"/>
      <c r="G51" s="205"/>
      <c r="H51" s="205"/>
      <c r="I51" s="204"/>
      <c r="J51" s="204"/>
      <c r="K51" s="204"/>
      <c r="L51" s="204"/>
      <c r="M51" s="204"/>
      <c r="N51" s="36" t="s">
        <v>5</v>
      </c>
      <c r="O51" s="270">
        <v>29.963000000000001</v>
      </c>
      <c r="P51" s="270">
        <v>6.4889999999999999</v>
      </c>
      <c r="Q51" s="270">
        <v>64.632000000000005</v>
      </c>
      <c r="R51" s="270">
        <v>4.4935</v>
      </c>
      <c r="S51" s="270">
        <v>4.4999999999999998E-2</v>
      </c>
      <c r="T51" s="270">
        <v>36.6815</v>
      </c>
      <c r="U51" s="270">
        <v>2.4249999999999998</v>
      </c>
      <c r="V51" s="270">
        <v>30.684999999999999</v>
      </c>
      <c r="W51" s="270">
        <v>33.026330999999999</v>
      </c>
      <c r="X51" s="270">
        <v>53.2</v>
      </c>
      <c r="Y51" s="270">
        <v>0</v>
      </c>
      <c r="Z51" s="270">
        <v>261.640331</v>
      </c>
    </row>
    <row r="52" spans="1:26">
      <c r="A52" s="25"/>
      <c r="B52" s="204"/>
      <c r="C52" s="204"/>
      <c r="D52" s="204"/>
      <c r="E52" s="204"/>
      <c r="F52" s="205"/>
      <c r="G52" s="205"/>
      <c r="H52" s="205"/>
      <c r="I52" s="204"/>
      <c r="J52" s="204"/>
      <c r="K52" s="204"/>
      <c r="L52" s="204"/>
      <c r="M52" s="204"/>
      <c r="N52" s="37" t="s">
        <v>6</v>
      </c>
      <c r="O52" s="271">
        <v>10.342763</v>
      </c>
      <c r="P52" s="271">
        <v>9.6043439999999993</v>
      </c>
      <c r="Q52" s="271">
        <v>72.139516999999998</v>
      </c>
      <c r="R52" s="271">
        <v>15.794307999999999</v>
      </c>
      <c r="S52" s="271">
        <v>0.72750999999999999</v>
      </c>
      <c r="T52" s="271">
        <v>33.845573999999999</v>
      </c>
      <c r="U52" s="271">
        <v>8.3148949999999999</v>
      </c>
      <c r="V52" s="271">
        <v>42.479134999999999</v>
      </c>
      <c r="W52" s="271">
        <v>39.638517</v>
      </c>
      <c r="X52" s="271">
        <v>35.820066999999995</v>
      </c>
      <c r="Y52" s="271">
        <v>0</v>
      </c>
      <c r="Z52" s="271">
        <v>268.70662999999996</v>
      </c>
    </row>
    <row r="53" spans="1:26">
      <c r="A53" s="25"/>
      <c r="B53" s="204"/>
      <c r="C53" s="204"/>
      <c r="D53" s="204"/>
      <c r="E53" s="204"/>
      <c r="F53" s="205"/>
      <c r="G53" s="205"/>
      <c r="H53" s="205"/>
      <c r="I53" s="204"/>
      <c r="J53" s="204"/>
      <c r="K53" s="204"/>
      <c r="L53" s="204"/>
      <c r="M53" s="204"/>
      <c r="N53" s="36" t="s">
        <v>7</v>
      </c>
      <c r="O53" s="270">
        <v>17.870999999999999</v>
      </c>
      <c r="P53" s="270">
        <v>17.97</v>
      </c>
      <c r="Q53" s="270">
        <v>121.666416</v>
      </c>
      <c r="R53" s="270">
        <v>16.399999999999999</v>
      </c>
      <c r="S53" s="270">
        <v>0</v>
      </c>
      <c r="T53" s="270">
        <v>70.578999999999994</v>
      </c>
      <c r="U53" s="270">
        <v>11.7</v>
      </c>
      <c r="V53" s="270">
        <v>280.30399999999997</v>
      </c>
      <c r="W53" s="270">
        <v>46.166584</v>
      </c>
      <c r="X53" s="270">
        <v>42</v>
      </c>
      <c r="Y53" s="270">
        <v>0</v>
      </c>
      <c r="Z53" s="270">
        <v>624.65700000000004</v>
      </c>
    </row>
    <row r="54" spans="1:26">
      <c r="A54" s="25"/>
      <c r="B54" s="204"/>
      <c r="C54" s="204"/>
      <c r="D54" s="204"/>
      <c r="E54" s="204"/>
      <c r="F54" s="205"/>
      <c r="G54" s="205"/>
      <c r="H54" s="205"/>
      <c r="I54" s="204"/>
      <c r="J54" s="204"/>
      <c r="K54" s="204"/>
      <c r="L54" s="204"/>
      <c r="M54" s="204"/>
      <c r="N54" s="37" t="s">
        <v>8</v>
      </c>
      <c r="O54" s="271">
        <v>19.844000000000001</v>
      </c>
      <c r="P54" s="271">
        <v>11.780200000000001</v>
      </c>
      <c r="Q54" s="271">
        <v>86.25</v>
      </c>
      <c r="R54" s="271">
        <v>15.075200000000001</v>
      </c>
      <c r="S54" s="271">
        <v>0</v>
      </c>
      <c r="T54" s="271">
        <v>69.709000000000003</v>
      </c>
      <c r="U54" s="271">
        <v>6.7511000000000001</v>
      </c>
      <c r="V54" s="271">
        <v>47.072699999999998</v>
      </c>
      <c r="W54" s="271">
        <v>45.363599999999998</v>
      </c>
      <c r="X54" s="271">
        <v>49</v>
      </c>
      <c r="Y54" s="271">
        <v>0</v>
      </c>
      <c r="Z54" s="271">
        <v>350.8458</v>
      </c>
    </row>
    <row r="55" spans="1:26">
      <c r="A55" s="25"/>
      <c r="B55" s="204"/>
      <c r="C55" s="204"/>
      <c r="D55" s="204"/>
      <c r="E55" s="204"/>
      <c r="F55" s="205"/>
      <c r="G55" s="205"/>
      <c r="H55" s="205"/>
      <c r="I55" s="204"/>
      <c r="J55" s="204"/>
      <c r="K55" s="204"/>
      <c r="L55" s="204"/>
      <c r="M55" s="204"/>
      <c r="N55" s="36" t="s">
        <v>9</v>
      </c>
      <c r="O55" s="270">
        <v>15.874806</v>
      </c>
      <c r="P55" s="270">
        <v>1.865162</v>
      </c>
      <c r="Q55" s="270">
        <v>65.488653999999997</v>
      </c>
      <c r="R55" s="270">
        <v>3.8565580000000002</v>
      </c>
      <c r="S55" s="270">
        <v>1.9569099999999999</v>
      </c>
      <c r="T55" s="270">
        <v>19.821715999999999</v>
      </c>
      <c r="U55" s="270">
        <v>4.0726019999999998</v>
      </c>
      <c r="V55" s="270">
        <v>24.957000000000001</v>
      </c>
      <c r="W55" s="270">
        <v>23.088899999999999</v>
      </c>
      <c r="X55" s="270">
        <v>25.000260999999995</v>
      </c>
      <c r="Y55" s="270">
        <v>0</v>
      </c>
      <c r="Z55" s="270">
        <v>185.98256900000001</v>
      </c>
    </row>
    <row r="56" spans="1:26">
      <c r="A56" s="25"/>
      <c r="B56" s="204"/>
      <c r="C56" s="204"/>
      <c r="D56" s="204"/>
      <c r="E56" s="204"/>
      <c r="F56" s="205"/>
      <c r="G56" s="205"/>
      <c r="H56" s="205"/>
      <c r="I56" s="204"/>
      <c r="J56" s="204"/>
      <c r="K56" s="204"/>
      <c r="L56" s="204"/>
      <c r="M56" s="204"/>
      <c r="N56" s="37" t="s">
        <v>10</v>
      </c>
      <c r="O56" s="271">
        <v>22.65</v>
      </c>
      <c r="P56" s="271">
        <v>0.59</v>
      </c>
      <c r="Q56" s="271">
        <v>27.11</v>
      </c>
      <c r="R56" s="271">
        <v>9.1999999999999993</v>
      </c>
      <c r="S56" s="271">
        <v>0.5</v>
      </c>
      <c r="T56" s="271">
        <v>27.984999999999999</v>
      </c>
      <c r="U56" s="271">
        <v>23</v>
      </c>
      <c r="V56" s="271">
        <v>75.5</v>
      </c>
      <c r="W56" s="271">
        <v>26.812000000000001</v>
      </c>
      <c r="X56" s="271">
        <v>6.5320600000000013</v>
      </c>
      <c r="Y56" s="271">
        <v>0</v>
      </c>
      <c r="Z56" s="271">
        <v>219.87906000000001</v>
      </c>
    </row>
    <row r="57" spans="1:26">
      <c r="A57" s="25"/>
      <c r="B57" s="204"/>
      <c r="C57" s="204"/>
      <c r="D57" s="204"/>
      <c r="E57" s="204"/>
      <c r="F57" s="205"/>
      <c r="G57" s="205"/>
      <c r="H57" s="205"/>
      <c r="I57" s="204"/>
      <c r="J57" s="204"/>
      <c r="K57" s="204"/>
      <c r="L57" s="204"/>
      <c r="M57" s="204"/>
      <c r="N57" s="36" t="s">
        <v>11</v>
      </c>
      <c r="O57" s="270">
        <v>2.83</v>
      </c>
      <c r="P57" s="270">
        <v>3.4537279999999999</v>
      </c>
      <c r="Q57" s="270">
        <v>58.721246999999998</v>
      </c>
      <c r="R57" s="270">
        <v>2.8224499999999999</v>
      </c>
      <c r="S57" s="270">
        <v>0.40500000000000003</v>
      </c>
      <c r="T57" s="270">
        <v>10.946999999999999</v>
      </c>
      <c r="U57" s="270">
        <v>6.6974</v>
      </c>
      <c r="V57" s="270">
        <v>39.329000000000001</v>
      </c>
      <c r="W57" s="270">
        <v>21.18</v>
      </c>
      <c r="X57" s="270">
        <v>15.700000000000003</v>
      </c>
      <c r="Y57" s="270">
        <v>0</v>
      </c>
      <c r="Z57" s="270">
        <v>162.085825</v>
      </c>
    </row>
    <row r="58" spans="1:26">
      <c r="A58" s="25"/>
      <c r="B58" s="204"/>
      <c r="C58" s="204"/>
      <c r="D58" s="204"/>
      <c r="E58" s="204"/>
      <c r="F58" s="205"/>
      <c r="G58" s="205"/>
      <c r="H58" s="205"/>
      <c r="I58" s="204"/>
      <c r="J58" s="204"/>
      <c r="K58" s="204"/>
      <c r="L58" s="204"/>
      <c r="M58" s="204"/>
      <c r="N58" s="25" t="s">
        <v>25</v>
      </c>
      <c r="O58" s="271">
        <v>19.344999999999999</v>
      </c>
      <c r="P58" s="271">
        <v>26.05</v>
      </c>
      <c r="Q58" s="271">
        <v>458.66199999999998</v>
      </c>
      <c r="R58" s="271">
        <v>66.786000000000001</v>
      </c>
      <c r="S58" s="271">
        <v>49.6</v>
      </c>
      <c r="T58" s="271">
        <v>282.60500000000002</v>
      </c>
      <c r="U58" s="271">
        <v>106.285</v>
      </c>
      <c r="V58" s="271">
        <v>517.20000000000005</v>
      </c>
      <c r="W58" s="271">
        <v>113.94</v>
      </c>
      <c r="X58" s="272">
        <v>366.99800000000005</v>
      </c>
      <c r="Y58" s="272">
        <v>16</v>
      </c>
      <c r="Z58" s="272">
        <v>2023.471</v>
      </c>
    </row>
    <row r="59" spans="1:26">
      <c r="A59" s="25"/>
      <c r="B59" s="204"/>
      <c r="C59" s="204"/>
      <c r="D59" s="204"/>
      <c r="E59" s="204"/>
      <c r="F59" s="205"/>
      <c r="G59" s="205"/>
      <c r="H59" s="205"/>
      <c r="I59" s="204"/>
      <c r="J59" s="204"/>
      <c r="K59" s="204"/>
      <c r="L59" s="204"/>
      <c r="M59" s="204"/>
      <c r="N59" s="36" t="s">
        <v>12</v>
      </c>
      <c r="O59" s="270">
        <v>3.101</v>
      </c>
      <c r="P59" s="270">
        <v>7.42</v>
      </c>
      <c r="Q59" s="270">
        <v>156</v>
      </c>
      <c r="R59" s="270">
        <v>24.655000000000001</v>
      </c>
      <c r="S59" s="270">
        <v>0.45</v>
      </c>
      <c r="T59" s="270">
        <v>25.45</v>
      </c>
      <c r="U59" s="270">
        <v>35.14</v>
      </c>
      <c r="V59" s="270">
        <v>177.98400000000001</v>
      </c>
      <c r="W59" s="270">
        <v>66.165000000000006</v>
      </c>
      <c r="X59" s="270">
        <v>42.7</v>
      </c>
      <c r="Y59" s="270">
        <v>0</v>
      </c>
      <c r="Z59" s="270">
        <v>539.06499999999994</v>
      </c>
    </row>
    <row r="60" spans="1:26">
      <c r="A60" s="25"/>
      <c r="B60" s="204"/>
      <c r="C60" s="204"/>
      <c r="D60" s="204"/>
      <c r="E60" s="204"/>
      <c r="F60" s="205"/>
      <c r="G60" s="205"/>
      <c r="H60" s="205"/>
      <c r="I60" s="204"/>
      <c r="J60" s="204"/>
      <c r="K60" s="204"/>
      <c r="L60" s="204"/>
      <c r="M60" s="204"/>
      <c r="N60" s="25" t="s">
        <v>13</v>
      </c>
      <c r="O60" s="271">
        <v>6.3308600000000004</v>
      </c>
      <c r="P60" s="271">
        <v>6.8049999999999997</v>
      </c>
      <c r="Q60" s="271">
        <v>36.699800000000003</v>
      </c>
      <c r="R60" s="271">
        <v>8.0077400000000001</v>
      </c>
      <c r="S60" s="271">
        <v>0.50900000000000001</v>
      </c>
      <c r="T60" s="271">
        <v>19.3</v>
      </c>
      <c r="U60" s="271">
        <v>8.2750000000000004</v>
      </c>
      <c r="V60" s="271">
        <v>22.783999999999999</v>
      </c>
      <c r="W60" s="271">
        <v>23.7</v>
      </c>
      <c r="X60" s="272">
        <v>22.1</v>
      </c>
      <c r="Y60" s="272">
        <v>0</v>
      </c>
      <c r="Z60" s="272">
        <v>154.51140000000001</v>
      </c>
    </row>
    <row r="61" spans="1:26">
      <c r="A61" s="25"/>
      <c r="B61" s="204"/>
      <c r="C61" s="204"/>
      <c r="D61" s="204"/>
      <c r="E61" s="204"/>
      <c r="F61" s="205"/>
      <c r="G61" s="205"/>
      <c r="H61" s="205"/>
      <c r="I61" s="204"/>
      <c r="J61" s="204"/>
      <c r="K61" s="204"/>
      <c r="L61" s="204"/>
      <c r="M61" s="204"/>
      <c r="N61" s="36" t="s">
        <v>14</v>
      </c>
      <c r="O61" s="270">
        <v>18.066967000000002</v>
      </c>
      <c r="P61" s="270">
        <v>8.0950000000000006</v>
      </c>
      <c r="Q61" s="270">
        <v>66.798400000000001</v>
      </c>
      <c r="R61" s="270">
        <v>5.2580920000000004</v>
      </c>
      <c r="S61" s="270">
        <v>1.66</v>
      </c>
      <c r="T61" s="270">
        <v>29.086117999999999</v>
      </c>
      <c r="U61" s="270">
        <v>9.2523</v>
      </c>
      <c r="V61" s="270">
        <v>77.096699999999998</v>
      </c>
      <c r="W61" s="270">
        <v>52.461523</v>
      </c>
      <c r="X61" s="270">
        <v>53.655000000000001</v>
      </c>
      <c r="Y61" s="270">
        <v>0</v>
      </c>
      <c r="Z61" s="270">
        <v>321.43009999999998</v>
      </c>
    </row>
    <row r="62" spans="1:26">
      <c r="A62" s="25"/>
      <c r="B62" s="204"/>
      <c r="C62" s="204"/>
      <c r="D62" s="204"/>
      <c r="E62" s="204"/>
      <c r="F62" s="205"/>
      <c r="G62" s="205"/>
      <c r="H62" s="205"/>
      <c r="I62" s="204"/>
      <c r="J62" s="204"/>
      <c r="K62" s="204"/>
      <c r="L62" s="204"/>
      <c r="M62" s="204"/>
      <c r="N62" s="25" t="s">
        <v>15</v>
      </c>
      <c r="O62" s="271">
        <v>50.071899999999999</v>
      </c>
      <c r="P62" s="271">
        <v>29.055</v>
      </c>
      <c r="Q62" s="271">
        <v>113.559</v>
      </c>
      <c r="R62" s="271">
        <v>18.454999999999998</v>
      </c>
      <c r="S62" s="271">
        <v>1.8</v>
      </c>
      <c r="T62" s="271">
        <v>21.633099999999999</v>
      </c>
      <c r="U62" s="271">
        <v>19.143000000000001</v>
      </c>
      <c r="V62" s="271">
        <v>135.428</v>
      </c>
      <c r="W62" s="271">
        <v>70.22</v>
      </c>
      <c r="X62" s="272">
        <v>13.5</v>
      </c>
      <c r="Y62" s="272">
        <v>0</v>
      </c>
      <c r="Z62" s="272">
        <v>472.86500000000001</v>
      </c>
    </row>
    <row r="63" spans="1:26">
      <c r="A63" s="25"/>
      <c r="B63" s="204"/>
      <c r="C63" s="204"/>
      <c r="D63" s="204"/>
      <c r="E63" s="204"/>
      <c r="F63" s="205"/>
      <c r="G63" s="205"/>
      <c r="H63" s="205"/>
      <c r="I63" s="204"/>
      <c r="J63" s="204"/>
      <c r="K63" s="204"/>
      <c r="L63" s="204"/>
      <c r="M63" s="204"/>
      <c r="N63" s="36" t="s">
        <v>16</v>
      </c>
      <c r="O63" s="270">
        <v>49.881799999999998</v>
      </c>
      <c r="P63" s="270">
        <v>23.670915999999998</v>
      </c>
      <c r="Q63" s="270">
        <v>178.82330300000001</v>
      </c>
      <c r="R63" s="270">
        <v>74.947554999999994</v>
      </c>
      <c r="S63" s="270">
        <v>12.477281</v>
      </c>
      <c r="T63" s="270">
        <v>58.352828000000002</v>
      </c>
      <c r="U63" s="270">
        <v>13.649257</v>
      </c>
      <c r="V63" s="270">
        <v>132.299171</v>
      </c>
      <c r="W63" s="270">
        <v>60.093350999999998</v>
      </c>
      <c r="X63" s="270">
        <v>115.88801999999998</v>
      </c>
      <c r="Y63" s="270">
        <v>7.0000000000050022E-2</v>
      </c>
      <c r="Z63" s="270">
        <v>720.15348199999994</v>
      </c>
    </row>
    <row r="64" spans="1:26">
      <c r="A64" s="25"/>
      <c r="B64" s="204"/>
      <c r="C64" s="204"/>
      <c r="D64" s="204"/>
      <c r="E64" s="204"/>
      <c r="F64" s="205"/>
      <c r="G64" s="205"/>
      <c r="H64" s="205"/>
      <c r="I64" s="204"/>
      <c r="J64" s="204"/>
      <c r="K64" s="204"/>
      <c r="L64" s="204"/>
      <c r="M64" s="204"/>
      <c r="N64" s="25" t="s">
        <v>17</v>
      </c>
      <c r="O64" s="271">
        <v>18.710056999999999</v>
      </c>
      <c r="P64" s="271">
        <v>9.3000000000000007</v>
      </c>
      <c r="Q64" s="271">
        <v>84.093581</v>
      </c>
      <c r="R64" s="271">
        <v>13.533037</v>
      </c>
      <c r="S64" s="271">
        <v>0.653756</v>
      </c>
      <c r="T64" s="271">
        <v>27.106580000000001</v>
      </c>
      <c r="U64" s="271">
        <v>12.600911</v>
      </c>
      <c r="V64" s="271">
        <v>51.946413999999997</v>
      </c>
      <c r="W64" s="271">
        <v>35.526871999999997</v>
      </c>
      <c r="X64" s="272">
        <v>28.638604999999998</v>
      </c>
      <c r="Y64" s="272">
        <v>0</v>
      </c>
      <c r="Z64" s="272">
        <v>282.10981299999997</v>
      </c>
    </row>
    <row r="65" spans="1:26">
      <c r="A65" s="25"/>
      <c r="B65" s="204"/>
      <c r="C65" s="204"/>
      <c r="D65" s="204"/>
      <c r="E65" s="204"/>
      <c r="F65" s="205"/>
      <c r="G65" s="205"/>
      <c r="H65" s="205"/>
      <c r="I65" s="204"/>
      <c r="J65" s="204"/>
      <c r="K65" s="204"/>
      <c r="L65" s="204"/>
      <c r="M65" s="204"/>
      <c r="N65" s="36" t="s">
        <v>18</v>
      </c>
      <c r="O65" s="270">
        <v>10.313416</v>
      </c>
      <c r="P65" s="270">
        <v>10.04608</v>
      </c>
      <c r="Q65" s="270">
        <v>91.777869999999993</v>
      </c>
      <c r="R65" s="270">
        <v>8.2493160000000003</v>
      </c>
      <c r="S65" s="270">
        <v>3.9955530000000001</v>
      </c>
      <c r="T65" s="270">
        <v>26.790841</v>
      </c>
      <c r="U65" s="270">
        <v>5.5185209999999998</v>
      </c>
      <c r="V65" s="270">
        <v>118.177333</v>
      </c>
      <c r="W65" s="270">
        <v>45.092840000000002</v>
      </c>
      <c r="X65" s="270">
        <v>16.299999999999997</v>
      </c>
      <c r="Y65" s="270">
        <v>0</v>
      </c>
      <c r="Z65" s="270">
        <v>336.26177000000001</v>
      </c>
    </row>
    <row r="66" spans="1:26">
      <c r="A66" s="25"/>
      <c r="B66" s="204"/>
      <c r="C66" s="204"/>
      <c r="D66" s="204"/>
      <c r="E66" s="204"/>
      <c r="F66" s="205"/>
      <c r="G66" s="205"/>
      <c r="H66" s="205"/>
      <c r="I66" s="204"/>
      <c r="J66" s="204"/>
      <c r="K66" s="204"/>
      <c r="L66" s="204"/>
      <c r="M66" s="204"/>
      <c r="N66" s="25" t="s">
        <v>19</v>
      </c>
      <c r="O66" s="271">
        <v>20.753699999999998</v>
      </c>
      <c r="P66" s="271">
        <v>22.581824000000001</v>
      </c>
      <c r="Q66" s="271">
        <v>170.89583300000001</v>
      </c>
      <c r="R66" s="271">
        <v>19.058236000000001</v>
      </c>
      <c r="S66" s="271">
        <v>3.759919</v>
      </c>
      <c r="T66" s="271">
        <v>59.16</v>
      </c>
      <c r="U66" s="271">
        <v>19.606186000000001</v>
      </c>
      <c r="V66" s="271">
        <v>141.96085199999999</v>
      </c>
      <c r="W66" s="271">
        <v>143.766381</v>
      </c>
      <c r="X66" s="272">
        <v>82</v>
      </c>
      <c r="Y66" s="272">
        <v>0</v>
      </c>
      <c r="Z66" s="272">
        <v>683.54293099999995</v>
      </c>
    </row>
    <row r="67" spans="1:26">
      <c r="A67" s="25"/>
      <c r="B67" s="204"/>
      <c r="C67" s="204"/>
      <c r="D67" s="204"/>
      <c r="E67" s="204"/>
      <c r="F67" s="205"/>
      <c r="G67" s="205"/>
      <c r="H67" s="205"/>
      <c r="I67" s="204"/>
      <c r="J67" s="204"/>
      <c r="K67" s="204"/>
      <c r="L67" s="204"/>
      <c r="M67" s="204"/>
      <c r="N67" s="36" t="s">
        <v>20</v>
      </c>
      <c r="O67" s="270">
        <v>30.240904</v>
      </c>
      <c r="P67" s="270">
        <v>11.576499999999999</v>
      </c>
      <c r="Q67" s="270">
        <v>83.532849999999996</v>
      </c>
      <c r="R67" s="270">
        <v>11.367184999999999</v>
      </c>
      <c r="S67" s="270">
        <v>0.682562</v>
      </c>
      <c r="T67" s="270">
        <v>57.281753000000002</v>
      </c>
      <c r="U67" s="270">
        <v>9.9527269999999994</v>
      </c>
      <c r="V67" s="270">
        <v>89.758887999999999</v>
      </c>
      <c r="W67" s="270">
        <v>39.330227999999998</v>
      </c>
      <c r="X67" s="270">
        <v>33.064991000000006</v>
      </c>
      <c r="Y67" s="270">
        <v>5.0000000000011369E-2</v>
      </c>
      <c r="Z67" s="270">
        <v>366.83858800000002</v>
      </c>
    </row>
    <row r="68" spans="1:26">
      <c r="A68" s="25"/>
      <c r="B68" s="204"/>
      <c r="C68" s="204"/>
      <c r="D68" s="204"/>
      <c r="E68" s="204"/>
      <c r="F68" s="205"/>
      <c r="G68" s="205"/>
      <c r="H68" s="205"/>
      <c r="I68" s="204"/>
      <c r="J68" s="204"/>
      <c r="K68" s="204"/>
      <c r="L68" s="206"/>
      <c r="M68" s="204"/>
      <c r="N68" s="25" t="s">
        <v>21</v>
      </c>
      <c r="O68" s="271">
        <v>16.489312999999999</v>
      </c>
      <c r="P68" s="271">
        <v>12.08</v>
      </c>
      <c r="Q68" s="271">
        <v>45.795000000000002</v>
      </c>
      <c r="R68" s="271">
        <v>6.25</v>
      </c>
      <c r="S68" s="271">
        <v>1.73</v>
      </c>
      <c r="T68" s="271">
        <v>42.455773999999998</v>
      </c>
      <c r="U68" s="271">
        <v>8.0299999999999994</v>
      </c>
      <c r="V68" s="271">
        <v>20.3</v>
      </c>
      <c r="W68" s="271">
        <v>28.71</v>
      </c>
      <c r="X68" s="272">
        <v>26.450999999999993</v>
      </c>
      <c r="Y68" s="272">
        <v>0</v>
      </c>
      <c r="Z68" s="272">
        <v>208.291087</v>
      </c>
    </row>
    <row r="69" spans="1:26">
      <c r="A69" s="25"/>
      <c r="B69" s="204"/>
      <c r="C69" s="204"/>
      <c r="D69" s="204"/>
      <c r="E69" s="204"/>
      <c r="F69" s="205"/>
      <c r="G69" s="205"/>
      <c r="H69" s="205"/>
      <c r="I69" s="204"/>
      <c r="J69" s="204"/>
      <c r="K69" s="204"/>
      <c r="L69" s="206"/>
      <c r="M69" s="204"/>
      <c r="N69" s="36" t="s">
        <v>22</v>
      </c>
      <c r="O69" s="270">
        <v>23.723949999999999</v>
      </c>
      <c r="P69" s="270">
        <v>12.172988</v>
      </c>
      <c r="Q69" s="270">
        <v>165.9093</v>
      </c>
      <c r="R69" s="270">
        <v>18.533000000000001</v>
      </c>
      <c r="S69" s="270">
        <v>1.8647800000000001</v>
      </c>
      <c r="T69" s="270">
        <v>84.115646999999996</v>
      </c>
      <c r="U69" s="270">
        <v>14.411998000000001</v>
      </c>
      <c r="V69" s="270">
        <v>228.84806800000001</v>
      </c>
      <c r="W69" s="270">
        <v>64.519159999999999</v>
      </c>
      <c r="X69" s="270">
        <v>83.268395000000055</v>
      </c>
      <c r="Y69" s="270">
        <v>6.6388319999998657</v>
      </c>
      <c r="Z69" s="270">
        <v>704.00611800000001</v>
      </c>
    </row>
    <row r="70" spans="1:26">
      <c r="A70" s="25"/>
      <c r="B70" s="204"/>
      <c r="C70" s="204"/>
      <c r="D70" s="204"/>
      <c r="E70" s="204"/>
      <c r="F70" s="205"/>
      <c r="G70" s="205"/>
      <c r="H70" s="205"/>
      <c r="I70" s="204"/>
      <c r="J70" s="204"/>
      <c r="K70" s="204"/>
      <c r="L70" s="206"/>
      <c r="M70" s="204"/>
      <c r="N70" s="25" t="s">
        <v>23</v>
      </c>
      <c r="O70" s="271">
        <v>16.920000000000002</v>
      </c>
      <c r="P70" s="271">
        <v>13.433</v>
      </c>
      <c r="Q70" s="271">
        <v>214.42500000000001</v>
      </c>
      <c r="R70" s="271">
        <v>19.667000000000002</v>
      </c>
      <c r="S70" s="271">
        <v>3.4</v>
      </c>
      <c r="T70" s="271">
        <v>87.86</v>
      </c>
      <c r="U70" s="271">
        <v>18</v>
      </c>
      <c r="V70" s="271">
        <v>177.762</v>
      </c>
      <c r="W70" s="271">
        <v>85.977999999999994</v>
      </c>
      <c r="X70" s="272">
        <v>92</v>
      </c>
      <c r="Y70" s="272">
        <v>0</v>
      </c>
      <c r="Z70" s="272">
        <v>729.44499999999994</v>
      </c>
    </row>
    <row r="71" spans="1:26">
      <c r="A71" s="25"/>
      <c r="B71" s="204"/>
      <c r="C71" s="204"/>
      <c r="D71" s="204"/>
      <c r="E71" s="204"/>
      <c r="F71" s="205"/>
      <c r="G71" s="205"/>
      <c r="H71" s="205"/>
      <c r="I71" s="204"/>
      <c r="J71" s="204"/>
      <c r="K71" s="204"/>
      <c r="L71" s="206"/>
      <c r="M71" s="204"/>
      <c r="N71" s="36" t="s">
        <v>27</v>
      </c>
      <c r="O71" s="270">
        <v>21.335000000000001</v>
      </c>
      <c r="P71" s="270">
        <v>8.7106110000000001</v>
      </c>
      <c r="Q71" s="270">
        <v>12.6</v>
      </c>
      <c r="R71" s="270">
        <v>16.62</v>
      </c>
      <c r="S71" s="270">
        <v>1.129</v>
      </c>
      <c r="T71" s="270">
        <v>6.8088550000000003</v>
      </c>
      <c r="U71" s="270">
        <v>11.5235</v>
      </c>
      <c r="V71" s="270">
        <v>24.561399999999999</v>
      </c>
      <c r="W71" s="270">
        <v>15.025</v>
      </c>
      <c r="X71" s="270">
        <v>22.041989999999998</v>
      </c>
      <c r="Y71" s="270">
        <v>0</v>
      </c>
      <c r="Z71" s="270">
        <v>140.355356</v>
      </c>
    </row>
    <row r="72" spans="1:26">
      <c r="A72" s="26"/>
      <c r="B72" s="164"/>
      <c r="C72" s="164"/>
      <c r="D72" s="164"/>
      <c r="E72" s="164"/>
      <c r="F72" s="142"/>
      <c r="G72" s="142"/>
      <c r="H72" s="142"/>
      <c r="I72" s="164"/>
      <c r="J72" s="164"/>
      <c r="K72" s="164"/>
      <c r="L72" s="164"/>
      <c r="M72" s="164"/>
      <c r="N72" s="37" t="s">
        <v>28</v>
      </c>
      <c r="O72" s="271">
        <v>4.2813999999999997</v>
      </c>
      <c r="P72" s="271">
        <v>1.2826029999999999</v>
      </c>
      <c r="Q72" s="271">
        <v>16.477</v>
      </c>
      <c r="R72" s="271">
        <v>11.53</v>
      </c>
      <c r="S72" s="271">
        <v>1.4999999999999999E-2</v>
      </c>
      <c r="T72" s="271">
        <v>5.7961499999999999</v>
      </c>
      <c r="U72" s="271">
        <v>1.1364000000000001</v>
      </c>
      <c r="V72" s="271">
        <v>7.46</v>
      </c>
      <c r="W72" s="271">
        <v>10.174982999999999</v>
      </c>
      <c r="X72" s="271">
        <v>8.5257819999999995</v>
      </c>
      <c r="Y72" s="271">
        <v>0</v>
      </c>
      <c r="Z72" s="271">
        <v>66.679317999999995</v>
      </c>
    </row>
    <row r="73" spans="1:26">
      <c r="A73" s="26"/>
      <c r="B73" s="164"/>
      <c r="C73" s="164"/>
      <c r="D73" s="164"/>
      <c r="E73" s="164"/>
      <c r="F73" s="408"/>
      <c r="G73" s="408"/>
      <c r="H73" s="408"/>
      <c r="I73" s="164"/>
      <c r="J73" s="164"/>
      <c r="K73" s="164"/>
      <c r="L73" s="164"/>
      <c r="M73" s="164"/>
      <c r="N73" s="36" t="s">
        <v>29</v>
      </c>
      <c r="O73" s="270">
        <v>27.247</v>
      </c>
      <c r="P73" s="270">
        <v>3.915</v>
      </c>
      <c r="Q73" s="270">
        <v>24.625</v>
      </c>
      <c r="R73" s="270">
        <v>3.5680000000000001</v>
      </c>
      <c r="S73" s="270">
        <v>11.29</v>
      </c>
      <c r="T73" s="270">
        <v>23.64</v>
      </c>
      <c r="U73" s="270">
        <v>9.85</v>
      </c>
      <c r="V73" s="270">
        <v>61.202033999999998</v>
      </c>
      <c r="W73" s="270">
        <v>26.134</v>
      </c>
      <c r="X73" s="270">
        <v>8.8000000000000007</v>
      </c>
      <c r="Y73" s="270">
        <v>0.5</v>
      </c>
      <c r="Z73" s="270">
        <v>200.77103399999999</v>
      </c>
    </row>
    <row r="74" spans="1:26">
      <c r="A74" s="26"/>
      <c r="B74" s="164"/>
      <c r="C74" s="164"/>
      <c r="D74" s="164"/>
      <c r="E74" s="164"/>
      <c r="F74" s="408"/>
      <c r="G74" s="408"/>
      <c r="H74" s="408"/>
      <c r="I74" s="164"/>
      <c r="J74" s="164"/>
      <c r="K74" s="164"/>
      <c r="L74" s="164"/>
      <c r="M74" s="164"/>
      <c r="N74" s="37" t="s">
        <v>30</v>
      </c>
      <c r="O74" s="271">
        <v>21.978899999999999</v>
      </c>
      <c r="P74" s="271">
        <v>11.3</v>
      </c>
      <c r="Q74" s="271">
        <v>84.545000000000002</v>
      </c>
      <c r="R74" s="271">
        <v>65.915999999999997</v>
      </c>
      <c r="S74" s="271">
        <v>0.1</v>
      </c>
      <c r="T74" s="271">
        <v>28.777200000000001</v>
      </c>
      <c r="U74" s="271">
        <v>10.798</v>
      </c>
      <c r="V74" s="271">
        <v>214.09</v>
      </c>
      <c r="W74" s="271">
        <v>37.659799999999997</v>
      </c>
      <c r="X74" s="271">
        <v>19.896100000000001</v>
      </c>
      <c r="Y74" s="271">
        <v>0</v>
      </c>
      <c r="Z74" s="271">
        <v>495.06099999999998</v>
      </c>
    </row>
    <row r="75" spans="1:26">
      <c r="A75" s="26"/>
      <c r="B75" s="164"/>
      <c r="C75" s="164"/>
      <c r="D75" s="164"/>
      <c r="E75" s="164"/>
      <c r="F75" s="408"/>
      <c r="G75" s="408"/>
      <c r="H75" s="408"/>
      <c r="I75" s="164"/>
      <c r="J75" s="164"/>
      <c r="K75" s="164"/>
      <c r="L75" s="164"/>
      <c r="M75" s="164"/>
      <c r="N75" s="41" t="s">
        <v>24</v>
      </c>
      <c r="O75" s="350">
        <v>414.850236</v>
      </c>
      <c r="P75" s="350">
        <v>243.423742</v>
      </c>
      <c r="Q75" s="350">
        <v>2114.9538430000002</v>
      </c>
      <c r="R75" s="350">
        <v>319.993177</v>
      </c>
      <c r="S75" s="350">
        <v>36.697271000000008</v>
      </c>
      <c r="T75" s="350">
        <v>847.49030199999993</v>
      </c>
      <c r="U75" s="350">
        <v>257.63082599999996</v>
      </c>
      <c r="V75" s="350">
        <v>2214.1354609999999</v>
      </c>
      <c r="W75" s="350">
        <v>1114.0064870000003</v>
      </c>
      <c r="X75" s="350">
        <v>934.08462699999995</v>
      </c>
      <c r="Y75" s="350">
        <v>6.7588319999999271</v>
      </c>
      <c r="Z75" s="350">
        <v>8504.0248039999988</v>
      </c>
    </row>
    <row r="76" spans="1:26">
      <c r="A76" s="26"/>
      <c r="B76" s="164"/>
      <c r="C76" s="164"/>
      <c r="D76" s="164"/>
      <c r="E76" s="164"/>
      <c r="F76" s="408"/>
      <c r="G76" s="408"/>
      <c r="H76" s="408"/>
      <c r="I76" s="164"/>
      <c r="J76" s="164"/>
      <c r="K76" s="164"/>
      <c r="L76" s="164"/>
      <c r="M76" s="164"/>
      <c r="N76" s="38" t="s">
        <v>26</v>
      </c>
      <c r="O76" s="351">
        <v>434.19523600000002</v>
      </c>
      <c r="P76" s="351">
        <v>269.47374200000002</v>
      </c>
      <c r="Q76" s="351">
        <v>2573.615843</v>
      </c>
      <c r="R76" s="351">
        <v>386.779177</v>
      </c>
      <c r="S76" s="351">
        <v>86.297271000000009</v>
      </c>
      <c r="T76" s="351">
        <v>1130.0953019999999</v>
      </c>
      <c r="U76" s="351">
        <v>363.91582599999992</v>
      </c>
      <c r="V76" s="351">
        <v>2731.3354610000001</v>
      </c>
      <c r="W76" s="351">
        <v>1227.9464870000004</v>
      </c>
      <c r="X76" s="351">
        <v>1301.082627</v>
      </c>
      <c r="Y76" s="351">
        <v>22.758831999999927</v>
      </c>
      <c r="Z76" s="351">
        <v>10527.495803999998</v>
      </c>
    </row>
    <row r="77" spans="1:26">
      <c r="A77" s="168"/>
      <c r="B77" s="168"/>
      <c r="C77" s="168"/>
      <c r="D77" s="168"/>
      <c r="E77" s="168"/>
      <c r="F77" s="168"/>
      <c r="G77" s="168"/>
      <c r="H77" s="168"/>
      <c r="I77" s="168"/>
      <c r="J77" s="168"/>
      <c r="K77" s="168"/>
      <c r="L77" s="168"/>
      <c r="M77" s="168"/>
      <c r="N77" s="29" t="s">
        <v>31</v>
      </c>
      <c r="O77" s="352">
        <v>74.842299999999994</v>
      </c>
      <c r="P77" s="352">
        <v>25.208214000000002</v>
      </c>
      <c r="Q77" s="352">
        <v>138.24700000000001</v>
      </c>
      <c r="R77" s="352">
        <v>97.634</v>
      </c>
      <c r="S77" s="352">
        <v>12.533999999999999</v>
      </c>
      <c r="T77" s="352">
        <v>65.022205</v>
      </c>
      <c r="U77" s="352">
        <v>33.307900000000004</v>
      </c>
      <c r="V77" s="352">
        <v>307.31343400000003</v>
      </c>
      <c r="W77" s="352">
        <v>88.993783000000008</v>
      </c>
      <c r="X77" s="352">
        <v>59.263872000000006</v>
      </c>
      <c r="Y77" s="352">
        <v>0.5</v>
      </c>
      <c r="Z77" s="352">
        <v>902.86670800000002</v>
      </c>
    </row>
    <row r="78" spans="1:26">
      <c r="A78" s="122"/>
      <c r="N78" s="42" t="s">
        <v>32</v>
      </c>
      <c r="O78" s="353">
        <v>509.03753600000005</v>
      </c>
      <c r="P78" s="353">
        <v>294.68195600000001</v>
      </c>
      <c r="Q78" s="353">
        <v>2711.8628429999999</v>
      </c>
      <c r="R78" s="353">
        <v>484.41317700000002</v>
      </c>
      <c r="S78" s="353">
        <v>98.831271000000015</v>
      </c>
      <c r="T78" s="353">
        <v>1195.1175069999999</v>
      </c>
      <c r="U78" s="353">
        <v>397.22372599999994</v>
      </c>
      <c r="V78" s="353">
        <v>3038.6488950000003</v>
      </c>
      <c r="W78" s="353">
        <v>1316.9402700000005</v>
      </c>
      <c r="X78" s="353">
        <v>1360.346499</v>
      </c>
      <c r="Y78" s="353">
        <v>23.258831999999927</v>
      </c>
      <c r="Z78" s="353">
        <v>11430.362511999998</v>
      </c>
    </row>
    <row r="79" spans="1:26">
      <c r="A79" s="175" t="s">
        <v>385</v>
      </c>
      <c r="N79" s="169" t="s">
        <v>343</v>
      </c>
      <c r="O79" s="7"/>
      <c r="P79" s="7"/>
      <c r="Q79" s="7"/>
      <c r="R79" s="7"/>
      <c r="S79" s="7"/>
      <c r="T79" s="7"/>
      <c r="U79" s="7"/>
      <c r="V79" s="21"/>
      <c r="W79" s="7"/>
      <c r="X79" s="7"/>
    </row>
    <row r="80" spans="1:26">
      <c r="A80" s="361" t="s">
        <v>379</v>
      </c>
      <c r="N80" s="175"/>
      <c r="O80" s="168"/>
      <c r="P80" s="168"/>
      <c r="Q80" s="168"/>
      <c r="R80" s="168"/>
      <c r="S80" s="168"/>
      <c r="T80" s="168"/>
      <c r="U80" s="168"/>
      <c r="V80" s="168"/>
      <c r="W80" s="168"/>
      <c r="X80" s="168"/>
      <c r="Y80" s="168"/>
      <c r="Z80" s="168"/>
    </row>
    <row r="81" spans="1:29">
      <c r="N81" s="122"/>
    </row>
    <row r="83" spans="1:29">
      <c r="A83" s="98"/>
      <c r="B83" s="124"/>
      <c r="C83" s="124"/>
      <c r="D83" s="124"/>
      <c r="E83" s="124"/>
      <c r="F83" s="124"/>
      <c r="G83" s="124"/>
      <c r="H83" s="124"/>
      <c r="I83" s="124"/>
      <c r="J83" s="124"/>
      <c r="K83" s="124"/>
      <c r="M83" s="161"/>
      <c r="N83" s="123"/>
      <c r="O83" s="124"/>
      <c r="P83" s="124"/>
      <c r="Q83" s="124"/>
      <c r="R83" s="124"/>
      <c r="S83" s="124"/>
      <c r="T83" s="124"/>
      <c r="U83" s="124"/>
      <c r="V83" s="124"/>
      <c r="W83" s="124"/>
      <c r="X83" s="124"/>
      <c r="Z83" s="161"/>
    </row>
    <row r="84" spans="1:29">
      <c r="A84" s="40"/>
      <c r="B84" s="212"/>
      <c r="C84" s="212"/>
      <c r="D84" s="212"/>
      <c r="E84" s="212"/>
      <c r="F84" s="212"/>
      <c r="G84" s="212"/>
      <c r="H84" s="212"/>
      <c r="I84" s="212"/>
      <c r="J84" s="212"/>
      <c r="K84" s="212"/>
      <c r="L84" s="212"/>
      <c r="M84" s="215"/>
    </row>
    <row r="85" spans="1:29">
      <c r="A85" s="36"/>
      <c r="B85" s="144"/>
      <c r="C85" s="372"/>
      <c r="D85" s="144"/>
      <c r="E85" s="144"/>
      <c r="F85" s="144"/>
      <c r="G85" s="144"/>
      <c r="H85" s="144"/>
      <c r="I85" s="144"/>
      <c r="J85" s="144"/>
      <c r="K85" s="144"/>
      <c r="L85" s="144"/>
      <c r="M85" s="214"/>
    </row>
    <row r="86" spans="1:29">
      <c r="A86" s="37"/>
      <c r="B86" s="146"/>
      <c r="C86" s="373"/>
      <c r="D86" s="146"/>
      <c r="E86" s="146"/>
      <c r="F86" s="146"/>
      <c r="G86" s="146"/>
      <c r="H86" s="146"/>
      <c r="I86" s="146"/>
      <c r="J86" s="146"/>
      <c r="K86" s="146"/>
      <c r="L86" s="146"/>
      <c r="M86" s="214"/>
    </row>
    <row r="87" spans="1:29">
      <c r="A87" s="36"/>
      <c r="B87" s="144"/>
      <c r="C87" s="372"/>
      <c r="D87" s="144"/>
      <c r="E87" s="144"/>
      <c r="F87" s="144"/>
      <c r="G87" s="144"/>
      <c r="H87" s="144"/>
      <c r="I87" s="144"/>
      <c r="J87" s="144"/>
      <c r="K87" s="144"/>
      <c r="L87" s="144"/>
      <c r="M87" s="214"/>
    </row>
    <row r="88" spans="1:29">
      <c r="A88" s="37"/>
      <c r="B88" s="146"/>
      <c r="C88" s="373"/>
      <c r="D88" s="146"/>
      <c r="E88" s="146"/>
      <c r="F88" s="146"/>
      <c r="G88" s="373"/>
      <c r="H88" s="146"/>
      <c r="I88" s="146"/>
      <c r="J88" s="146"/>
      <c r="K88" s="146"/>
      <c r="L88" s="146"/>
      <c r="M88" s="214"/>
    </row>
    <row r="89" spans="1:29">
      <c r="A89" s="36"/>
      <c r="B89" s="144"/>
      <c r="C89" s="372"/>
      <c r="D89" s="144"/>
      <c r="E89" s="144"/>
      <c r="F89" s="144"/>
      <c r="G89" s="144"/>
      <c r="H89" s="144"/>
      <c r="I89" s="144"/>
      <c r="J89" s="144"/>
      <c r="K89" s="144"/>
      <c r="L89" s="144"/>
      <c r="M89" s="214"/>
    </row>
    <row r="90" spans="1:29">
      <c r="A90" s="37"/>
      <c r="B90" s="146"/>
      <c r="C90" s="373"/>
      <c r="D90" s="146"/>
      <c r="E90" s="146"/>
      <c r="F90" s="146"/>
      <c r="G90" s="146"/>
      <c r="H90" s="146"/>
      <c r="I90" s="146"/>
      <c r="J90" s="146"/>
      <c r="K90" s="146"/>
      <c r="L90" s="146"/>
      <c r="M90" s="214"/>
    </row>
    <row r="91" spans="1:29">
      <c r="A91" s="36"/>
      <c r="B91" s="144"/>
      <c r="C91" s="372"/>
      <c r="D91" s="144"/>
      <c r="E91" s="144"/>
      <c r="F91" s="144"/>
      <c r="G91" s="144"/>
      <c r="H91" s="144"/>
      <c r="I91" s="144"/>
      <c r="J91" s="144"/>
      <c r="K91" s="144"/>
      <c r="L91" s="144"/>
      <c r="M91" s="214"/>
    </row>
    <row r="92" spans="1:29">
      <c r="A92" s="37"/>
      <c r="B92" s="146"/>
      <c r="C92" s="373"/>
      <c r="D92" s="146"/>
      <c r="E92" s="146"/>
      <c r="F92" s="146"/>
      <c r="G92" s="146"/>
      <c r="H92" s="146"/>
      <c r="I92" s="146"/>
      <c r="J92" s="146"/>
      <c r="K92" s="146"/>
      <c r="L92" s="146"/>
      <c r="M92" s="214"/>
    </row>
    <row r="93" spans="1:29">
      <c r="A93" s="36"/>
      <c r="B93" s="144"/>
      <c r="C93" s="372"/>
      <c r="D93" s="144"/>
      <c r="E93" s="144"/>
      <c r="F93" s="144"/>
      <c r="G93" s="144"/>
      <c r="H93" s="144"/>
      <c r="I93" s="144"/>
      <c r="J93" s="144"/>
      <c r="K93" s="144"/>
      <c r="L93" s="144"/>
      <c r="M93" s="214"/>
    </row>
    <row r="94" spans="1:29">
      <c r="A94" s="25"/>
      <c r="B94" s="148"/>
      <c r="C94" s="374"/>
      <c r="D94" s="148"/>
      <c r="E94" s="148"/>
      <c r="F94" s="148"/>
      <c r="G94" s="148"/>
      <c r="H94" s="148"/>
      <c r="I94" s="148"/>
      <c r="J94" s="148"/>
      <c r="K94" s="148"/>
      <c r="L94" s="148"/>
      <c r="M94" s="214"/>
    </row>
    <row r="95" spans="1:29">
      <c r="A95" s="36"/>
      <c r="B95" s="144"/>
      <c r="C95" s="372"/>
      <c r="D95" s="144"/>
      <c r="E95" s="144"/>
      <c r="F95" s="144"/>
      <c r="G95" s="144"/>
      <c r="H95" s="144"/>
      <c r="I95" s="144"/>
      <c r="J95" s="144"/>
      <c r="K95" s="144"/>
      <c r="L95" s="144"/>
      <c r="M95" s="214"/>
    </row>
    <row r="96" spans="1:29">
      <c r="A96" s="25"/>
      <c r="B96" s="148"/>
      <c r="C96" s="374"/>
      <c r="D96" s="148"/>
      <c r="E96" s="148"/>
      <c r="F96" s="148"/>
      <c r="G96" s="148"/>
      <c r="H96" s="148"/>
      <c r="I96" s="148"/>
      <c r="J96" s="148"/>
      <c r="K96" s="148"/>
      <c r="L96" s="148"/>
      <c r="M96" s="214"/>
      <c r="P96" s="114"/>
      <c r="Q96" s="114"/>
      <c r="R96" s="114"/>
      <c r="S96" s="114"/>
      <c r="T96" s="114"/>
      <c r="U96" s="114"/>
      <c r="V96" s="114"/>
      <c r="W96" s="114"/>
      <c r="X96" s="114"/>
      <c r="Y96" s="114"/>
      <c r="Z96" s="114"/>
      <c r="AA96" s="114"/>
      <c r="AB96" s="114"/>
      <c r="AC96" s="114"/>
    </row>
    <row r="97" spans="1:13">
      <c r="A97" s="36"/>
      <c r="B97" s="144"/>
      <c r="C97" s="372"/>
      <c r="D97" s="144"/>
      <c r="E97" s="144"/>
      <c r="F97" s="144"/>
      <c r="G97" s="144"/>
      <c r="H97" s="144"/>
      <c r="I97" s="144"/>
      <c r="J97" s="144"/>
      <c r="K97" s="144"/>
      <c r="L97" s="144"/>
      <c r="M97" s="214"/>
    </row>
    <row r="98" spans="1:13">
      <c r="A98" s="25"/>
      <c r="B98" s="148"/>
      <c r="C98" s="374"/>
      <c r="D98" s="148"/>
      <c r="E98" s="148"/>
      <c r="F98" s="148"/>
      <c r="G98" s="148"/>
      <c r="H98" s="148"/>
      <c r="I98" s="148"/>
      <c r="J98" s="148"/>
      <c r="K98" s="148"/>
      <c r="L98" s="148"/>
      <c r="M98" s="214"/>
    </row>
    <row r="99" spans="1:13">
      <c r="A99" s="36"/>
      <c r="B99" s="144"/>
      <c r="C99" s="372"/>
      <c r="D99" s="144"/>
      <c r="E99" s="144"/>
      <c r="F99" s="144"/>
      <c r="G99" s="144"/>
      <c r="H99" s="144"/>
      <c r="I99" s="144"/>
      <c r="J99" s="144"/>
      <c r="K99" s="144"/>
      <c r="L99" s="144"/>
      <c r="M99" s="214"/>
    </row>
    <row r="100" spans="1:13">
      <c r="A100" s="25"/>
      <c r="B100" s="148"/>
      <c r="C100" s="374"/>
      <c r="D100" s="148"/>
      <c r="E100" s="148"/>
      <c r="F100" s="148"/>
      <c r="G100" s="148"/>
      <c r="H100" s="148"/>
      <c r="I100" s="148"/>
      <c r="J100" s="148"/>
      <c r="K100" s="148"/>
      <c r="L100" s="148"/>
      <c r="M100" s="214"/>
    </row>
    <row r="101" spans="1:13">
      <c r="A101" s="36"/>
      <c r="B101" s="144"/>
      <c r="C101" s="372"/>
      <c r="D101" s="144"/>
      <c r="E101" s="144"/>
      <c r="F101" s="144"/>
      <c r="G101" s="144"/>
      <c r="H101" s="144"/>
      <c r="I101" s="144"/>
      <c r="J101" s="144"/>
      <c r="K101" s="144"/>
      <c r="L101" s="144"/>
      <c r="M101" s="214"/>
    </row>
    <row r="102" spans="1:13">
      <c r="A102" s="25"/>
      <c r="B102" s="148"/>
      <c r="C102" s="374"/>
      <c r="D102" s="148"/>
      <c r="E102" s="148"/>
      <c r="F102" s="148"/>
      <c r="G102" s="148"/>
      <c r="H102" s="148"/>
      <c r="I102" s="148"/>
      <c r="J102" s="148"/>
      <c r="K102" s="148"/>
      <c r="L102" s="148"/>
      <c r="M102" s="214"/>
    </row>
    <row r="103" spans="1:13">
      <c r="A103" s="36"/>
      <c r="B103" s="144"/>
      <c r="C103" s="372"/>
      <c r="D103" s="144"/>
      <c r="E103" s="144"/>
      <c r="F103" s="144"/>
      <c r="G103" s="144"/>
      <c r="H103" s="144"/>
      <c r="I103" s="144"/>
      <c r="J103" s="144"/>
      <c r="K103" s="144"/>
      <c r="L103" s="144"/>
      <c r="M103" s="214"/>
    </row>
    <row r="104" spans="1:13">
      <c r="A104" s="25"/>
      <c r="B104" s="148"/>
      <c r="C104" s="374"/>
      <c r="D104" s="148"/>
      <c r="E104" s="148"/>
      <c r="F104" s="148"/>
      <c r="G104" s="148"/>
      <c r="H104" s="148"/>
      <c r="I104" s="148"/>
      <c r="J104" s="148"/>
      <c r="K104" s="148"/>
      <c r="L104" s="148"/>
      <c r="M104" s="214"/>
    </row>
    <row r="105" spans="1:13">
      <c r="A105" s="36"/>
      <c r="B105" s="144"/>
      <c r="C105" s="372"/>
      <c r="D105" s="144"/>
      <c r="E105" s="144"/>
      <c r="F105" s="144"/>
      <c r="G105" s="144"/>
      <c r="H105" s="144"/>
      <c r="I105" s="144"/>
      <c r="J105" s="144"/>
      <c r="K105" s="144"/>
      <c r="L105" s="144"/>
      <c r="M105" s="214"/>
    </row>
    <row r="106" spans="1:13">
      <c r="A106" s="25"/>
      <c r="B106" s="148"/>
      <c r="C106" s="374"/>
      <c r="D106" s="148"/>
      <c r="E106" s="148"/>
      <c r="F106" s="148"/>
      <c r="G106" s="148"/>
      <c r="H106" s="148"/>
      <c r="I106" s="148"/>
      <c r="J106" s="148"/>
      <c r="K106" s="148"/>
      <c r="L106" s="148"/>
      <c r="M106" s="214"/>
    </row>
    <row r="107" spans="1:13">
      <c r="A107" s="36"/>
      <c r="B107" s="144"/>
      <c r="C107" s="372"/>
      <c r="D107" s="144"/>
      <c r="E107" s="144"/>
      <c r="F107" s="144"/>
      <c r="G107" s="144"/>
      <c r="H107" s="144"/>
      <c r="I107" s="144"/>
      <c r="J107" s="144"/>
      <c r="K107" s="144"/>
      <c r="L107" s="144"/>
      <c r="M107" s="214"/>
    </row>
    <row r="108" spans="1:13">
      <c r="A108" s="37"/>
      <c r="B108" s="146"/>
      <c r="C108" s="373"/>
      <c r="D108" s="146"/>
      <c r="E108" s="146"/>
      <c r="F108" s="146"/>
      <c r="G108" s="146"/>
      <c r="H108" s="146"/>
      <c r="I108" s="146"/>
      <c r="J108" s="146"/>
      <c r="K108" s="146"/>
      <c r="L108" s="146"/>
      <c r="M108" s="214"/>
    </row>
    <row r="109" spans="1:13">
      <c r="A109" s="36"/>
      <c r="B109" s="144"/>
      <c r="C109" s="372"/>
      <c r="D109" s="144"/>
      <c r="E109" s="144"/>
      <c r="F109" s="144"/>
      <c r="G109" s="144"/>
      <c r="H109" s="144"/>
      <c r="I109" s="144"/>
      <c r="J109" s="144"/>
      <c r="K109" s="144"/>
      <c r="L109" s="144"/>
      <c r="M109" s="214"/>
    </row>
    <row r="110" spans="1:13">
      <c r="A110" s="37"/>
      <c r="B110" s="146"/>
      <c r="C110" s="373"/>
      <c r="D110" s="146"/>
      <c r="E110" s="146"/>
      <c r="F110" s="146"/>
      <c r="G110" s="146"/>
      <c r="H110" s="146"/>
      <c r="I110" s="146"/>
      <c r="J110" s="146"/>
      <c r="K110" s="146"/>
      <c r="L110" s="146"/>
      <c r="M110" s="214"/>
    </row>
    <row r="113" spans="1:28" ht="45">
      <c r="A113" s="40" t="s">
        <v>2</v>
      </c>
      <c r="B113" s="212" t="s">
        <v>171</v>
      </c>
      <c r="C113" s="212" t="s">
        <v>194</v>
      </c>
      <c r="D113" s="212" t="s">
        <v>173</v>
      </c>
      <c r="E113" s="212" t="s">
        <v>175</v>
      </c>
      <c r="F113" s="212" t="s">
        <v>176</v>
      </c>
      <c r="G113" s="212" t="s">
        <v>195</v>
      </c>
      <c r="H113" s="212" t="s">
        <v>193</v>
      </c>
      <c r="I113" s="212" t="s">
        <v>179</v>
      </c>
      <c r="J113" s="212" t="s">
        <v>180</v>
      </c>
      <c r="K113" s="212" t="s">
        <v>181</v>
      </c>
      <c r="L113" s="212" t="s">
        <v>64</v>
      </c>
      <c r="M113" s="215" t="s">
        <v>102</v>
      </c>
    </row>
    <row r="114" spans="1:28">
      <c r="A114" t="s">
        <v>13</v>
      </c>
      <c r="B114">
        <v>61.848388474244146</v>
      </c>
      <c r="C114">
        <v>110.9333043416754</v>
      </c>
      <c r="D114">
        <v>127.53753415470543</v>
      </c>
      <c r="E114">
        <v>23.794977457239487</v>
      </c>
      <c r="F114">
        <v>1.4212025076037609</v>
      </c>
      <c r="G114">
        <v>32.484628745228818</v>
      </c>
      <c r="H114">
        <v>13.467367356615734</v>
      </c>
      <c r="I114">
        <v>123.47368090139605</v>
      </c>
      <c r="J114">
        <v>68.641199416324568</v>
      </c>
      <c r="K114">
        <v>43.749459681074306</v>
      </c>
      <c r="L114">
        <v>3.8254579939693167</v>
      </c>
      <c r="M114">
        <v>611.17720103007696</v>
      </c>
      <c r="AB114" s="441"/>
    </row>
    <row r="115" spans="1:28">
      <c r="A115" t="s">
        <v>20</v>
      </c>
      <c r="B115">
        <v>55.575931992999877</v>
      </c>
      <c r="C115">
        <v>82.245531826136499</v>
      </c>
      <c r="D115">
        <v>111.8100499572667</v>
      </c>
      <c r="E115">
        <v>19.808795938301248</v>
      </c>
      <c r="F115">
        <v>1.6288877131577877</v>
      </c>
      <c r="G115">
        <v>34.136779638598348</v>
      </c>
      <c r="H115">
        <v>8.0314873224532981</v>
      </c>
      <c r="I115">
        <v>139.79154999796509</v>
      </c>
      <c r="J115">
        <v>36.22067528794107</v>
      </c>
      <c r="K115">
        <v>24.452093423141104</v>
      </c>
      <c r="L115">
        <v>3.2739306499531922</v>
      </c>
      <c r="M115">
        <v>516.97571374791414</v>
      </c>
      <c r="AB115" s="441"/>
    </row>
    <row r="116" spans="1:28">
      <c r="A116" t="s">
        <v>5</v>
      </c>
      <c r="B116">
        <v>44.945915172012988</v>
      </c>
      <c r="C116">
        <v>82.708461175402306</v>
      </c>
      <c r="D116">
        <v>108.41816012304447</v>
      </c>
      <c r="E116">
        <v>10.573505927010947</v>
      </c>
      <c r="F116">
        <v>6.3668403474957564</v>
      </c>
      <c r="G116">
        <v>35.865835690225047</v>
      </c>
      <c r="H116">
        <v>4.9632296157302678</v>
      </c>
      <c r="I116">
        <v>99.768896500545608</v>
      </c>
      <c r="J116">
        <v>36.825393655393569</v>
      </c>
      <c r="K116">
        <v>53.878652344044646</v>
      </c>
      <c r="L116">
        <v>0.79125398612227482</v>
      </c>
      <c r="M116">
        <v>485.10614453702789</v>
      </c>
      <c r="AB116" s="441"/>
    </row>
    <row r="117" spans="1:28">
      <c r="A117" t="s">
        <v>16</v>
      </c>
      <c r="B117">
        <v>59.839340959343701</v>
      </c>
      <c r="C117">
        <v>84.385992150501352</v>
      </c>
      <c r="D117">
        <v>106.341490168908</v>
      </c>
      <c r="E117">
        <v>34.376112038663145</v>
      </c>
      <c r="F117">
        <v>4.5691129794060741</v>
      </c>
      <c r="G117">
        <v>20.431213738398537</v>
      </c>
      <c r="H117">
        <v>6.5295745297319288</v>
      </c>
      <c r="I117">
        <v>90.575026498687151</v>
      </c>
      <c r="J117">
        <v>29.577492330159654</v>
      </c>
      <c r="K117">
        <v>40.650533586371367</v>
      </c>
      <c r="L117">
        <v>2.8483681503904132</v>
      </c>
      <c r="M117">
        <v>480.12425713056126</v>
      </c>
      <c r="AB117" s="441"/>
    </row>
    <row r="118" spans="1:28">
      <c r="A118" t="s">
        <v>17</v>
      </c>
      <c r="B118">
        <v>42.682419045463995</v>
      </c>
      <c r="C118">
        <v>99.96975930052966</v>
      </c>
      <c r="D118">
        <v>115.35770433011717</v>
      </c>
      <c r="E118">
        <v>26.956983652538153</v>
      </c>
      <c r="F118">
        <v>0.54843853191215042</v>
      </c>
      <c r="G118">
        <v>22.354095022088675</v>
      </c>
      <c r="H118">
        <v>11.274340299795558</v>
      </c>
      <c r="I118">
        <v>77.932167110895946</v>
      </c>
      <c r="J118">
        <v>41.151262698686253</v>
      </c>
      <c r="K118">
        <v>24.415305913029293</v>
      </c>
      <c r="L118">
        <v>11.614502616698996</v>
      </c>
      <c r="M118">
        <v>474.2569785217558</v>
      </c>
      <c r="AB118" s="441"/>
    </row>
    <row r="119" spans="1:28">
      <c r="A119" t="s">
        <v>6</v>
      </c>
      <c r="B119">
        <v>31.931404854779792</v>
      </c>
      <c r="C119">
        <v>83.341842507388051</v>
      </c>
      <c r="D119">
        <v>103.68212801948192</v>
      </c>
      <c r="E119">
        <v>18.91225522918463</v>
      </c>
      <c r="F119">
        <v>0.85541663789353539</v>
      </c>
      <c r="G119">
        <v>23.947304739628244</v>
      </c>
      <c r="H119">
        <v>8.2001104888245155</v>
      </c>
      <c r="I119">
        <v>110.47846736890814</v>
      </c>
      <c r="J119">
        <v>42.457868757927365</v>
      </c>
      <c r="K119">
        <v>28.418449863039889</v>
      </c>
      <c r="L119">
        <v>5.3074209889811783</v>
      </c>
      <c r="M119">
        <v>457.53266945603724</v>
      </c>
      <c r="AB119" s="441"/>
    </row>
    <row r="120" spans="1:28">
      <c r="A120" t="s">
        <v>18</v>
      </c>
      <c r="B120">
        <v>36.84293145871068</v>
      </c>
      <c r="C120">
        <v>106.44795579030252</v>
      </c>
      <c r="D120">
        <v>118.61116633840226</v>
      </c>
      <c r="E120">
        <v>17.832285490677805</v>
      </c>
      <c r="F120">
        <v>2.5349741063406657</v>
      </c>
      <c r="G120">
        <v>15.244928461028808</v>
      </c>
      <c r="H120">
        <v>5.4427451795075878</v>
      </c>
      <c r="I120">
        <v>101.21013579892048</v>
      </c>
      <c r="J120">
        <v>36.262303539464256</v>
      </c>
      <c r="K120">
        <v>13.123492060287301</v>
      </c>
      <c r="L120">
        <v>2.3872003978490501</v>
      </c>
      <c r="M120">
        <v>455.94011862149137</v>
      </c>
      <c r="AB120" s="441"/>
    </row>
    <row r="121" spans="1:28">
      <c r="A121" t="s">
        <v>9</v>
      </c>
      <c r="B121">
        <v>39.19661340020037</v>
      </c>
      <c r="C121">
        <v>101.25069167773351</v>
      </c>
      <c r="D121">
        <v>116.41494984972391</v>
      </c>
      <c r="E121">
        <v>11.937810890939168</v>
      </c>
      <c r="F121">
        <v>2.2546473462873653</v>
      </c>
      <c r="G121">
        <v>17.653313646000793</v>
      </c>
      <c r="H121">
        <v>6.1949439085762217</v>
      </c>
      <c r="I121">
        <v>97.240424267840908</v>
      </c>
      <c r="J121">
        <v>33.025638673376676</v>
      </c>
      <c r="K121">
        <v>23.24722964865683</v>
      </c>
      <c r="L121">
        <v>7.3891451736912259</v>
      </c>
      <c r="M121">
        <v>455.80540848302701</v>
      </c>
      <c r="AB121" s="441"/>
    </row>
    <row r="122" spans="1:28">
      <c r="A122" t="s">
        <v>22</v>
      </c>
      <c r="B122">
        <v>41.164474591749872</v>
      </c>
      <c r="C122">
        <v>77.875431181149466</v>
      </c>
      <c r="D122">
        <v>82.532253369580474</v>
      </c>
      <c r="E122">
        <v>13.604498078552439</v>
      </c>
      <c r="F122">
        <v>1.6521582148430674</v>
      </c>
      <c r="G122">
        <v>23.418615470181873</v>
      </c>
      <c r="H122">
        <v>7.1863854114728669</v>
      </c>
      <c r="I122">
        <v>110.79329734475982</v>
      </c>
      <c r="J122">
        <v>25.232421983551237</v>
      </c>
      <c r="K122">
        <v>28.142658334996028</v>
      </c>
      <c r="L122">
        <v>37.802374989953947</v>
      </c>
      <c r="M122">
        <v>449.4045689707911</v>
      </c>
      <c r="AB122" s="441"/>
    </row>
    <row r="123" spans="1:28">
      <c r="A123" t="s">
        <v>12</v>
      </c>
      <c r="B123">
        <v>26.759382573353964</v>
      </c>
      <c r="C123">
        <v>76.989174468447004</v>
      </c>
      <c r="D123">
        <v>102.92099829062838</v>
      </c>
      <c r="E123">
        <v>20.666057407466468</v>
      </c>
      <c r="F123">
        <v>0.92378651293686032</v>
      </c>
      <c r="G123">
        <v>11.484096025408528</v>
      </c>
      <c r="H123">
        <v>15.217733181861671</v>
      </c>
      <c r="I123">
        <v>112.18379099256829</v>
      </c>
      <c r="J123">
        <v>42.966337146152192</v>
      </c>
      <c r="K123">
        <v>24.780939791480854</v>
      </c>
      <c r="L123">
        <v>0.43989833949375962</v>
      </c>
      <c r="M123">
        <v>435.33219472979795</v>
      </c>
      <c r="AB123" s="441"/>
    </row>
    <row r="124" spans="1:28">
      <c r="A124" t="s">
        <v>11</v>
      </c>
      <c r="B124">
        <v>31.601191425504506</v>
      </c>
      <c r="C124">
        <v>87.575138392277964</v>
      </c>
      <c r="D124">
        <v>116.41304486149204</v>
      </c>
      <c r="E124">
        <v>10.995036140237508</v>
      </c>
      <c r="F124">
        <v>0.43217890057984693</v>
      </c>
      <c r="G124">
        <v>10.331191169337279</v>
      </c>
      <c r="H124">
        <v>7.5385155687697445</v>
      </c>
      <c r="I124">
        <v>106.69188123426329</v>
      </c>
      <c r="J124">
        <v>33.307110623750667</v>
      </c>
      <c r="K124">
        <v>16.968021240394766</v>
      </c>
      <c r="L124">
        <v>0.61273547759071711</v>
      </c>
      <c r="M124">
        <v>422.46604503419832</v>
      </c>
      <c r="AB124" s="441"/>
    </row>
    <row r="125" spans="1:28">
      <c r="A125" t="s">
        <v>4</v>
      </c>
      <c r="B125">
        <v>34.974119375371792</v>
      </c>
      <c r="C125">
        <v>83.783239787045247</v>
      </c>
      <c r="D125">
        <v>93.917402719985304</v>
      </c>
      <c r="E125">
        <v>13.375499196828827</v>
      </c>
      <c r="F125">
        <v>0.19350279233202566</v>
      </c>
      <c r="G125">
        <v>10.615168405749335</v>
      </c>
      <c r="H125">
        <v>4.3025510367353235</v>
      </c>
      <c r="I125">
        <v>110.56785443087</v>
      </c>
      <c r="J125">
        <v>51.072385297257078</v>
      </c>
      <c r="K125">
        <v>17.253450675181185</v>
      </c>
      <c r="L125">
        <v>1.1838363259471976</v>
      </c>
      <c r="M125">
        <v>421.23901004330327</v>
      </c>
      <c r="AB125" s="441"/>
    </row>
    <row r="126" spans="1:28">
      <c r="A126" t="s">
        <v>7</v>
      </c>
      <c r="B126">
        <v>31.198962472193479</v>
      </c>
      <c r="C126">
        <v>83.552031757540433</v>
      </c>
      <c r="D126">
        <v>88.298685641540132</v>
      </c>
      <c r="E126">
        <v>14.575311547397238</v>
      </c>
      <c r="F126">
        <v>0.26797833530653709</v>
      </c>
      <c r="G126">
        <v>23.8675355989647</v>
      </c>
      <c r="H126">
        <v>6.8153815951274908</v>
      </c>
      <c r="I126">
        <v>116.95507960462054</v>
      </c>
      <c r="J126">
        <v>36.911933286040679</v>
      </c>
      <c r="K126">
        <v>14.844193180463234</v>
      </c>
      <c r="L126">
        <v>1.6925177437790557</v>
      </c>
      <c r="M126">
        <v>418.97961076297349</v>
      </c>
      <c r="AB126" s="441"/>
    </row>
    <row r="127" spans="1:28">
      <c r="A127" t="s">
        <v>14</v>
      </c>
      <c r="B127">
        <v>35.532165081591749</v>
      </c>
      <c r="C127">
        <v>71.619166913209256</v>
      </c>
      <c r="D127">
        <v>100.12723259547846</v>
      </c>
      <c r="E127">
        <v>13.223751524962854</v>
      </c>
      <c r="F127">
        <v>1.0020709577265339</v>
      </c>
      <c r="G127">
        <v>17.022951314210491</v>
      </c>
      <c r="H127">
        <v>6.9153533426188485</v>
      </c>
      <c r="I127">
        <v>96.816775090001897</v>
      </c>
      <c r="J127">
        <v>34.515432042336627</v>
      </c>
      <c r="K127">
        <v>32.325472780036364</v>
      </c>
      <c r="L127">
        <v>4.6446961210263229</v>
      </c>
      <c r="M127">
        <v>413.74506776319942</v>
      </c>
      <c r="AB127" s="441"/>
    </row>
    <row r="128" spans="1:28">
      <c r="A128" t="s">
        <v>3</v>
      </c>
      <c r="B128">
        <v>22.846885444364947</v>
      </c>
      <c r="C128">
        <v>79.514275697606124</v>
      </c>
      <c r="D128">
        <v>76.649039681106444</v>
      </c>
      <c r="E128">
        <v>12.079253118845253</v>
      </c>
      <c r="F128">
        <v>4.2366620610619514E-2</v>
      </c>
      <c r="G128">
        <v>6.9244910312512067</v>
      </c>
      <c r="H128">
        <v>8.907915090937303</v>
      </c>
      <c r="I128">
        <v>122.06882563434746</v>
      </c>
      <c r="J128">
        <v>32.684788635577689</v>
      </c>
      <c r="K128">
        <v>41.156115171539788</v>
      </c>
      <c r="L128">
        <v>2.7054100585771428</v>
      </c>
      <c r="M128">
        <v>405.57936618476396</v>
      </c>
      <c r="AB128" s="441"/>
    </row>
    <row r="129" spans="1:28">
      <c r="A129" t="s">
        <v>19</v>
      </c>
      <c r="B129">
        <v>25.479480510511376</v>
      </c>
      <c r="C129">
        <v>90.53404196026051</v>
      </c>
      <c r="D129">
        <v>92.422793233935636</v>
      </c>
      <c r="E129">
        <v>12.521360108320049</v>
      </c>
      <c r="F129">
        <v>2.3302944081312336</v>
      </c>
      <c r="G129">
        <v>16.425249535110268</v>
      </c>
      <c r="H129">
        <v>6.5249958656984619</v>
      </c>
      <c r="I129">
        <v>76.09630535074389</v>
      </c>
      <c r="J129">
        <v>46.651573745822873</v>
      </c>
      <c r="K129">
        <v>31.49083318113528</v>
      </c>
      <c r="L129">
        <v>1.3361954659998481</v>
      </c>
      <c r="M129">
        <v>401.81312336566936</v>
      </c>
      <c r="AB129" s="441"/>
    </row>
    <row r="130" spans="1:28">
      <c r="A130" t="s">
        <v>25</v>
      </c>
      <c r="B130">
        <v>17.821443908312734</v>
      </c>
      <c r="C130">
        <v>67.353242791887482</v>
      </c>
      <c r="D130">
        <v>84.410782034771813</v>
      </c>
      <c r="E130">
        <v>11.300485099965735</v>
      </c>
      <c r="F130">
        <v>5.2461244255806028</v>
      </c>
      <c r="G130">
        <v>26.626963580654792</v>
      </c>
      <c r="H130">
        <v>11.510579892437793</v>
      </c>
      <c r="I130">
        <v>108.49285090639292</v>
      </c>
      <c r="J130">
        <v>20.204823686501598</v>
      </c>
      <c r="K130">
        <v>41.86224093617507</v>
      </c>
      <c r="L130">
        <v>2.9929556207018737</v>
      </c>
      <c r="M130">
        <v>397.82249288338238</v>
      </c>
      <c r="AB130" s="441"/>
    </row>
    <row r="131" spans="1:28">
      <c r="A131" t="s">
        <v>15</v>
      </c>
      <c r="B131">
        <v>46.076499505197766</v>
      </c>
      <c r="C131">
        <v>84.379180543224564</v>
      </c>
      <c r="D131">
        <v>90.788108141404976</v>
      </c>
      <c r="E131">
        <v>13.305794475623456</v>
      </c>
      <c r="F131">
        <v>1.0987421712109464</v>
      </c>
      <c r="G131">
        <v>11.234688917367357</v>
      </c>
      <c r="H131">
        <v>8.7611464413743043</v>
      </c>
      <c r="I131">
        <v>101.09030575965869</v>
      </c>
      <c r="J131">
        <v>34.403820221408928</v>
      </c>
      <c r="K131">
        <v>6.3122436435656288</v>
      </c>
      <c r="L131">
        <v>0.34649547446779239</v>
      </c>
      <c r="M131">
        <v>397.79702529450441</v>
      </c>
      <c r="AB131" s="441"/>
    </row>
    <row r="132" spans="1:28">
      <c r="A132" t="s">
        <v>8</v>
      </c>
      <c r="B132">
        <v>34.066365099353625</v>
      </c>
      <c r="C132">
        <v>85.546530517521461</v>
      </c>
      <c r="D132">
        <v>86.550224653698507</v>
      </c>
      <c r="E132">
        <v>15.87614942419412</v>
      </c>
      <c r="F132">
        <v>0</v>
      </c>
      <c r="G132">
        <v>29.905154670552296</v>
      </c>
      <c r="H132">
        <v>5.5614820676510091</v>
      </c>
      <c r="I132">
        <v>77.9017230425073</v>
      </c>
      <c r="J132">
        <v>29.649951112615984</v>
      </c>
      <c r="K132">
        <v>25.713396284558815</v>
      </c>
      <c r="L132">
        <v>1.8493047338966304</v>
      </c>
      <c r="M132">
        <v>392.62028160654978</v>
      </c>
      <c r="AB132" s="441"/>
    </row>
    <row r="133" spans="1:28">
      <c r="A133" t="s">
        <v>23</v>
      </c>
      <c r="B133">
        <v>23.794458854428282</v>
      </c>
      <c r="C133">
        <v>76.258920884142441</v>
      </c>
      <c r="D133">
        <v>91.535184729436921</v>
      </c>
      <c r="E133">
        <v>10.967856635454668</v>
      </c>
      <c r="F133">
        <v>1.3291172161826232</v>
      </c>
      <c r="G133">
        <v>19.248909029224276</v>
      </c>
      <c r="H133">
        <v>5.5260843135443407</v>
      </c>
      <c r="I133">
        <v>99.42681820052124</v>
      </c>
      <c r="J133">
        <v>27.304663633194696</v>
      </c>
      <c r="K133">
        <v>21.295376892458734</v>
      </c>
      <c r="L133">
        <v>3.1224938338121984</v>
      </c>
      <c r="M133">
        <v>379.80988422240046</v>
      </c>
      <c r="AB133" s="441"/>
    </row>
    <row r="134" spans="1:28">
      <c r="A134" t="s">
        <v>21</v>
      </c>
      <c r="B134">
        <v>43.548826677465371</v>
      </c>
      <c r="C134">
        <v>76.60378820706886</v>
      </c>
      <c r="D134">
        <v>87.482533599517112</v>
      </c>
      <c r="E134">
        <v>15.22661459419162</v>
      </c>
      <c r="F134">
        <v>2.7287839774536953</v>
      </c>
      <c r="G134">
        <v>27.445985904193481</v>
      </c>
      <c r="H134">
        <v>8.0553703014433076</v>
      </c>
      <c r="I134">
        <v>49.118111594166514</v>
      </c>
      <c r="J134">
        <v>27.325387842066711</v>
      </c>
      <c r="K134">
        <v>21.182458503382051</v>
      </c>
      <c r="L134">
        <v>2.9005914912150015</v>
      </c>
      <c r="M134">
        <v>361.61845269216377</v>
      </c>
      <c r="AB134" s="441"/>
    </row>
  </sheetData>
  <sortState ref="A114:M134">
    <sortCondition descending="1" ref="M114:M134"/>
  </sortState>
  <hyperlinks>
    <hyperlink ref="M2" location="Sommaire!A1" display="Sommaire"/>
    <hyperlink ref="Z2" location="Sommaire!A1" display="Sommaire"/>
  </hyperlinks>
  <pageMargins left="0.59055118110236227" right="0.47244094488188981" top="0.74803149606299213" bottom="0.74803149606299213" header="0.31496062992125984" footer="0.31496062992125984"/>
  <pageSetup paperSize="9" scale="59" firstPageNumber="22"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colBreaks count="1" manualBreakCount="1">
    <brk id="13" max="80" man="1"/>
  </colBreaks>
  <drawing r:id="rId2"/>
</worksheet>
</file>

<file path=xl/worksheets/sheet15.xml><?xml version="1.0" encoding="utf-8"?>
<worksheet xmlns="http://schemas.openxmlformats.org/spreadsheetml/2006/main" xmlns:r="http://schemas.openxmlformats.org/officeDocument/2006/relationships">
  <sheetPr>
    <tabColor rgb="FFFFC000"/>
  </sheetPr>
  <dimension ref="A1:V115"/>
  <sheetViews>
    <sheetView view="pageLayout" zoomScale="80" zoomScaleNormal="100" zoomScaleSheetLayoutView="100" zoomScalePageLayoutView="80" workbookViewId="0">
      <selection activeCell="C2" sqref="C2"/>
    </sheetView>
  </sheetViews>
  <sheetFormatPr baseColWidth="10" defaultRowHeight="15"/>
  <cols>
    <col min="1" max="1" width="27.28515625" customWidth="1"/>
    <col min="2" max="3" width="18.7109375" customWidth="1"/>
    <col min="4" max="4" width="19.5703125" customWidth="1"/>
    <col min="5" max="6" width="18.7109375" customWidth="1"/>
    <col min="7" max="7" width="20.85546875" customWidth="1"/>
    <col min="8" max="8" width="27.28515625" customWidth="1"/>
    <col min="9" max="14" width="18.7109375" customWidth="1"/>
    <col min="15" max="15" width="27.28515625" customWidth="1"/>
    <col min="16" max="21" width="18.7109375" customWidth="1"/>
  </cols>
  <sheetData>
    <row r="1" spans="1:22" ht="15" customHeight="1">
      <c r="A1" s="48"/>
      <c r="B1" s="49"/>
      <c r="C1" s="49"/>
      <c r="D1" s="49"/>
      <c r="E1" s="2"/>
      <c r="F1" s="49"/>
    </row>
    <row r="2" spans="1:22" s="66" customFormat="1" ht="20.25" customHeight="1">
      <c r="A2" s="223" t="s">
        <v>196</v>
      </c>
      <c r="B2" s="51"/>
      <c r="C2" s="51"/>
      <c r="D2" s="52" t="s">
        <v>334</v>
      </c>
      <c r="E2" s="51" t="s">
        <v>334</v>
      </c>
      <c r="F2" s="51"/>
      <c r="G2" s="239" t="s">
        <v>243</v>
      </c>
      <c r="H2" s="223" t="s">
        <v>196</v>
      </c>
      <c r="N2" s="239" t="s">
        <v>243</v>
      </c>
      <c r="O2" s="223" t="s">
        <v>196</v>
      </c>
      <c r="U2" s="239" t="s">
        <v>243</v>
      </c>
    </row>
    <row r="3" spans="1:22" ht="20.25" customHeight="1">
      <c r="A3" s="50"/>
      <c r="B3" s="51"/>
      <c r="C3" s="51"/>
      <c r="D3" s="52"/>
      <c r="E3" s="51"/>
      <c r="F3" s="51"/>
      <c r="G3" s="52"/>
      <c r="H3" s="48"/>
      <c r="I3" s="67"/>
      <c r="J3" s="67"/>
      <c r="K3" s="67"/>
      <c r="L3" s="67"/>
      <c r="M3" s="67"/>
      <c r="O3" s="48"/>
      <c r="P3" s="67"/>
      <c r="Q3" s="67"/>
      <c r="R3" s="67"/>
      <c r="S3" s="67"/>
      <c r="T3" s="67"/>
    </row>
    <row r="4" spans="1:22" ht="20.25" customHeight="1">
      <c r="A4" s="227" t="s">
        <v>197</v>
      </c>
      <c r="B4" s="51"/>
      <c r="C4" s="51"/>
      <c r="D4" s="52"/>
      <c r="E4" s="51"/>
      <c r="F4" s="51"/>
      <c r="G4" s="52"/>
      <c r="H4" s="227" t="s">
        <v>208</v>
      </c>
      <c r="I4" s="68"/>
      <c r="J4" s="68"/>
      <c r="K4" s="68"/>
      <c r="L4" s="68"/>
      <c r="M4" s="68"/>
      <c r="N4" s="5"/>
      <c r="O4" s="227" t="s">
        <v>209</v>
      </c>
      <c r="P4" s="68"/>
      <c r="Q4" s="68"/>
      <c r="R4" s="68"/>
      <c r="S4" s="68"/>
      <c r="T4" s="68"/>
      <c r="U4" s="5"/>
    </row>
    <row r="5" spans="1:22" ht="18">
      <c r="A5" s="50"/>
      <c r="B5" s="51"/>
      <c r="C5" s="51"/>
      <c r="D5" s="52"/>
      <c r="E5" s="51"/>
      <c r="F5" s="51"/>
      <c r="G5" s="52"/>
      <c r="I5" s="69"/>
      <c r="J5" s="70"/>
      <c r="K5" s="71"/>
      <c r="L5" s="71"/>
      <c r="M5" s="7"/>
      <c r="N5" s="7"/>
      <c r="P5" s="69"/>
      <c r="Q5" s="70"/>
      <c r="R5" s="71"/>
      <c r="S5" s="71"/>
      <c r="T5" s="7"/>
      <c r="U5" s="7"/>
    </row>
    <row r="6" spans="1:22" ht="64.5" customHeight="1">
      <c r="A6" s="743" t="s">
        <v>331</v>
      </c>
      <c r="B6" s="743"/>
      <c r="C6" s="743"/>
      <c r="D6" s="743"/>
      <c r="E6" s="743"/>
      <c r="F6" s="743"/>
      <c r="G6" s="743"/>
      <c r="H6" s="743" t="s">
        <v>245</v>
      </c>
      <c r="I6" s="743"/>
      <c r="J6" s="743"/>
      <c r="K6" s="743"/>
      <c r="L6" s="743"/>
      <c r="M6" s="743"/>
      <c r="N6" s="743"/>
      <c r="O6" s="743" t="s">
        <v>204</v>
      </c>
      <c r="P6" s="743"/>
      <c r="Q6" s="743"/>
      <c r="R6" s="743"/>
      <c r="S6" s="743"/>
      <c r="T6" s="743"/>
      <c r="U6" s="743"/>
      <c r="V6" s="216"/>
    </row>
    <row r="7" spans="1:22">
      <c r="A7" s="53"/>
      <c r="B7" s="53"/>
      <c r="C7" s="54"/>
      <c r="D7" s="2"/>
      <c r="E7" s="2"/>
      <c r="F7" s="2"/>
      <c r="G7" s="7"/>
      <c r="H7" s="53"/>
      <c r="I7" s="28"/>
      <c r="J7" s="28"/>
      <c r="K7" s="28"/>
      <c r="L7" s="28"/>
      <c r="M7" s="28"/>
      <c r="N7" s="28"/>
      <c r="O7" s="53"/>
      <c r="P7" s="28"/>
      <c r="Q7" s="28"/>
      <c r="R7" s="28"/>
      <c r="S7" s="28"/>
      <c r="T7" s="28"/>
      <c r="U7" s="28" t="s">
        <v>334</v>
      </c>
    </row>
    <row r="8" spans="1:22" ht="15" customHeight="1">
      <c r="A8" s="409" t="s">
        <v>315</v>
      </c>
      <c r="B8" s="92"/>
      <c r="C8" s="55"/>
      <c r="D8" s="56"/>
      <c r="E8" s="55"/>
      <c r="F8" s="55"/>
      <c r="G8" s="57"/>
      <c r="H8" s="409" t="s">
        <v>315</v>
      </c>
      <c r="I8" s="92"/>
      <c r="J8" s="55"/>
      <c r="K8" s="56"/>
      <c r="L8" s="55"/>
      <c r="M8" s="55"/>
      <c r="N8" s="57"/>
      <c r="O8" s="409" t="s">
        <v>315</v>
      </c>
      <c r="P8" s="92"/>
      <c r="Q8" s="55"/>
      <c r="R8" s="56"/>
      <c r="S8" s="55"/>
      <c r="T8" s="55"/>
      <c r="U8" s="57"/>
    </row>
    <row r="9" spans="1:22" ht="21" customHeight="1">
      <c r="A9" s="733" t="s">
        <v>2</v>
      </c>
      <c r="B9" s="744" t="s">
        <v>198</v>
      </c>
      <c r="C9" s="744"/>
      <c r="D9" s="744"/>
      <c r="E9" s="744"/>
      <c r="F9" s="744"/>
      <c r="G9" s="744"/>
      <c r="H9" s="730" t="s">
        <v>2</v>
      </c>
      <c r="I9" s="630" t="s">
        <v>246</v>
      </c>
      <c r="J9" s="630"/>
      <c r="K9" s="630"/>
      <c r="L9" s="630"/>
      <c r="M9" s="630"/>
      <c r="N9" s="630"/>
      <c r="O9" s="733" t="s">
        <v>2</v>
      </c>
      <c r="P9" s="744" t="s">
        <v>210</v>
      </c>
      <c r="Q9" s="744"/>
      <c r="R9" s="744"/>
      <c r="S9" s="744"/>
      <c r="T9" s="744"/>
      <c r="U9" s="744"/>
    </row>
    <row r="10" spans="1:22" ht="15" customHeight="1">
      <c r="A10" s="735"/>
      <c r="B10" s="714" t="s">
        <v>199</v>
      </c>
      <c r="C10" s="745" t="s">
        <v>328</v>
      </c>
      <c r="D10" s="747" t="s">
        <v>98</v>
      </c>
      <c r="E10" s="748"/>
      <c r="F10" s="713" t="s">
        <v>99</v>
      </c>
      <c r="G10" s="713"/>
      <c r="H10" s="736"/>
      <c r="I10" s="737" t="s">
        <v>199</v>
      </c>
      <c r="J10" s="749" t="s">
        <v>328</v>
      </c>
      <c r="K10" s="750" t="s">
        <v>98</v>
      </c>
      <c r="L10" s="751"/>
      <c r="M10" s="750" t="s">
        <v>99</v>
      </c>
      <c r="N10" s="752"/>
      <c r="O10" s="735"/>
      <c r="P10" s="714" t="s">
        <v>199</v>
      </c>
      <c r="Q10" s="749" t="s">
        <v>328</v>
      </c>
      <c r="R10" s="750" t="s">
        <v>98</v>
      </c>
      <c r="S10" s="751"/>
      <c r="T10" s="713" t="s">
        <v>99</v>
      </c>
      <c r="U10" s="713"/>
    </row>
    <row r="11" spans="1:22" ht="15" customHeight="1">
      <c r="A11" s="734"/>
      <c r="B11" s="715"/>
      <c r="C11" s="746"/>
      <c r="D11" s="575" t="s">
        <v>200</v>
      </c>
      <c r="E11" s="576" t="s">
        <v>328</v>
      </c>
      <c r="F11" s="462" t="s">
        <v>200</v>
      </c>
      <c r="G11" s="492" t="s">
        <v>328</v>
      </c>
      <c r="H11" s="731"/>
      <c r="I11" s="738"/>
      <c r="J11" s="746"/>
      <c r="K11" s="575" t="s">
        <v>200</v>
      </c>
      <c r="L11" s="576" t="s">
        <v>328</v>
      </c>
      <c r="M11" s="462" t="s">
        <v>200</v>
      </c>
      <c r="N11" s="492" t="s">
        <v>328</v>
      </c>
      <c r="O11" s="734"/>
      <c r="P11" s="715"/>
      <c r="Q11" s="746"/>
      <c r="R11" s="575" t="s">
        <v>200</v>
      </c>
      <c r="S11" s="576" t="s">
        <v>328</v>
      </c>
      <c r="T11" s="462" t="s">
        <v>200</v>
      </c>
      <c r="U11" s="452" t="s">
        <v>328</v>
      </c>
    </row>
    <row r="12" spans="1:22">
      <c r="A12" s="568" t="s">
        <v>3</v>
      </c>
      <c r="B12" s="99">
        <v>185.51507599999999</v>
      </c>
      <c r="C12" s="100">
        <v>4.2915804050477568E-2</v>
      </c>
      <c r="D12" s="99">
        <v>149.064076</v>
      </c>
      <c r="E12" s="100">
        <v>-1.2527473946873702E-2</v>
      </c>
      <c r="F12" s="99">
        <v>36.451000000000001</v>
      </c>
      <c r="G12" s="583">
        <v>0.35374730743519289</v>
      </c>
      <c r="H12" s="568" t="s">
        <v>3</v>
      </c>
      <c r="I12" s="99">
        <v>120.439348</v>
      </c>
      <c r="J12" s="100">
        <v>1.6472612217237614E-2</v>
      </c>
      <c r="K12" s="99">
        <v>76.603576000000004</v>
      </c>
      <c r="L12" s="100">
        <v>4.0415730729086441E-3</v>
      </c>
      <c r="M12" s="99">
        <v>43.835771999999999</v>
      </c>
      <c r="N12" s="100">
        <v>3.8951318968405424E-2</v>
      </c>
      <c r="O12" s="568" t="s">
        <v>3</v>
      </c>
      <c r="P12" s="99">
        <v>114.780692</v>
      </c>
      <c r="Q12" s="100">
        <v>1.1797569634224958E-2</v>
      </c>
      <c r="R12" s="99">
        <v>113.440692</v>
      </c>
      <c r="S12" s="100">
        <v>1.6472269920342564E-2</v>
      </c>
      <c r="T12" s="99">
        <v>1.34</v>
      </c>
      <c r="U12" s="100">
        <v>-0.27173913043478259</v>
      </c>
    </row>
    <row r="13" spans="1:22">
      <c r="A13" s="569" t="s">
        <v>4</v>
      </c>
      <c r="B13" s="101">
        <v>230.1035</v>
      </c>
      <c r="C13" s="102">
        <v>0.14654815030364854</v>
      </c>
      <c r="D13" s="101">
        <v>146.90350000000001</v>
      </c>
      <c r="E13" s="102">
        <v>2.7117636776787357E-2</v>
      </c>
      <c r="F13" s="101">
        <v>83.2</v>
      </c>
      <c r="G13" s="102">
        <v>0.44275621928507269</v>
      </c>
      <c r="H13" s="569" t="s">
        <v>4</v>
      </c>
      <c r="I13" s="101">
        <v>274.47622200000001</v>
      </c>
      <c r="J13" s="102">
        <v>-1.7339281314560862E-2</v>
      </c>
      <c r="K13" s="101">
        <v>144.75269999999998</v>
      </c>
      <c r="L13" s="102">
        <v>8.3101316037856865E-3</v>
      </c>
      <c r="M13" s="101">
        <v>129.723522</v>
      </c>
      <c r="N13" s="102">
        <v>-4.4462363357850032E-2</v>
      </c>
      <c r="O13" s="569" t="s">
        <v>4</v>
      </c>
      <c r="P13" s="101">
        <v>230.892</v>
      </c>
      <c r="Q13" s="102">
        <v>-3.0027344178302995E-2</v>
      </c>
      <c r="R13" s="101">
        <v>208.94200000000001</v>
      </c>
      <c r="S13" s="102">
        <v>-3.952023359468082E-2</v>
      </c>
      <c r="T13" s="101">
        <v>21.95</v>
      </c>
      <c r="U13" s="102">
        <v>7.0705592546523199E-2</v>
      </c>
    </row>
    <row r="14" spans="1:22">
      <c r="A14" s="568" t="s">
        <v>5</v>
      </c>
      <c r="B14" s="99">
        <v>120.7</v>
      </c>
      <c r="C14" s="100">
        <v>6.1752287121745297E-2</v>
      </c>
      <c r="D14" s="99">
        <v>105.8</v>
      </c>
      <c r="E14" s="100">
        <v>2.0447530864197372E-2</v>
      </c>
      <c r="F14" s="99">
        <v>14.9</v>
      </c>
      <c r="G14" s="583">
        <v>0.49</v>
      </c>
      <c r="H14" s="568" t="s">
        <v>5</v>
      </c>
      <c r="I14" s="99">
        <v>129.44292200000001</v>
      </c>
      <c r="J14" s="100">
        <v>-2.6949800042096239E-2</v>
      </c>
      <c r="K14" s="99">
        <v>81.037921999999995</v>
      </c>
      <c r="L14" s="100">
        <v>1.4267215700017433E-2</v>
      </c>
      <c r="M14" s="99">
        <v>48.405000000000001</v>
      </c>
      <c r="N14" s="100">
        <v>-8.8932806324110714E-2</v>
      </c>
      <c r="O14" s="568" t="s">
        <v>5</v>
      </c>
      <c r="P14" s="99">
        <v>90.083134000000001</v>
      </c>
      <c r="Q14" s="100">
        <v>3.1046372421366542E-2</v>
      </c>
      <c r="R14" s="99">
        <v>83.720134000000002</v>
      </c>
      <c r="S14" s="100">
        <v>4.4335616852353432E-3</v>
      </c>
      <c r="T14" s="99">
        <v>6.3629999999999995</v>
      </c>
      <c r="U14" s="100">
        <v>0.58283582089552244</v>
      </c>
    </row>
    <row r="15" spans="1:22">
      <c r="A15" s="569" t="s">
        <v>6</v>
      </c>
      <c r="B15" s="101">
        <v>163.91155999999998</v>
      </c>
      <c r="C15" s="102">
        <v>6.8355178862893995E-2</v>
      </c>
      <c r="D15" s="101">
        <v>142.31155999999999</v>
      </c>
      <c r="E15" s="102">
        <v>-7.9101714581975013E-4</v>
      </c>
      <c r="F15" s="101">
        <v>21.6</v>
      </c>
      <c r="G15" s="584">
        <v>0.96363636363636385</v>
      </c>
      <c r="H15" s="569" t="s">
        <v>6</v>
      </c>
      <c r="I15" s="101">
        <v>159.25842</v>
      </c>
      <c r="J15" s="102">
        <v>2.9690877703342E-2</v>
      </c>
      <c r="K15" s="101">
        <v>97.051637999999997</v>
      </c>
      <c r="L15" s="102">
        <v>3.9475279276023345E-2</v>
      </c>
      <c r="M15" s="101">
        <v>62.206781999999997</v>
      </c>
      <c r="N15" s="102">
        <v>1.4788323881135712E-2</v>
      </c>
      <c r="O15" s="569" t="s">
        <v>6</v>
      </c>
      <c r="P15" s="101">
        <v>111.20039</v>
      </c>
      <c r="Q15" s="102">
        <v>-3.1361910685421157E-2</v>
      </c>
      <c r="R15" s="101">
        <v>105.783472</v>
      </c>
      <c r="S15" s="102">
        <v>-5.7362860561849915E-2</v>
      </c>
      <c r="T15" s="101">
        <v>5.4169180000000008</v>
      </c>
      <c r="U15" s="102">
        <v>1.0995932746803962</v>
      </c>
    </row>
    <row r="16" spans="1:22">
      <c r="A16" s="568" t="s">
        <v>7</v>
      </c>
      <c r="B16" s="99">
        <v>148.35900000000001</v>
      </c>
      <c r="C16" s="100">
        <v>0.1434660295194421</v>
      </c>
      <c r="D16" s="99">
        <v>94.215000000000003</v>
      </c>
      <c r="E16" s="100">
        <v>9.4284030642310945E-3</v>
      </c>
      <c r="F16" s="99">
        <v>54.143999999999998</v>
      </c>
      <c r="G16" s="583">
        <v>0.48706399340840445</v>
      </c>
      <c r="H16" s="568" t="s">
        <v>7</v>
      </c>
      <c r="I16" s="99">
        <v>272.19016099999999</v>
      </c>
      <c r="J16" s="100">
        <v>7.2977772268154606E-3</v>
      </c>
      <c r="K16" s="99">
        <v>160.06116900000001</v>
      </c>
      <c r="L16" s="100">
        <v>1.6518463154958196E-2</v>
      </c>
      <c r="M16" s="99">
        <v>112.128992</v>
      </c>
      <c r="N16" s="100">
        <v>-5.5783891165149813E-3</v>
      </c>
      <c r="O16" s="568" t="s">
        <v>7</v>
      </c>
      <c r="P16" s="99">
        <v>218.1</v>
      </c>
      <c r="Q16" s="100">
        <v>1.9192216567831766E-2</v>
      </c>
      <c r="R16" s="99">
        <v>202.97</v>
      </c>
      <c r="S16" s="100">
        <v>2.0960448282973498E-2</v>
      </c>
      <c r="T16" s="99">
        <v>15.13</v>
      </c>
      <c r="U16" s="100">
        <v>-3.9499670836075085E-3</v>
      </c>
    </row>
    <row r="17" spans="1:21">
      <c r="A17" s="569" t="s">
        <v>8</v>
      </c>
      <c r="B17" s="101">
        <v>166.81120000000001</v>
      </c>
      <c r="C17" s="102">
        <v>6.4034644529989526E-2</v>
      </c>
      <c r="D17" s="101">
        <v>155.94120000000001</v>
      </c>
      <c r="E17" s="102">
        <v>3.8249008186544531E-2</v>
      </c>
      <c r="F17" s="101">
        <v>10.87</v>
      </c>
      <c r="G17" s="102">
        <v>0.65298053527980526</v>
      </c>
      <c r="H17" s="569" t="s">
        <v>8</v>
      </c>
      <c r="I17" s="101">
        <v>211.82971900000001</v>
      </c>
      <c r="J17" s="102">
        <v>1.1066807438842252E-2</v>
      </c>
      <c r="K17" s="101">
        <v>132.3638</v>
      </c>
      <c r="L17" s="102">
        <v>1.8723000113136878E-2</v>
      </c>
      <c r="M17" s="101">
        <v>79.465919</v>
      </c>
      <c r="N17" s="102">
        <v>-1.4335385775320342E-3</v>
      </c>
      <c r="O17" s="569" t="s">
        <v>8</v>
      </c>
      <c r="P17" s="101">
        <v>180.12119999999999</v>
      </c>
      <c r="Q17" s="102">
        <v>-4.1043409373562545E-2</v>
      </c>
      <c r="R17" s="101">
        <v>171.041</v>
      </c>
      <c r="S17" s="102">
        <v>-3.9866848543024469E-2</v>
      </c>
      <c r="T17" s="101">
        <v>9.0801999999999996</v>
      </c>
      <c r="U17" s="102">
        <v>-6.2679356690133692E-2</v>
      </c>
    </row>
    <row r="18" spans="1:21">
      <c r="A18" s="568" t="s">
        <v>9</v>
      </c>
      <c r="B18" s="99">
        <v>107.1</v>
      </c>
      <c r="C18" s="100">
        <v>4.2767132038416422E-2</v>
      </c>
      <c r="D18" s="99">
        <v>107.1</v>
      </c>
      <c r="E18" s="100">
        <v>5.4133858267716439E-2</v>
      </c>
      <c r="F18" s="99">
        <v>0</v>
      </c>
      <c r="G18" s="583">
        <v>-1</v>
      </c>
      <c r="H18" s="568" t="s">
        <v>9</v>
      </c>
      <c r="I18" s="99">
        <v>138.16551999999999</v>
      </c>
      <c r="J18" s="100">
        <v>2.5928764063632093E-2</v>
      </c>
      <c r="K18" s="99">
        <v>85.405519999999996</v>
      </c>
      <c r="L18" s="100">
        <v>2.4309834897683347E-2</v>
      </c>
      <c r="M18" s="99">
        <v>52.76</v>
      </c>
      <c r="N18" s="100">
        <v>2.856028852714676E-2</v>
      </c>
      <c r="O18" s="568" t="s">
        <v>9</v>
      </c>
      <c r="P18" s="99">
        <v>111.671706</v>
      </c>
      <c r="Q18" s="100">
        <v>3.4743657102367376E-3</v>
      </c>
      <c r="R18" s="99">
        <v>110.146908</v>
      </c>
      <c r="S18" s="100">
        <v>5.6409412658069424E-3</v>
      </c>
      <c r="T18" s="99">
        <v>1.5247979999999999</v>
      </c>
      <c r="U18" s="100">
        <v>-0.13166400911161735</v>
      </c>
    </row>
    <row r="19" spans="1:21">
      <c r="A19" s="569" t="s">
        <v>10</v>
      </c>
      <c r="B19" s="101">
        <v>24.209999999999997</v>
      </c>
      <c r="C19" s="102">
        <v>-7.8381362061745952E-2</v>
      </c>
      <c r="D19" s="101">
        <v>24.06</v>
      </c>
      <c r="E19" s="102">
        <v>-4.5099093880591745E-3</v>
      </c>
      <c r="F19" s="101">
        <v>0.15</v>
      </c>
      <c r="G19" s="102">
        <v>-0.9285714285714286</v>
      </c>
      <c r="H19" s="569" t="s">
        <v>10</v>
      </c>
      <c r="I19" s="101">
        <v>15.545500000000001</v>
      </c>
      <c r="J19" s="102">
        <v>-8.1913479994094263E-2</v>
      </c>
      <c r="K19" s="101">
        <v>12.7605</v>
      </c>
      <c r="L19" s="102">
        <v>-8.1813275769023197E-2</v>
      </c>
      <c r="M19" s="101">
        <v>2.7849999999999997</v>
      </c>
      <c r="N19" s="102">
        <v>-8.2372322899505912E-2</v>
      </c>
      <c r="O19" s="569" t="s">
        <v>10</v>
      </c>
      <c r="P19" s="101">
        <v>18.690000000000001</v>
      </c>
      <c r="Q19" s="102">
        <v>7.547169811320753E-3</v>
      </c>
      <c r="R19" s="101">
        <v>18.14</v>
      </c>
      <c r="S19" s="102">
        <v>1.6246498599439718E-2</v>
      </c>
      <c r="T19" s="101">
        <v>0.55000000000000004</v>
      </c>
      <c r="U19" s="102">
        <v>-0.21428571428571419</v>
      </c>
    </row>
    <row r="20" spans="1:21">
      <c r="A20" s="568" t="s">
        <v>11</v>
      </c>
      <c r="B20" s="99">
        <v>86.731999999999999</v>
      </c>
      <c r="C20" s="100">
        <v>7.1850515336513432E-2</v>
      </c>
      <c r="D20" s="99">
        <v>86.731999999999999</v>
      </c>
      <c r="E20" s="100">
        <v>7.1850515336513432E-2</v>
      </c>
      <c r="F20" s="99">
        <v>0</v>
      </c>
      <c r="G20" s="583" t="s">
        <v>86</v>
      </c>
      <c r="H20" s="568" t="s">
        <v>11</v>
      </c>
      <c r="I20" s="99">
        <v>80.037697000000009</v>
      </c>
      <c r="J20" s="100">
        <v>-2.5463636474326812E-2</v>
      </c>
      <c r="K20" s="99">
        <v>25.81645</v>
      </c>
      <c r="L20" s="100">
        <v>0.39337489205526777</v>
      </c>
      <c r="M20" s="99">
        <v>54.221247000000005</v>
      </c>
      <c r="N20" s="100">
        <v>-0.14747807424411552</v>
      </c>
      <c r="O20" s="568" t="s">
        <v>11</v>
      </c>
      <c r="P20" s="99">
        <v>82.947018</v>
      </c>
      <c r="Q20" s="100">
        <v>3.9457393752488912E-3</v>
      </c>
      <c r="R20" s="99">
        <v>79.493290000000002</v>
      </c>
      <c r="S20" s="100">
        <v>-2.5196529303710746E-2</v>
      </c>
      <c r="T20" s="99">
        <v>3.4537279999999999</v>
      </c>
      <c r="U20" s="100">
        <v>2.218758620689655</v>
      </c>
    </row>
    <row r="21" spans="1:21">
      <c r="A21" s="570" t="s">
        <v>259</v>
      </c>
      <c r="B21" s="103">
        <v>338.5</v>
      </c>
      <c r="C21" s="102">
        <v>6.0795988718270078E-2</v>
      </c>
      <c r="D21" s="101">
        <v>0</v>
      </c>
      <c r="E21" s="584" t="s">
        <v>86</v>
      </c>
      <c r="F21" s="101">
        <v>338.5</v>
      </c>
      <c r="G21" s="102">
        <v>6.0795988718270078E-2</v>
      </c>
      <c r="H21" s="570" t="s">
        <v>25</v>
      </c>
      <c r="I21" s="103">
        <v>871.64790800000003</v>
      </c>
      <c r="J21" s="102">
        <v>3.901071495408992E-2</v>
      </c>
      <c r="K21" s="101">
        <v>502.706908</v>
      </c>
      <c r="L21" s="102">
        <v>2.2225333840338202E-2</v>
      </c>
      <c r="M21" s="101">
        <v>368.94100000000003</v>
      </c>
      <c r="N21" s="102">
        <v>6.278950521973603E-2</v>
      </c>
      <c r="O21" s="570" t="s">
        <v>25</v>
      </c>
      <c r="P21" s="103">
        <v>624.55299999999988</v>
      </c>
      <c r="Q21" s="102">
        <v>2.8630152383704033E-3</v>
      </c>
      <c r="R21" s="101">
        <v>600.50299999999993</v>
      </c>
      <c r="S21" s="102">
        <v>1.3823656773581661E-4</v>
      </c>
      <c r="T21" s="101">
        <v>24.05</v>
      </c>
      <c r="U21" s="102">
        <v>7.6062639821029121E-2</v>
      </c>
    </row>
    <row r="22" spans="1:21">
      <c r="A22" s="568" t="s">
        <v>12</v>
      </c>
      <c r="B22" s="99">
        <v>113.3565</v>
      </c>
      <c r="C22" s="100">
        <v>-9.7706922908932237E-3</v>
      </c>
      <c r="D22" s="99">
        <v>112.3815</v>
      </c>
      <c r="E22" s="100">
        <v>1.7069257509583213E-3</v>
      </c>
      <c r="F22" s="99">
        <v>0.97499999999999998</v>
      </c>
      <c r="G22" s="100">
        <v>-0.57330415754923414</v>
      </c>
      <c r="H22" s="568" t="s">
        <v>12</v>
      </c>
      <c r="I22" s="99">
        <v>261.31849999999997</v>
      </c>
      <c r="J22" s="100">
        <v>-5.8214448172505207E-2</v>
      </c>
      <c r="K22" s="99">
        <v>115.8185</v>
      </c>
      <c r="L22" s="100">
        <v>5.6190975496239748E-3</v>
      </c>
      <c r="M22" s="99">
        <v>145.5</v>
      </c>
      <c r="N22" s="100">
        <v>-0.10351201478743077</v>
      </c>
      <c r="O22" s="568" t="s">
        <v>12</v>
      </c>
      <c r="P22" s="99">
        <v>174.614</v>
      </c>
      <c r="Q22" s="100">
        <v>1.004176355580233E-2</v>
      </c>
      <c r="R22" s="99">
        <v>167.19400000000002</v>
      </c>
      <c r="S22" s="100">
        <v>1.361641244513434E-2</v>
      </c>
      <c r="T22" s="99">
        <v>7.42</v>
      </c>
      <c r="U22" s="100">
        <v>-6.4312736443883911E-2</v>
      </c>
    </row>
    <row r="23" spans="1:21">
      <c r="A23" s="570" t="s">
        <v>13</v>
      </c>
      <c r="B23" s="103">
        <v>81.399000000000001</v>
      </c>
      <c r="C23" s="102">
        <v>8.8891564331005535E-2</v>
      </c>
      <c r="D23" s="101">
        <v>67.563000000000002</v>
      </c>
      <c r="E23" s="102">
        <v>5.058311304618246E-2</v>
      </c>
      <c r="F23" s="101">
        <v>13.836</v>
      </c>
      <c r="G23" s="102">
        <v>0.32477977786288781</v>
      </c>
      <c r="H23" s="570" t="s">
        <v>13</v>
      </c>
      <c r="I23" s="103">
        <v>79.887799999999999</v>
      </c>
      <c r="J23" s="102">
        <v>1.920761780803387</v>
      </c>
      <c r="K23" s="101">
        <v>52.465499999999999</v>
      </c>
      <c r="L23" s="102">
        <v>9.1241750607849941</v>
      </c>
      <c r="M23" s="101">
        <v>27.4223</v>
      </c>
      <c r="N23" s="102">
        <v>0.23693813572701239</v>
      </c>
      <c r="O23" s="570" t="s">
        <v>13</v>
      </c>
      <c r="P23" s="103">
        <v>67.407699999999991</v>
      </c>
      <c r="Q23" s="102">
        <v>-1.3822017451595725E-3</v>
      </c>
      <c r="R23" s="101">
        <v>63.292699999999996</v>
      </c>
      <c r="S23" s="102">
        <v>-2.4885992481666452E-2</v>
      </c>
      <c r="T23" s="101">
        <v>4.1149999999999993</v>
      </c>
      <c r="U23" s="102">
        <v>0.58696490551484737</v>
      </c>
    </row>
    <row r="24" spans="1:21">
      <c r="A24" s="568" t="s">
        <v>14</v>
      </c>
      <c r="B24" s="99">
        <v>176.00059900000002</v>
      </c>
      <c r="C24" s="100">
        <v>-6.4237485424551433E-2</v>
      </c>
      <c r="D24" s="99">
        <v>153.45330000000001</v>
      </c>
      <c r="E24" s="100">
        <v>-9.5911179652407141E-2</v>
      </c>
      <c r="F24" s="99">
        <v>22.547298999999999</v>
      </c>
      <c r="G24" s="100">
        <v>0.22873564032697535</v>
      </c>
      <c r="H24" s="568" t="s">
        <v>14</v>
      </c>
      <c r="I24" s="99">
        <v>194.41806500000001</v>
      </c>
      <c r="J24" s="100">
        <v>7.7634732842367882E-2</v>
      </c>
      <c r="K24" s="99">
        <v>156.20284000000001</v>
      </c>
      <c r="L24" s="100">
        <v>6.3382250410189744E-2</v>
      </c>
      <c r="M24" s="99">
        <v>38.215225000000004</v>
      </c>
      <c r="N24" s="100">
        <v>0.14009360258059722</v>
      </c>
      <c r="O24" s="568" t="s">
        <v>14</v>
      </c>
      <c r="P24" s="99">
        <v>132.633433</v>
      </c>
      <c r="Q24" s="100">
        <v>-0.12664169070101272</v>
      </c>
      <c r="R24" s="99">
        <v>124.988433</v>
      </c>
      <c r="S24" s="100">
        <v>-0.15456386339193307</v>
      </c>
      <c r="T24" s="99">
        <v>7.6450000000000005</v>
      </c>
      <c r="U24" s="100">
        <v>0.89843555997020119</v>
      </c>
    </row>
    <row r="25" spans="1:21">
      <c r="A25" s="570" t="s">
        <v>15</v>
      </c>
      <c r="B25" s="103">
        <v>235.83499999999998</v>
      </c>
      <c r="C25" s="102">
        <v>0.13168388573512546</v>
      </c>
      <c r="D25" s="101">
        <v>155.44499999999999</v>
      </c>
      <c r="E25" s="102">
        <v>6.1224629122660801E-2</v>
      </c>
      <c r="F25" s="101">
        <v>80.39</v>
      </c>
      <c r="G25" s="102">
        <v>0.29837198785451258</v>
      </c>
      <c r="H25" s="570" t="s">
        <v>15</v>
      </c>
      <c r="I25" s="103">
        <v>244.06879999999998</v>
      </c>
      <c r="J25" s="102">
        <v>2.2779297289715617E-2</v>
      </c>
      <c r="K25" s="101">
        <v>147.47479999999999</v>
      </c>
      <c r="L25" s="102">
        <v>2.2760411728981467E-2</v>
      </c>
      <c r="M25" s="101">
        <v>96.593999999999994</v>
      </c>
      <c r="N25" s="102">
        <v>2.2808132147395188E-2</v>
      </c>
      <c r="O25" s="570" t="s">
        <v>15</v>
      </c>
      <c r="P25" s="103">
        <v>179.90499999999997</v>
      </c>
      <c r="Q25" s="102">
        <v>7.4478510429789591E-3</v>
      </c>
      <c r="R25" s="101">
        <v>174.32999999999998</v>
      </c>
      <c r="S25" s="102">
        <v>1.6471822978921802E-2</v>
      </c>
      <c r="T25" s="101">
        <v>5.5750000000000002</v>
      </c>
      <c r="U25" s="102">
        <v>-0.21145685997171149</v>
      </c>
    </row>
    <row r="26" spans="1:21">
      <c r="A26" s="568" t="s">
        <v>16</v>
      </c>
      <c r="B26" s="99">
        <v>216.668487</v>
      </c>
      <c r="C26" s="100">
        <v>-0.20233314637283817</v>
      </c>
      <c r="D26" s="99">
        <v>197.90209999999999</v>
      </c>
      <c r="E26" s="100">
        <v>-0.18881059088147523</v>
      </c>
      <c r="F26" s="99">
        <v>18.766387000000002</v>
      </c>
      <c r="G26" s="100">
        <v>-0.32159353329945095</v>
      </c>
      <c r="H26" s="568" t="s">
        <v>16</v>
      </c>
      <c r="I26" s="99">
        <v>195.07389999999998</v>
      </c>
      <c r="J26" s="100">
        <v>-0.49926771388665026</v>
      </c>
      <c r="K26" s="99">
        <v>33.459999999999994</v>
      </c>
      <c r="L26" s="100">
        <v>-0.85132311827177964</v>
      </c>
      <c r="M26" s="99">
        <v>161.6139</v>
      </c>
      <c r="N26" s="100">
        <v>-1.7696564667949333E-2</v>
      </c>
      <c r="O26" s="568" t="s">
        <v>16</v>
      </c>
      <c r="P26" s="99">
        <v>280.37091599999997</v>
      </c>
      <c r="Q26" s="100">
        <v>-1.5506803955726345E-2</v>
      </c>
      <c r="R26" s="99">
        <v>257.2</v>
      </c>
      <c r="S26" s="100">
        <v>-3.8341000182944285E-3</v>
      </c>
      <c r="T26" s="99">
        <v>23.170916000000002</v>
      </c>
      <c r="U26" s="100">
        <v>-0.12881883821511997</v>
      </c>
    </row>
    <row r="27" spans="1:21">
      <c r="A27" s="570" t="s">
        <v>17</v>
      </c>
      <c r="B27" s="103">
        <v>87.672807000000006</v>
      </c>
      <c r="C27" s="102">
        <v>2.26482208934351E-2</v>
      </c>
      <c r="D27" s="101">
        <v>65.506898000000007</v>
      </c>
      <c r="E27" s="102">
        <v>3.87932567628273E-2</v>
      </c>
      <c r="F27" s="101">
        <v>22.165908999999999</v>
      </c>
      <c r="G27" s="102">
        <v>-2.2260881240953045E-2</v>
      </c>
      <c r="H27" s="570" t="s">
        <v>17</v>
      </c>
      <c r="I27" s="103">
        <v>135.539839</v>
      </c>
      <c r="J27" s="102">
        <v>9.5556710356332619E-3</v>
      </c>
      <c r="K27" s="101">
        <v>85.127753999999996</v>
      </c>
      <c r="L27" s="102">
        <v>2.5044806404771247E-2</v>
      </c>
      <c r="M27" s="101">
        <v>50.412084999999998</v>
      </c>
      <c r="N27" s="102">
        <v>-1.5563683062734479E-2</v>
      </c>
      <c r="O27" s="570" t="s">
        <v>17</v>
      </c>
      <c r="P27" s="103">
        <v>126.94423099999999</v>
      </c>
      <c r="Q27" s="102">
        <v>-3.0183141754285714E-2</v>
      </c>
      <c r="R27" s="101">
        <v>117.64423099999999</v>
      </c>
      <c r="S27" s="102">
        <v>-3.4835729558982287E-2</v>
      </c>
      <c r="T27" s="101">
        <v>9.3000000000000007</v>
      </c>
      <c r="U27" s="102">
        <v>3.2795820486315908E-2</v>
      </c>
    </row>
    <row r="28" spans="1:21">
      <c r="A28" s="568" t="s">
        <v>18</v>
      </c>
      <c r="B28" s="99">
        <v>105.30199099999999</v>
      </c>
      <c r="C28" s="100">
        <v>0.2066880077189901</v>
      </c>
      <c r="D28" s="99">
        <v>64.742223999999993</v>
      </c>
      <c r="E28" s="100">
        <v>1.8592113026171919E-2</v>
      </c>
      <c r="F28" s="99">
        <v>40.559767000000001</v>
      </c>
      <c r="G28" s="583">
        <v>0.71103603489588618</v>
      </c>
      <c r="H28" s="568" t="s">
        <v>18</v>
      </c>
      <c r="I28" s="99">
        <v>193.75420200000002</v>
      </c>
      <c r="J28" s="100">
        <v>2.3015463793419455E-2</v>
      </c>
      <c r="K28" s="99">
        <v>127.672798</v>
      </c>
      <c r="L28" s="100">
        <v>3.1765644229012846E-2</v>
      </c>
      <c r="M28" s="99">
        <v>66.081404000000006</v>
      </c>
      <c r="N28" s="100">
        <v>6.5232531480754474E-3</v>
      </c>
      <c r="O28" s="568" t="s">
        <v>18</v>
      </c>
      <c r="P28" s="99">
        <v>154.17322300000001</v>
      </c>
      <c r="Q28" s="100">
        <v>4.7625434707561087E-2</v>
      </c>
      <c r="R28" s="99">
        <v>150.17322300000001</v>
      </c>
      <c r="S28" s="100">
        <v>5.9090964997699613E-2</v>
      </c>
      <c r="T28" s="99">
        <v>4</v>
      </c>
      <c r="U28" s="100">
        <v>-0.25512104283054005</v>
      </c>
    </row>
    <row r="29" spans="1:21">
      <c r="A29" s="570" t="s">
        <v>19</v>
      </c>
      <c r="B29" s="103">
        <v>214.86240000000001</v>
      </c>
      <c r="C29" s="102">
        <v>6.6895290680160979E-2</v>
      </c>
      <c r="D29" s="101">
        <v>139.86240000000001</v>
      </c>
      <c r="E29" s="102">
        <v>8.7405035914422058E-2</v>
      </c>
      <c r="F29" s="101">
        <v>75</v>
      </c>
      <c r="G29" s="584">
        <v>3.0644496358389395E-2</v>
      </c>
      <c r="H29" s="570" t="s">
        <v>19</v>
      </c>
      <c r="I29" s="103">
        <v>316.90479299999998</v>
      </c>
      <c r="J29" s="102">
        <v>1.8880342029967467E-2</v>
      </c>
      <c r="K29" s="101">
        <v>158.42412999999999</v>
      </c>
      <c r="L29" s="102">
        <v>5.1553799161778935E-2</v>
      </c>
      <c r="M29" s="101">
        <v>158.48066299999999</v>
      </c>
      <c r="N29" s="102">
        <v>-1.181324682869489E-2</v>
      </c>
      <c r="O29" s="570" t="s">
        <v>19</v>
      </c>
      <c r="P29" s="103">
        <v>281.96651199999997</v>
      </c>
      <c r="Q29" s="102">
        <v>-1.1685165782148177E-3</v>
      </c>
      <c r="R29" s="101">
        <v>264.52468799999997</v>
      </c>
      <c r="S29" s="102">
        <v>5.2315479966114076E-4</v>
      </c>
      <c r="T29" s="101">
        <v>17.441824</v>
      </c>
      <c r="U29" s="102">
        <v>-2.6140860804800381E-2</v>
      </c>
    </row>
    <row r="30" spans="1:21">
      <c r="A30" s="568" t="s">
        <v>20</v>
      </c>
      <c r="B30" s="99">
        <v>241.62497100000002</v>
      </c>
      <c r="C30" s="100">
        <v>9.5695819259129289E-2</v>
      </c>
      <c r="D30" s="99">
        <v>178.66050000000001</v>
      </c>
      <c r="E30" s="100">
        <v>3.7698548811159416E-2</v>
      </c>
      <c r="F30" s="99">
        <v>62.964471000000003</v>
      </c>
      <c r="G30" s="100">
        <v>0.30221027051621463</v>
      </c>
      <c r="H30" s="568" t="s">
        <v>20</v>
      </c>
      <c r="I30" s="99">
        <v>152.88844699999999</v>
      </c>
      <c r="J30" s="100">
        <v>4.7883010133979331E-2</v>
      </c>
      <c r="K30" s="99">
        <v>111.663507</v>
      </c>
      <c r="L30" s="100">
        <v>5.7377569139180462E-2</v>
      </c>
      <c r="M30" s="99">
        <v>41.224940000000004</v>
      </c>
      <c r="N30" s="100">
        <v>2.3001753312166917E-2</v>
      </c>
      <c r="O30" s="568" t="s">
        <v>20</v>
      </c>
      <c r="P30" s="99">
        <v>111.166983</v>
      </c>
      <c r="Q30" s="100">
        <v>-1.4868559809783966E-2</v>
      </c>
      <c r="R30" s="99">
        <v>100.666983</v>
      </c>
      <c r="S30" s="100">
        <v>-5.0116288990630142E-2</v>
      </c>
      <c r="T30" s="99">
        <v>10.5</v>
      </c>
      <c r="U30" s="100">
        <v>0.52913994615971061</v>
      </c>
    </row>
    <row r="31" spans="1:21">
      <c r="A31" s="570" t="s">
        <v>21</v>
      </c>
      <c r="B31" s="103">
        <v>67.900000000000006</v>
      </c>
      <c r="C31" s="102">
        <v>7.7777777777777946E-2</v>
      </c>
      <c r="D31" s="101">
        <v>64.5</v>
      </c>
      <c r="E31" s="102">
        <v>0.11206896551724133</v>
      </c>
      <c r="F31" s="101">
        <v>3.4</v>
      </c>
      <c r="G31" s="102">
        <v>-0.32000000000000006</v>
      </c>
      <c r="H31" s="570" t="s">
        <v>21</v>
      </c>
      <c r="I31" s="103">
        <v>144.893821</v>
      </c>
      <c r="J31" s="102">
        <v>-0.11024040659166434</v>
      </c>
      <c r="K31" s="101">
        <v>99.913820999999999</v>
      </c>
      <c r="L31" s="102">
        <v>4.2060320292332198E-2</v>
      </c>
      <c r="M31" s="101">
        <v>44.98</v>
      </c>
      <c r="N31" s="102">
        <v>-0.32830583140446512</v>
      </c>
      <c r="O31" s="570" t="s">
        <v>21</v>
      </c>
      <c r="P31" s="103">
        <v>114.65949999999999</v>
      </c>
      <c r="Q31" s="102">
        <v>1.7792539848180855E-2</v>
      </c>
      <c r="R31" s="101">
        <v>102.5795</v>
      </c>
      <c r="S31" s="102">
        <v>6.2393609947814177E-2</v>
      </c>
      <c r="T31" s="101">
        <v>12.08</v>
      </c>
      <c r="U31" s="102">
        <v>-0.24968944099378887</v>
      </c>
    </row>
    <row r="32" spans="1:21">
      <c r="A32" s="568" t="s">
        <v>22</v>
      </c>
      <c r="B32" s="99">
        <v>395.02560000000005</v>
      </c>
      <c r="C32" s="100">
        <v>0.28718593688471961</v>
      </c>
      <c r="D32" s="99">
        <v>286.05560000000003</v>
      </c>
      <c r="E32" s="100">
        <v>5.2462311457211364E-2</v>
      </c>
      <c r="F32" s="99">
        <v>108.97</v>
      </c>
      <c r="G32" s="100">
        <v>2.1050595788670812</v>
      </c>
      <c r="H32" s="568" t="s">
        <v>22</v>
      </c>
      <c r="I32" s="99">
        <v>401.59179800000004</v>
      </c>
      <c r="J32" s="100">
        <v>-4.0450081876057364E-2</v>
      </c>
      <c r="K32" s="99">
        <v>246.291798</v>
      </c>
      <c r="L32" s="100">
        <v>2.6807920952518272E-2</v>
      </c>
      <c r="M32" s="99">
        <v>155.30000000000001</v>
      </c>
      <c r="N32" s="100">
        <v>-0.13074822819286303</v>
      </c>
      <c r="O32" s="568" t="s">
        <v>22</v>
      </c>
      <c r="P32" s="99">
        <v>288.98436599999997</v>
      </c>
      <c r="Q32" s="100">
        <v>4.8925421748360565E-2</v>
      </c>
      <c r="R32" s="99">
        <v>279.52769799999999</v>
      </c>
      <c r="S32" s="100">
        <v>2.6925961224932182E-2</v>
      </c>
      <c r="T32" s="99">
        <v>9.4566680000000005</v>
      </c>
      <c r="U32" s="100">
        <v>1.8598783687953668</v>
      </c>
    </row>
    <row r="33" spans="1:21">
      <c r="A33" s="570" t="s">
        <v>23</v>
      </c>
      <c r="B33" s="103">
        <v>573.54899999999998</v>
      </c>
      <c r="C33" s="102">
        <v>0.12765275587764591</v>
      </c>
      <c r="D33" s="101">
        <v>458.649</v>
      </c>
      <c r="E33" s="102">
        <v>5.6527147497178021E-2</v>
      </c>
      <c r="F33" s="101">
        <v>114.9</v>
      </c>
      <c r="G33" s="584">
        <v>0.54203349796006028</v>
      </c>
      <c r="H33" s="570" t="s">
        <v>23</v>
      </c>
      <c r="I33" s="103">
        <v>308.69499999999999</v>
      </c>
      <c r="J33" s="102">
        <v>-6.5777925733135678E-2</v>
      </c>
      <c r="K33" s="101">
        <v>112.345</v>
      </c>
      <c r="L33" s="102">
        <v>8.6824030182838241E-2</v>
      </c>
      <c r="M33" s="101">
        <v>196.35</v>
      </c>
      <c r="N33" s="102">
        <v>-0.1352505945565049</v>
      </c>
      <c r="O33" s="570" t="s">
        <v>23</v>
      </c>
      <c r="P33" s="103">
        <v>381.40928500000001</v>
      </c>
      <c r="Q33" s="102">
        <v>2.8168225684710002E-2</v>
      </c>
      <c r="R33" s="101">
        <v>372.97628500000002</v>
      </c>
      <c r="S33" s="102">
        <v>3.4063281488258657E-2</v>
      </c>
      <c r="T33" s="101">
        <v>8.4329999999999998</v>
      </c>
      <c r="U33" s="102">
        <v>-0.17887049659201559</v>
      </c>
    </row>
    <row r="34" spans="1:21">
      <c r="A34" s="568" t="s">
        <v>27</v>
      </c>
      <c r="B34" s="583" t="s">
        <v>86</v>
      </c>
      <c r="C34" s="583" t="s">
        <v>86</v>
      </c>
      <c r="D34" s="583" t="s">
        <v>86</v>
      </c>
      <c r="E34" s="583" t="s">
        <v>86</v>
      </c>
      <c r="F34" s="583" t="s">
        <v>86</v>
      </c>
      <c r="G34" s="583" t="s">
        <v>86</v>
      </c>
      <c r="H34" s="568" t="s">
        <v>27</v>
      </c>
      <c r="I34" s="99">
        <v>36.471499999999999</v>
      </c>
      <c r="J34" s="100">
        <v>-0.27058094128588073</v>
      </c>
      <c r="K34" s="99">
        <v>24.0715</v>
      </c>
      <c r="L34" s="100">
        <v>-0.18967821423882636</v>
      </c>
      <c r="M34" s="99">
        <v>12.4</v>
      </c>
      <c r="N34" s="100">
        <v>-0.38900153488727329</v>
      </c>
      <c r="O34" s="568" t="s">
        <v>27</v>
      </c>
      <c r="P34" s="99">
        <v>31.732491000000003</v>
      </c>
      <c r="Q34" s="100">
        <v>-0.43096818003088999</v>
      </c>
      <c r="R34" s="99">
        <v>23.021880000000003</v>
      </c>
      <c r="S34" s="100">
        <v>-0.41228734810578971</v>
      </c>
      <c r="T34" s="99">
        <v>8.7106110000000001</v>
      </c>
      <c r="U34" s="100">
        <v>-0.47506702310727444</v>
      </c>
    </row>
    <row r="35" spans="1:21">
      <c r="A35" s="569" t="s">
        <v>28</v>
      </c>
      <c r="B35" s="584" t="s">
        <v>86</v>
      </c>
      <c r="C35" s="584" t="s">
        <v>86</v>
      </c>
      <c r="D35" s="584" t="s">
        <v>86</v>
      </c>
      <c r="E35" s="584" t="s">
        <v>86</v>
      </c>
      <c r="F35" s="584" t="s">
        <v>86</v>
      </c>
      <c r="G35" s="584" t="s">
        <v>86</v>
      </c>
      <c r="H35" s="569" t="s">
        <v>28</v>
      </c>
      <c r="I35" s="101">
        <v>35.126304000000005</v>
      </c>
      <c r="J35" s="102">
        <v>0.22008888169502194</v>
      </c>
      <c r="K35" s="101">
        <v>18.849304</v>
      </c>
      <c r="L35" s="102">
        <v>9.3349953639670247E-2</v>
      </c>
      <c r="M35" s="101">
        <v>16.277000000000001</v>
      </c>
      <c r="N35" s="102">
        <v>0.40926406926406922</v>
      </c>
      <c r="O35" s="569" t="s">
        <v>28</v>
      </c>
      <c r="P35" s="101">
        <v>8.58</v>
      </c>
      <c r="Q35" s="102">
        <v>0.11428571428571432</v>
      </c>
      <c r="R35" s="101">
        <v>7.68</v>
      </c>
      <c r="S35" s="102">
        <v>9.7142857142857197E-2</v>
      </c>
      <c r="T35" s="101">
        <v>0.9</v>
      </c>
      <c r="U35" s="102">
        <v>0.28571428571428581</v>
      </c>
    </row>
    <row r="36" spans="1:21">
      <c r="A36" s="568" t="s">
        <v>29</v>
      </c>
      <c r="B36" s="583" t="s">
        <v>86</v>
      </c>
      <c r="C36" s="583" t="s">
        <v>86</v>
      </c>
      <c r="D36" s="583" t="s">
        <v>86</v>
      </c>
      <c r="E36" s="583" t="s">
        <v>86</v>
      </c>
      <c r="F36" s="583" t="s">
        <v>86</v>
      </c>
      <c r="G36" s="583" t="s">
        <v>86</v>
      </c>
      <c r="H36" s="568" t="s">
        <v>29</v>
      </c>
      <c r="I36" s="99">
        <v>39.988</v>
      </c>
      <c r="J36" s="100">
        <v>3.9270213374223539E-2</v>
      </c>
      <c r="K36" s="99">
        <v>19.138000000000002</v>
      </c>
      <c r="L36" s="100">
        <v>-0.21971704652016144</v>
      </c>
      <c r="M36" s="99">
        <v>20.849999999999998</v>
      </c>
      <c r="N36" s="100">
        <v>0.4946236559139785</v>
      </c>
      <c r="O36" s="568" t="s">
        <v>29</v>
      </c>
      <c r="P36" s="99">
        <v>53.285000000000004</v>
      </c>
      <c r="Q36" s="100">
        <v>7.4683304972584796E-3</v>
      </c>
      <c r="R36" s="99">
        <v>49.370000000000005</v>
      </c>
      <c r="S36" s="100">
        <v>-2.5078988941548142E-2</v>
      </c>
      <c r="T36" s="99">
        <v>3.915</v>
      </c>
      <c r="U36" s="100">
        <v>0.74</v>
      </c>
    </row>
    <row r="37" spans="1:21">
      <c r="A37" s="569" t="s">
        <v>30</v>
      </c>
      <c r="B37" s="584" t="s">
        <v>86</v>
      </c>
      <c r="C37" s="584" t="s">
        <v>86</v>
      </c>
      <c r="D37" s="584" t="s">
        <v>86</v>
      </c>
      <c r="E37" s="584" t="s">
        <v>86</v>
      </c>
      <c r="F37" s="584" t="s">
        <v>86</v>
      </c>
      <c r="G37" s="584" t="s">
        <v>86</v>
      </c>
      <c r="H37" s="569" t="s">
        <v>30</v>
      </c>
      <c r="I37" s="101">
        <v>109.727034</v>
      </c>
      <c r="J37" s="102">
        <v>7.2027668968212888E-2</v>
      </c>
      <c r="K37" s="101">
        <v>54.568133000000003</v>
      </c>
      <c r="L37" s="102">
        <v>-6.5419548027211283E-3</v>
      </c>
      <c r="M37" s="101">
        <v>55.158901</v>
      </c>
      <c r="N37" s="102">
        <v>0.16302250607246482</v>
      </c>
      <c r="O37" s="569" t="s">
        <v>30</v>
      </c>
      <c r="P37" s="101">
        <v>52.910000000000004</v>
      </c>
      <c r="Q37" s="102">
        <v>3.3652045644480211E-2</v>
      </c>
      <c r="R37" s="101">
        <v>44.31</v>
      </c>
      <c r="S37" s="102">
        <v>-7.7594437904869085E-2</v>
      </c>
      <c r="T37" s="101">
        <v>8.6</v>
      </c>
      <c r="U37" s="102">
        <v>1.7301587301587302</v>
      </c>
    </row>
    <row r="38" spans="1:21">
      <c r="A38" s="571" t="s">
        <v>24</v>
      </c>
      <c r="B38" s="104">
        <v>3742.6386910000001</v>
      </c>
      <c r="C38" s="105">
        <v>7.768710016884417E-2</v>
      </c>
      <c r="D38" s="104">
        <v>2956.8488580000003</v>
      </c>
      <c r="E38" s="105">
        <v>1.3210920652226177E-2</v>
      </c>
      <c r="F38" s="104">
        <v>785.78983300000004</v>
      </c>
      <c r="G38" s="105">
        <v>0.41699140539553703</v>
      </c>
      <c r="H38" s="571" t="s">
        <v>24</v>
      </c>
      <c r="I38" s="104">
        <v>4030.4204739999996</v>
      </c>
      <c r="J38" s="105">
        <v>-4.1470253483549935E-2</v>
      </c>
      <c r="K38" s="104">
        <v>2262.7137230000003</v>
      </c>
      <c r="L38" s="105">
        <v>-3.0944815005175319E-2</v>
      </c>
      <c r="M38" s="104">
        <v>1767.7067509999999</v>
      </c>
      <c r="N38" s="105">
        <v>-5.4614031923857831E-2</v>
      </c>
      <c r="O38" s="571" t="s">
        <v>24</v>
      </c>
      <c r="P38" s="104">
        <v>3452.7212890000005</v>
      </c>
      <c r="Q38" s="105">
        <v>-9.0848422008604768E-4</v>
      </c>
      <c r="R38" s="104">
        <v>3268.7752369999998</v>
      </c>
      <c r="S38" s="105">
        <v>-3.8682895017624341E-3</v>
      </c>
      <c r="T38" s="104">
        <v>183.94605200000001</v>
      </c>
      <c r="U38" s="105">
        <v>5.4785070418666093E-2</v>
      </c>
    </row>
    <row r="39" spans="1:21">
      <c r="A39" s="572" t="s">
        <v>26</v>
      </c>
      <c r="B39" s="107">
        <v>4081.1386910000001</v>
      </c>
      <c r="C39" s="108">
        <v>7.6265677724723036E-2</v>
      </c>
      <c r="D39" s="107">
        <v>2956.8488580000003</v>
      </c>
      <c r="E39" s="108">
        <v>1.3210920652226177E-2</v>
      </c>
      <c r="F39" s="107">
        <v>1124.289833</v>
      </c>
      <c r="G39" s="108">
        <v>0.28689101046528287</v>
      </c>
      <c r="H39" s="572" t="s">
        <v>26</v>
      </c>
      <c r="I39" s="107">
        <v>4902.0683819999995</v>
      </c>
      <c r="J39" s="108">
        <v>-2.8083856814376196E-2</v>
      </c>
      <c r="K39" s="107">
        <v>2765.4206310000004</v>
      </c>
      <c r="L39" s="108">
        <v>-2.1694653448762646E-2</v>
      </c>
      <c r="M39" s="107">
        <v>2136.647751</v>
      </c>
      <c r="N39" s="108">
        <v>-3.6230407672227738E-2</v>
      </c>
      <c r="O39" s="572" t="s">
        <v>26</v>
      </c>
      <c r="P39" s="107">
        <v>4077.2742890000004</v>
      </c>
      <c r="Q39" s="108">
        <v>-3.3261040740273362E-4</v>
      </c>
      <c r="R39" s="107">
        <v>3869.2782369999995</v>
      </c>
      <c r="S39" s="108">
        <v>-3.248591607462048E-3</v>
      </c>
      <c r="T39" s="107">
        <v>207.99605200000002</v>
      </c>
      <c r="U39" s="108">
        <v>5.7202214372297888E-2</v>
      </c>
    </row>
    <row r="40" spans="1:21">
      <c r="A40" s="573" t="s">
        <v>31</v>
      </c>
      <c r="B40" s="109">
        <v>0</v>
      </c>
      <c r="C40" s="585" t="s">
        <v>86</v>
      </c>
      <c r="D40" s="109">
        <v>0</v>
      </c>
      <c r="E40" s="585" t="s">
        <v>86</v>
      </c>
      <c r="F40" s="109">
        <v>0</v>
      </c>
      <c r="G40" s="585" t="s">
        <v>86</v>
      </c>
      <c r="H40" s="573" t="s">
        <v>31</v>
      </c>
      <c r="I40" s="109">
        <v>221.312838</v>
      </c>
      <c r="J40" s="108">
        <v>7.697153037292459E-3</v>
      </c>
      <c r="K40" s="109">
        <v>116.62693700000001</v>
      </c>
      <c r="L40" s="108">
        <v>-7.7322339517888472E-2</v>
      </c>
      <c r="M40" s="109">
        <v>104.685901</v>
      </c>
      <c r="N40" s="108">
        <v>0.12297600830706523</v>
      </c>
      <c r="O40" s="573" t="s">
        <v>31</v>
      </c>
      <c r="P40" s="109">
        <v>146.50749100000002</v>
      </c>
      <c r="Q40" s="108">
        <v>-0.12555392197796489</v>
      </c>
      <c r="R40" s="109">
        <v>124.38188000000001</v>
      </c>
      <c r="S40" s="108">
        <v>-0.14130229486979429</v>
      </c>
      <c r="T40" s="109">
        <v>22.125610999999999</v>
      </c>
      <c r="U40" s="108">
        <v>-2.5035403996794492E-2</v>
      </c>
    </row>
    <row r="41" spans="1:21">
      <c r="A41" s="574" t="s">
        <v>32</v>
      </c>
      <c r="B41" s="110">
        <v>4081.1386910000001</v>
      </c>
      <c r="C41" s="111">
        <v>7.6265677724723036E-2</v>
      </c>
      <c r="D41" s="110">
        <v>2956.8488580000003</v>
      </c>
      <c r="E41" s="111">
        <v>1.3210920652226177E-2</v>
      </c>
      <c r="F41" s="110">
        <v>1124.289833</v>
      </c>
      <c r="G41" s="111">
        <v>0.28689101046528287</v>
      </c>
      <c r="H41" s="574" t="s">
        <v>32</v>
      </c>
      <c r="I41" s="110">
        <v>5123.3812199999993</v>
      </c>
      <c r="J41" s="111">
        <v>-2.6590828888186202E-2</v>
      </c>
      <c r="K41" s="110">
        <v>2882.0475680000004</v>
      </c>
      <c r="L41" s="111">
        <v>-2.4075628683239758E-2</v>
      </c>
      <c r="M41" s="110">
        <v>2241.3336519999998</v>
      </c>
      <c r="N41" s="111">
        <v>-2.9806040748012519E-2</v>
      </c>
      <c r="O41" s="574" t="s">
        <v>32</v>
      </c>
      <c r="P41" s="110">
        <v>4223.7817800000003</v>
      </c>
      <c r="Q41" s="111">
        <v>-5.2735238983456778E-3</v>
      </c>
      <c r="R41" s="110">
        <v>3993.6601169999994</v>
      </c>
      <c r="S41" s="111">
        <v>-8.214645919783381E-3</v>
      </c>
      <c r="T41" s="110">
        <v>230.12166300000001</v>
      </c>
      <c r="U41" s="111">
        <v>4.8697306755368208E-2</v>
      </c>
    </row>
    <row r="42" spans="1:21">
      <c r="A42" s="91" t="s">
        <v>341</v>
      </c>
      <c r="B42" s="58"/>
      <c r="C42" s="59"/>
      <c r="D42" s="49"/>
      <c r="E42" s="2"/>
      <c r="F42" s="49"/>
      <c r="G42" s="49"/>
      <c r="H42" s="91" t="s">
        <v>341</v>
      </c>
      <c r="I42" s="58"/>
      <c r="J42" s="59"/>
      <c r="K42" s="49"/>
      <c r="L42" s="2"/>
      <c r="M42" s="49"/>
      <c r="N42" s="49"/>
      <c r="O42" s="91" t="s">
        <v>341</v>
      </c>
      <c r="P42" s="58"/>
      <c r="Q42" s="59"/>
      <c r="R42" s="49"/>
      <c r="S42" s="2"/>
      <c r="T42" s="49"/>
      <c r="U42" s="49"/>
    </row>
    <row r="43" spans="1:21" ht="15" customHeight="1">
      <c r="A43" s="719" t="s">
        <v>260</v>
      </c>
      <c r="B43" s="719"/>
      <c r="C43" s="719"/>
      <c r="D43" s="719"/>
      <c r="E43" s="719"/>
      <c r="F43" s="719"/>
      <c r="G43" s="719"/>
      <c r="H43" s="60"/>
      <c r="I43" s="74"/>
      <c r="J43" s="75"/>
      <c r="K43" s="75"/>
      <c r="L43" s="74"/>
      <c r="M43" s="76"/>
      <c r="N43" s="74"/>
      <c r="O43" s="60"/>
      <c r="P43" s="74"/>
      <c r="Q43" s="75"/>
      <c r="R43" s="75"/>
      <c r="S43" s="74"/>
      <c r="T43" s="76"/>
      <c r="U43" s="74"/>
    </row>
    <row r="44" spans="1:21" ht="15" customHeight="1">
      <c r="A44" s="217"/>
      <c r="B44" s="217"/>
      <c r="C44" s="217"/>
      <c r="D44" s="217"/>
      <c r="E44" s="217"/>
      <c r="F44" s="217"/>
      <c r="G44" s="217"/>
      <c r="H44" s="60"/>
      <c r="I44" s="74"/>
      <c r="J44" s="75"/>
      <c r="K44" s="75"/>
      <c r="L44" s="74"/>
      <c r="M44" s="76"/>
      <c r="N44" s="74"/>
      <c r="O44" s="60"/>
      <c r="P44" s="74"/>
      <c r="Q44" s="75"/>
      <c r="R44" s="75"/>
      <c r="S44" s="74"/>
      <c r="T44" s="76"/>
      <c r="U44" s="74"/>
    </row>
    <row r="45" spans="1:21">
      <c r="H45" s="77"/>
      <c r="I45" s="77"/>
      <c r="J45" s="78"/>
      <c r="K45" s="78"/>
      <c r="L45" s="77"/>
      <c r="M45" s="77"/>
      <c r="N45" s="77"/>
      <c r="O45" s="77"/>
      <c r="P45" s="77"/>
      <c r="Q45" s="78"/>
      <c r="R45" s="78"/>
      <c r="S45" s="77"/>
      <c r="T45" s="77"/>
      <c r="U45" s="77"/>
    </row>
    <row r="46" spans="1:21" ht="15" customHeight="1">
      <c r="B46" s="411" t="s">
        <v>309</v>
      </c>
      <c r="C46" s="364"/>
      <c r="D46" s="491"/>
      <c r="E46" s="739" t="s">
        <v>214</v>
      </c>
      <c r="F46" s="740"/>
      <c r="G46" s="740"/>
      <c r="I46" s="411" t="s">
        <v>309</v>
      </c>
      <c r="J46" s="364"/>
      <c r="K46" s="491"/>
      <c r="L46" s="739" t="s">
        <v>215</v>
      </c>
      <c r="M46" s="740"/>
      <c r="N46" s="740"/>
      <c r="P46" s="411" t="s">
        <v>309</v>
      </c>
      <c r="Q46" s="364"/>
      <c r="R46" s="491"/>
      <c r="S46" s="739" t="s">
        <v>215</v>
      </c>
      <c r="T46" s="740"/>
      <c r="U46" s="740"/>
    </row>
    <row r="47" spans="1:21">
      <c r="A47" s="733" t="s">
        <v>2</v>
      </c>
      <c r="B47" s="720" t="s">
        <v>205</v>
      </c>
      <c r="C47" s="630"/>
      <c r="D47" s="721"/>
      <c r="E47" s="632" t="s">
        <v>205</v>
      </c>
      <c r="F47" s="632"/>
      <c r="G47" s="632"/>
      <c r="H47" s="733" t="s">
        <v>2</v>
      </c>
      <c r="I47" s="741" t="s">
        <v>211</v>
      </c>
      <c r="J47" s="632"/>
      <c r="K47" s="742"/>
      <c r="L47" s="632" t="s">
        <v>211</v>
      </c>
      <c r="M47" s="632"/>
      <c r="N47" s="632"/>
      <c r="O47" s="733" t="s">
        <v>2</v>
      </c>
      <c r="P47" s="741" t="s">
        <v>218</v>
      </c>
      <c r="Q47" s="632"/>
      <c r="R47" s="742"/>
      <c r="S47" s="632" t="s">
        <v>218</v>
      </c>
      <c r="T47" s="632"/>
      <c r="U47" s="632"/>
    </row>
    <row r="48" spans="1:21" ht="26.25" customHeight="1">
      <c r="A48" s="734"/>
      <c r="B48" s="447" t="s">
        <v>199</v>
      </c>
      <c r="C48" s="447" t="s">
        <v>98</v>
      </c>
      <c r="D48" s="523" t="s">
        <v>99</v>
      </c>
      <c r="E48" s="159" t="s">
        <v>387</v>
      </c>
      <c r="F48" s="159" t="s">
        <v>388</v>
      </c>
      <c r="G48" s="159" t="s">
        <v>389</v>
      </c>
      <c r="H48" s="734"/>
      <c r="I48" s="591" t="s">
        <v>199</v>
      </c>
      <c r="J48" s="490" t="s">
        <v>98</v>
      </c>
      <c r="K48" s="592" t="s">
        <v>99</v>
      </c>
      <c r="L48" s="159" t="s">
        <v>387</v>
      </c>
      <c r="M48" s="159" t="s">
        <v>388</v>
      </c>
      <c r="N48" s="159" t="s">
        <v>389</v>
      </c>
      <c r="O48" s="734"/>
      <c r="P48" s="269" t="s">
        <v>199</v>
      </c>
      <c r="Q48" s="269" t="s">
        <v>98</v>
      </c>
      <c r="R48" s="592" t="s">
        <v>99</v>
      </c>
      <c r="S48" s="159" t="s">
        <v>387</v>
      </c>
      <c r="T48" s="159" t="s">
        <v>388</v>
      </c>
      <c r="U48" s="159" t="s">
        <v>389</v>
      </c>
    </row>
    <row r="49" spans="1:21">
      <c r="A49" s="568" t="s">
        <v>3</v>
      </c>
      <c r="B49" s="99">
        <v>98.245585530528061</v>
      </c>
      <c r="C49" s="99">
        <v>78.941764432056914</v>
      </c>
      <c r="D49" s="525">
        <v>19.303821098471147</v>
      </c>
      <c r="E49" s="365">
        <v>0.2422351670764526</v>
      </c>
      <c r="F49" s="365">
        <v>0.29518106425448321</v>
      </c>
      <c r="G49" s="365">
        <v>0.13973663529547065</v>
      </c>
      <c r="H49" s="590" t="s">
        <v>3</v>
      </c>
      <c r="I49" s="524">
        <v>63.782602041329696</v>
      </c>
      <c r="J49" s="99">
        <v>40.567933022609473</v>
      </c>
      <c r="K49" s="525">
        <v>23.214669018720222</v>
      </c>
      <c r="L49" s="365">
        <v>0.15726293633062477</v>
      </c>
      <c r="M49" s="365">
        <v>0.1516926525568722</v>
      </c>
      <c r="N49" s="365">
        <v>0.16804650859672995</v>
      </c>
      <c r="O49" s="568" t="s">
        <v>3</v>
      </c>
      <c r="P49" s="99">
        <v>60.785875392354626</v>
      </c>
      <c r="Q49" s="99">
        <v>60.076234497126748</v>
      </c>
      <c r="R49" s="525">
        <v>0.70964089522787677</v>
      </c>
      <c r="S49" s="365">
        <v>0.14987418113539649</v>
      </c>
      <c r="T49" s="365">
        <v>0.2246385922945314</v>
      </c>
      <c r="U49" s="365">
        <v>5.1369534799026277E-3</v>
      </c>
    </row>
    <row r="50" spans="1:21">
      <c r="A50" s="569" t="s">
        <v>4</v>
      </c>
      <c r="B50" s="101">
        <v>68.818654985119423</v>
      </c>
      <c r="C50" s="101">
        <v>43.935452014447812</v>
      </c>
      <c r="D50" s="527">
        <v>24.883202970671615</v>
      </c>
      <c r="E50" s="367">
        <v>0.16337198916606718</v>
      </c>
      <c r="F50" s="367">
        <v>0.19390352282232326</v>
      </c>
      <c r="G50" s="367">
        <v>0.12783238224709353</v>
      </c>
      <c r="H50" s="569" t="s">
        <v>4</v>
      </c>
      <c r="I50" s="526">
        <v>82.089513733763482</v>
      </c>
      <c r="J50" s="101">
        <v>43.292197291499235</v>
      </c>
      <c r="K50" s="527">
        <v>38.79731644226424</v>
      </c>
      <c r="L50" s="367">
        <v>0.19487633333229201</v>
      </c>
      <c r="M50" s="367">
        <v>0.19106460001322573</v>
      </c>
      <c r="N50" s="367">
        <v>0.19931330349451021</v>
      </c>
      <c r="O50" s="569" t="s">
        <v>4</v>
      </c>
      <c r="P50" s="101">
        <v>69.054477167119117</v>
      </c>
      <c r="Q50" s="101">
        <v>62.489737921851791</v>
      </c>
      <c r="R50" s="527">
        <v>6.5647392452673312</v>
      </c>
      <c r="S50" s="367">
        <v>0.16393181904026485</v>
      </c>
      <c r="T50" s="367">
        <v>0.27579050101285446</v>
      </c>
      <c r="U50" s="367">
        <v>3.372500949908297E-2</v>
      </c>
    </row>
    <row r="51" spans="1:21">
      <c r="A51" s="568" t="s">
        <v>5</v>
      </c>
      <c r="B51" s="99">
        <v>86.708711172349183</v>
      </c>
      <c r="C51" s="99">
        <v>76.004818906665648</v>
      </c>
      <c r="D51" s="525">
        <v>10.703892265683537</v>
      </c>
      <c r="E51" s="365">
        <v>0.17874172930772009</v>
      </c>
      <c r="F51" s="365">
        <v>0.25578064932306405</v>
      </c>
      <c r="G51" s="365">
        <v>5.6948406780604477E-2</v>
      </c>
      <c r="H51" s="568" t="s">
        <v>5</v>
      </c>
      <c r="I51" s="524">
        <v>92.98946923780386</v>
      </c>
      <c r="J51" s="99">
        <v>58.216187014957434</v>
      </c>
      <c r="K51" s="525">
        <v>34.773282222846419</v>
      </c>
      <c r="L51" s="365">
        <v>0.19168891238545424</v>
      </c>
      <c r="M51" s="365">
        <v>0.19591618439462966</v>
      </c>
      <c r="N51" s="365">
        <v>0.18500588122249395</v>
      </c>
      <c r="O51" s="568" t="s">
        <v>5</v>
      </c>
      <c r="P51" s="99">
        <v>64.714104784639844</v>
      </c>
      <c r="Q51" s="99">
        <v>60.143039919771091</v>
      </c>
      <c r="R51" s="525">
        <v>4.571064864868748</v>
      </c>
      <c r="S51" s="365">
        <v>0.13340194824042317</v>
      </c>
      <c r="T51" s="365">
        <v>0.20240066385570823</v>
      </c>
      <c r="U51" s="365">
        <v>2.431964512382458E-2</v>
      </c>
    </row>
    <row r="52" spans="1:21">
      <c r="A52" s="569" t="s">
        <v>6</v>
      </c>
      <c r="B52" s="101">
        <v>96.743566180267948</v>
      </c>
      <c r="C52" s="101">
        <v>83.994855659217521</v>
      </c>
      <c r="D52" s="527">
        <v>12.748710521050423</v>
      </c>
      <c r="E52" s="367">
        <v>0.21144624775163445</v>
      </c>
      <c r="F52" s="367">
        <v>0.28097830372345239</v>
      </c>
      <c r="G52" s="367">
        <v>8.0385065303375677E-2</v>
      </c>
      <c r="H52" s="569" t="s">
        <v>6</v>
      </c>
      <c r="I52" s="526">
        <v>93.997198824993859</v>
      </c>
      <c r="J52" s="101">
        <v>57.281631409989679</v>
      </c>
      <c r="K52" s="527">
        <v>36.715567415004173</v>
      </c>
      <c r="L52" s="367">
        <v>0.20544368763163418</v>
      </c>
      <c r="M52" s="367">
        <v>0.19161763541080259</v>
      </c>
      <c r="N52" s="367">
        <v>0.23150445524920618</v>
      </c>
      <c r="O52" s="569" t="s">
        <v>6</v>
      </c>
      <c r="P52" s="101">
        <v>65.632480645273617</v>
      </c>
      <c r="Q52" s="101">
        <v>62.43531770553902</v>
      </c>
      <c r="R52" s="527">
        <v>3.1971629397346031</v>
      </c>
      <c r="S52" s="367">
        <v>0.14344873060825228</v>
      </c>
      <c r="T52" s="367">
        <v>0.20885766781375545</v>
      </c>
      <c r="U52" s="367">
        <v>2.0159227183936628E-2</v>
      </c>
    </row>
    <row r="53" spans="1:21">
      <c r="A53" s="568" t="s">
        <v>7</v>
      </c>
      <c r="B53" s="99">
        <v>44.67078409858712</v>
      </c>
      <c r="C53" s="99">
        <v>28.368066135848757</v>
      </c>
      <c r="D53" s="525">
        <v>16.302717962738367</v>
      </c>
      <c r="E53" s="365">
        <v>0.10661803808839383</v>
      </c>
      <c r="F53" s="365">
        <v>0.12286087243412278</v>
      </c>
      <c r="G53" s="365">
        <v>8.6677968869315475E-2</v>
      </c>
      <c r="H53" s="568" t="s">
        <v>7</v>
      </c>
      <c r="I53" s="524">
        <v>81.956254192807108</v>
      </c>
      <c r="J53" s="99">
        <v>48.19429844476214</v>
      </c>
      <c r="K53" s="525">
        <v>33.761955748044961</v>
      </c>
      <c r="L53" s="365">
        <v>0.19560917067912323</v>
      </c>
      <c r="M53" s="365">
        <v>0.20872743051706805</v>
      </c>
      <c r="N53" s="365">
        <v>0.17950489948883946</v>
      </c>
      <c r="O53" s="568" t="s">
        <v>7</v>
      </c>
      <c r="P53" s="99">
        <v>65.669747112759268</v>
      </c>
      <c r="Q53" s="99">
        <v>61.114115412548131</v>
      </c>
      <c r="R53" s="525">
        <v>4.5556317002111308</v>
      </c>
      <c r="S53" s="365">
        <v>0.15673733381243263</v>
      </c>
      <c r="T53" s="365">
        <v>0.2646826012625792</v>
      </c>
      <c r="U53" s="365">
        <v>2.4221292645403798E-2</v>
      </c>
    </row>
    <row r="54" spans="1:21">
      <c r="A54" s="569" t="s">
        <v>8</v>
      </c>
      <c r="B54" s="101">
        <v>63.462748574276489</v>
      </c>
      <c r="C54" s="101">
        <v>59.327294378141062</v>
      </c>
      <c r="D54" s="527">
        <v>4.1354541961354236</v>
      </c>
      <c r="E54" s="367">
        <v>0.16163899713635627</v>
      </c>
      <c r="F54" s="367">
        <v>0.22893721725392188</v>
      </c>
      <c r="G54" s="367">
        <v>3.0982271983874394E-2</v>
      </c>
      <c r="H54" s="569" t="s">
        <v>8</v>
      </c>
      <c r="I54" s="526">
        <v>80.589889632450564</v>
      </c>
      <c r="J54" s="101">
        <v>50.357353461493098</v>
      </c>
      <c r="K54" s="527">
        <v>30.23253617095747</v>
      </c>
      <c r="L54" s="367">
        <v>0.20526165714793823</v>
      </c>
      <c r="M54" s="367">
        <v>0.1943232451536519</v>
      </c>
      <c r="N54" s="367">
        <v>0.22649813393804344</v>
      </c>
      <c r="O54" s="569" t="s">
        <v>8</v>
      </c>
      <c r="P54" s="101">
        <v>68.526492396775325</v>
      </c>
      <c r="Q54" s="101">
        <v>65.071961468371569</v>
      </c>
      <c r="R54" s="527">
        <v>3.4545309284037602</v>
      </c>
      <c r="S54" s="367">
        <v>0.17453630290410388</v>
      </c>
      <c r="T54" s="367">
        <v>0.25110522797264645</v>
      </c>
      <c r="U54" s="367">
        <v>2.5880885562831305E-2</v>
      </c>
    </row>
    <row r="55" spans="1:21">
      <c r="A55" s="568" t="s">
        <v>9</v>
      </c>
      <c r="B55" s="99">
        <v>77.977563430488573</v>
      </c>
      <c r="C55" s="99">
        <v>77.977563430488573</v>
      </c>
      <c r="D55" s="525">
        <v>0</v>
      </c>
      <c r="E55" s="365">
        <v>0.17107643301119857</v>
      </c>
      <c r="F55" s="365">
        <v>0.2433795551406685</v>
      </c>
      <c r="G55" s="365">
        <v>0</v>
      </c>
      <c r="H55" s="568" t="s">
        <v>9</v>
      </c>
      <c r="I55" s="524">
        <v>100.59580391882761</v>
      </c>
      <c r="J55" s="99">
        <v>62.182206845134083</v>
      </c>
      <c r="K55" s="525">
        <v>38.413597073693531</v>
      </c>
      <c r="L55" s="365">
        <v>0.22069901332154451</v>
      </c>
      <c r="M55" s="365">
        <v>0.19407990162612015</v>
      </c>
      <c r="N55" s="365">
        <v>0.28368249929916817</v>
      </c>
      <c r="O55" s="568" t="s">
        <v>9</v>
      </c>
      <c r="P55" s="99">
        <v>81.306139477179002</v>
      </c>
      <c r="Q55" s="99">
        <v>80.195961766967216</v>
      </c>
      <c r="R55" s="525">
        <v>1.1101777102117842</v>
      </c>
      <c r="S55" s="365">
        <v>0.17837905817698657</v>
      </c>
      <c r="T55" s="365">
        <v>0.25030350578114047</v>
      </c>
      <c r="U55" s="365">
        <v>8.1986070425771988E-3</v>
      </c>
    </row>
    <row r="56" spans="1:21">
      <c r="A56" s="569" t="s">
        <v>10</v>
      </c>
      <c r="B56" s="101">
        <v>75.729613062654451</v>
      </c>
      <c r="C56" s="101">
        <v>75.260408520754481</v>
      </c>
      <c r="D56" s="527">
        <v>0.46920454189996558</v>
      </c>
      <c r="E56" s="367">
        <v>3.7611753865414002E-2</v>
      </c>
      <c r="F56" s="367">
        <v>5.6771700337106386E-2</v>
      </c>
      <c r="G56" s="367">
        <v>6.8219320202660496E-4</v>
      </c>
      <c r="H56" s="569" t="s">
        <v>10</v>
      </c>
      <c r="I56" s="526">
        <v>48.626794707372767</v>
      </c>
      <c r="J56" s="101">
        <v>39.915230379430071</v>
      </c>
      <c r="K56" s="527">
        <v>8.7115643279426926</v>
      </c>
      <c r="L56" s="367">
        <v>2.4150909529731247E-2</v>
      </c>
      <c r="M56" s="367">
        <v>3.0109529598987786E-2</v>
      </c>
      <c r="N56" s="367">
        <v>1.2666053784293965E-2</v>
      </c>
      <c r="O56" s="569" t="s">
        <v>10</v>
      </c>
      <c r="P56" s="101">
        <v>58.462885920735715</v>
      </c>
      <c r="Q56" s="101">
        <v>56.742469267102507</v>
      </c>
      <c r="R56" s="527">
        <v>1.7204166536332071</v>
      </c>
      <c r="S56" s="367">
        <v>2.9036087556571163E-2</v>
      </c>
      <c r="T56" s="367">
        <v>4.2802936164385283E-2</v>
      </c>
      <c r="U56" s="367">
        <v>2.5013750740975516E-3</v>
      </c>
    </row>
    <row r="57" spans="1:21">
      <c r="A57" s="568" t="s">
        <v>11</v>
      </c>
      <c r="B57" s="99">
        <v>71.670631749696526</v>
      </c>
      <c r="C57" s="99">
        <v>71.670631749696526</v>
      </c>
      <c r="D57" s="525">
        <v>0</v>
      </c>
      <c r="E57" s="365">
        <v>0.1696482654455575</v>
      </c>
      <c r="F57" s="365">
        <v>0.24840174220089786</v>
      </c>
      <c r="G57" s="365">
        <v>0</v>
      </c>
      <c r="H57" s="568" t="s">
        <v>11</v>
      </c>
      <c r="I57" s="524">
        <v>66.138821977825842</v>
      </c>
      <c r="J57" s="99">
        <v>21.33331735731279</v>
      </c>
      <c r="K57" s="525">
        <v>44.805504620513048</v>
      </c>
      <c r="L57" s="365">
        <v>0.15655417223524307</v>
      </c>
      <c r="M57" s="365">
        <v>7.3938698028897867E-2</v>
      </c>
      <c r="N57" s="365">
        <v>0.33452183125822388</v>
      </c>
      <c r="O57" s="568" t="s">
        <v>11</v>
      </c>
      <c r="P57" s="99">
        <v>68.542927429477587</v>
      </c>
      <c r="Q57" s="99">
        <v>65.688953490774267</v>
      </c>
      <c r="R57" s="525">
        <v>2.8539739387033145</v>
      </c>
      <c r="S57" s="365">
        <v>0.16224481999240692</v>
      </c>
      <c r="T57" s="365">
        <v>0.22766996874603621</v>
      </c>
      <c r="U57" s="365">
        <v>2.1308019994962544E-2</v>
      </c>
    </row>
    <row r="58" spans="1:21">
      <c r="A58" s="570" t="s">
        <v>203</v>
      </c>
      <c r="B58" s="103">
        <v>28.187509810460856</v>
      </c>
      <c r="C58" s="103">
        <v>0</v>
      </c>
      <c r="D58" s="581">
        <v>28.187509810460856</v>
      </c>
      <c r="E58" s="367">
        <v>7.0854489916244462E-2</v>
      </c>
      <c r="F58" s="367">
        <v>0</v>
      </c>
      <c r="G58" s="367">
        <v>0.16728680569180385</v>
      </c>
      <c r="H58" s="570" t="s">
        <v>25</v>
      </c>
      <c r="I58" s="509">
        <v>72.583704455000543</v>
      </c>
      <c r="J58" s="103">
        <v>41.861317285188903</v>
      </c>
      <c r="K58" s="581">
        <v>30.72238716981164</v>
      </c>
      <c r="L58" s="367">
        <v>0.18245249012674028</v>
      </c>
      <c r="M58" s="367">
        <v>0.18254193431806537</v>
      </c>
      <c r="N58" s="367">
        <v>0.18233075739657253</v>
      </c>
      <c r="O58" s="570" t="s">
        <v>25</v>
      </c>
      <c r="P58" s="103">
        <v>52.007662672533989</v>
      </c>
      <c r="Q58" s="103">
        <v>50.004975491022662</v>
      </c>
      <c r="R58" s="581">
        <v>2.002687181511325</v>
      </c>
      <c r="S58" s="367">
        <v>0.13073082493548072</v>
      </c>
      <c r="T58" s="367">
        <v>0.21805345707284612</v>
      </c>
      <c r="U58" s="367">
        <v>1.1885517509269963E-2</v>
      </c>
    </row>
    <row r="59" spans="1:21">
      <c r="A59" s="568" t="s">
        <v>12</v>
      </c>
      <c r="B59" s="99">
        <v>41.554446767352061</v>
      </c>
      <c r="C59" s="99">
        <v>41.197029366513398</v>
      </c>
      <c r="D59" s="525">
        <v>0.35741740083866619</v>
      </c>
      <c r="E59" s="365">
        <v>9.5454568420201696E-2</v>
      </c>
      <c r="F59" s="365">
        <v>0.17330013770684941</v>
      </c>
      <c r="G59" s="365">
        <v>1.8086872640590654E-3</v>
      </c>
      <c r="H59" s="568" t="s">
        <v>12</v>
      </c>
      <c r="I59" s="524">
        <v>95.794645190829726</v>
      </c>
      <c r="J59" s="99">
        <v>42.456971527213398</v>
      </c>
      <c r="K59" s="525">
        <v>53.337673663616336</v>
      </c>
      <c r="L59" s="365">
        <v>0.2200495307963326</v>
      </c>
      <c r="M59" s="365">
        <v>0.17860023223573931</v>
      </c>
      <c r="N59" s="365">
        <v>0.26991179171342977</v>
      </c>
      <c r="O59" s="568" t="s">
        <v>12</v>
      </c>
      <c r="P59" s="99">
        <v>64.010340543633703</v>
      </c>
      <c r="Q59" s="99">
        <v>61.290302477764065</v>
      </c>
      <c r="R59" s="525">
        <v>2.7200380658696441</v>
      </c>
      <c r="S59" s="365">
        <v>0.1470379202791644</v>
      </c>
      <c r="T59" s="365">
        <v>0.2578248486072795</v>
      </c>
      <c r="U59" s="365">
        <v>1.376457384545463E-2</v>
      </c>
    </row>
    <row r="60" spans="1:21">
      <c r="A60" s="570" t="s">
        <v>13</v>
      </c>
      <c r="B60" s="103">
        <v>106.62162480777745</v>
      </c>
      <c r="C60" s="103">
        <v>88.498345641689312</v>
      </c>
      <c r="D60" s="581">
        <v>18.123279166088142</v>
      </c>
      <c r="E60" s="367">
        <v>0.17445288310505944</v>
      </c>
      <c r="F60" s="367">
        <v>0.21648944436522802</v>
      </c>
      <c r="G60" s="367">
        <v>8.9546790722237965E-2</v>
      </c>
      <c r="H60" s="570" t="s">
        <v>13</v>
      </c>
      <c r="I60" s="509">
        <v>104.64215823681819</v>
      </c>
      <c r="J60" s="103">
        <v>68.722672961000114</v>
      </c>
      <c r="K60" s="581">
        <v>35.919485275818076</v>
      </c>
      <c r="L60" s="367">
        <v>0.17121410625339828</v>
      </c>
      <c r="M60" s="367">
        <v>0.16811312320861818</v>
      </c>
      <c r="N60" s="367">
        <v>0.17747751945811116</v>
      </c>
      <c r="O60" s="570" t="s">
        <v>13</v>
      </c>
      <c r="P60" s="103">
        <v>88.29492375281292</v>
      </c>
      <c r="Q60" s="103">
        <v>82.904833136417096</v>
      </c>
      <c r="R60" s="581">
        <v>5.3900906163958302</v>
      </c>
      <c r="S60" s="367">
        <v>0.14446697881400156</v>
      </c>
      <c r="T60" s="367">
        <v>0.20280629124483912</v>
      </c>
      <c r="U60" s="367">
        <v>2.663233910248693E-2</v>
      </c>
    </row>
    <row r="61" spans="1:21">
      <c r="A61" s="568" t="s">
        <v>14</v>
      </c>
      <c r="B61" s="99">
        <v>73.131982418466421</v>
      </c>
      <c r="C61" s="99">
        <v>63.763101383851847</v>
      </c>
      <c r="D61" s="525">
        <v>9.3688810346145797</v>
      </c>
      <c r="E61" s="365">
        <v>0.17675614313382557</v>
      </c>
      <c r="F61" s="365">
        <v>0.22757577761912659</v>
      </c>
      <c r="G61" s="365">
        <v>7.0146818857350329E-2</v>
      </c>
      <c r="H61" s="568" t="s">
        <v>14</v>
      </c>
      <c r="I61" s="524">
        <v>80.784830234653128</v>
      </c>
      <c r="J61" s="99">
        <v>64.905593580363458</v>
      </c>
      <c r="K61" s="525">
        <v>15.879236654289677</v>
      </c>
      <c r="L61" s="365">
        <v>0.1952526725488099</v>
      </c>
      <c r="M61" s="365">
        <v>0.23165342667323552</v>
      </c>
      <c r="N61" s="365">
        <v>0.11889124571718705</v>
      </c>
      <c r="O61" s="568" t="s">
        <v>14</v>
      </c>
      <c r="P61" s="99">
        <v>55.112004989578729</v>
      </c>
      <c r="Q61" s="99">
        <v>51.935345314749007</v>
      </c>
      <c r="R61" s="525">
        <v>3.1766596748297196</v>
      </c>
      <c r="S61" s="365">
        <v>0.13320280840452514</v>
      </c>
      <c r="T61" s="365">
        <v>0.18536153887450516</v>
      </c>
      <c r="U61" s="365">
        <v>2.3784331336735423E-2</v>
      </c>
    </row>
    <row r="62" spans="1:21">
      <c r="A62" s="570" t="s">
        <v>15</v>
      </c>
      <c r="B62" s="103">
        <v>78.95242533440998</v>
      </c>
      <c r="C62" s="103">
        <v>52.039602926229605</v>
      </c>
      <c r="D62" s="581">
        <v>26.912822408180372</v>
      </c>
      <c r="E62" s="367">
        <v>0.19847414715069439</v>
      </c>
      <c r="F62" s="367">
        <v>0.2172915087658871</v>
      </c>
      <c r="G62" s="367">
        <v>0.17000623856703287</v>
      </c>
      <c r="H62" s="570" t="s">
        <v>15</v>
      </c>
      <c r="I62" s="509">
        <v>81.708922375639929</v>
      </c>
      <c r="J62" s="103">
        <v>49.371353428062186</v>
      </c>
      <c r="K62" s="581">
        <v>32.337568947577743</v>
      </c>
      <c r="L62" s="367">
        <v>0.20540355301839591</v>
      </c>
      <c r="M62" s="367">
        <v>0.20615022546204409</v>
      </c>
      <c r="N62" s="367">
        <v>0.20427394710964017</v>
      </c>
      <c r="O62" s="570" t="s">
        <v>15</v>
      </c>
      <c r="P62" s="103">
        <v>60.228278583700572</v>
      </c>
      <c r="Q62" s="103">
        <v>58.361889916881246</v>
      </c>
      <c r="R62" s="581">
        <v>1.8663886668193255</v>
      </c>
      <c r="S62" s="367">
        <v>0.15140454742996448</v>
      </c>
      <c r="T62" s="367">
        <v>0.24369023592368425</v>
      </c>
      <c r="U62" s="367">
        <v>1.1789834307889144E-2</v>
      </c>
    </row>
    <row r="63" spans="1:21">
      <c r="A63" s="568" t="s">
        <v>16</v>
      </c>
      <c r="B63" s="99">
        <v>52.709942219846781</v>
      </c>
      <c r="C63" s="99">
        <v>48.144556694053712</v>
      </c>
      <c r="D63" s="525">
        <v>4.5653855257930696</v>
      </c>
      <c r="E63" s="365">
        <v>0.10978395995833479</v>
      </c>
      <c r="F63" s="365">
        <v>0.15788765731378485</v>
      </c>
      <c r="G63" s="365">
        <v>2.6058871433742515E-2</v>
      </c>
      <c r="H63" s="568" t="s">
        <v>16</v>
      </c>
      <c r="I63" s="524">
        <v>47.456527434929512</v>
      </c>
      <c r="J63" s="99">
        <v>8.1399685348616142</v>
      </c>
      <c r="K63" s="525">
        <v>39.316558900067896</v>
      </c>
      <c r="L63" s="365">
        <v>9.8842178311404377E-2</v>
      </c>
      <c r="M63" s="365">
        <v>2.669461826690692E-2</v>
      </c>
      <c r="N63" s="365">
        <v>0.22441591138484562</v>
      </c>
      <c r="O63" s="568" t="s">
        <v>16</v>
      </c>
      <c r="P63" s="99">
        <v>68.207125951294955</v>
      </c>
      <c r="Q63" s="99">
        <v>62.570230339701368</v>
      </c>
      <c r="R63" s="525">
        <v>5.6368956115935926</v>
      </c>
      <c r="S63" s="365">
        <v>0.1420614037685399</v>
      </c>
      <c r="T63" s="365">
        <v>0.20519593001340289</v>
      </c>
      <c r="U63" s="365">
        <v>3.2174969057498781E-2</v>
      </c>
    </row>
    <row r="64" spans="1:21">
      <c r="A64" s="570" t="s">
        <v>17</v>
      </c>
      <c r="B64" s="103">
        <v>57.670524181771782</v>
      </c>
      <c r="C64" s="103">
        <v>43.08995313885476</v>
      </c>
      <c r="D64" s="581">
        <v>14.58057104291702</v>
      </c>
      <c r="E64" s="367">
        <v>0.12160184624278804</v>
      </c>
      <c r="F64" s="367">
        <v>0.14926172250866201</v>
      </c>
      <c r="G64" s="367">
        <v>7.8571917666685351E-2</v>
      </c>
      <c r="H64" s="570" t="s">
        <v>17</v>
      </c>
      <c r="I64" s="509">
        <v>89.157103897026516</v>
      </c>
      <c r="J64" s="103">
        <v>55.996407136786658</v>
      </c>
      <c r="K64" s="581">
        <v>33.160696760239858</v>
      </c>
      <c r="L64" s="367">
        <v>0.18799323559755815</v>
      </c>
      <c r="M64" s="367">
        <v>0.1939691175016964</v>
      </c>
      <c r="N64" s="367">
        <v>0.1786966729866997</v>
      </c>
      <c r="O64" s="570" t="s">
        <v>17</v>
      </c>
      <c r="P64" s="103">
        <v>83.502976511541618</v>
      </c>
      <c r="Q64" s="103">
        <v>77.385505276812268</v>
      </c>
      <c r="R64" s="581">
        <v>6.1174712347293445</v>
      </c>
      <c r="S64" s="367">
        <v>0.17607116034816775</v>
      </c>
      <c r="T64" s="367">
        <v>0.2680600226600095</v>
      </c>
      <c r="U64" s="367">
        <v>3.2965886230976307E-2</v>
      </c>
    </row>
    <row r="65" spans="1:21">
      <c r="A65" s="568" t="s">
        <v>18</v>
      </c>
      <c r="B65" s="99">
        <v>55.948576632426921</v>
      </c>
      <c r="C65" s="99">
        <v>34.398545045722351</v>
      </c>
      <c r="D65" s="525">
        <v>21.550031586704574</v>
      </c>
      <c r="E65" s="365">
        <v>0.12271036117985014</v>
      </c>
      <c r="F65" s="365">
        <v>0.12405750243667658</v>
      </c>
      <c r="G65" s="365">
        <v>0.12061962024407354</v>
      </c>
      <c r="H65" s="568" t="s">
        <v>18</v>
      </c>
      <c r="I65" s="524">
        <v>102.94460451798795</v>
      </c>
      <c r="J65" s="99">
        <v>67.834532423792098</v>
      </c>
      <c r="K65" s="525">
        <v>35.110072094195864</v>
      </c>
      <c r="L65" s="365">
        <v>0.22578536152781428</v>
      </c>
      <c r="M65" s="365">
        <v>0.24464356443767393</v>
      </c>
      <c r="N65" s="365">
        <v>0.19651774270979422</v>
      </c>
      <c r="O65" s="568" t="s">
        <v>18</v>
      </c>
      <c r="P65" s="99">
        <v>81.914618135603405</v>
      </c>
      <c r="Q65" s="99">
        <v>79.789356263492095</v>
      </c>
      <c r="R65" s="525">
        <v>2.1252618721113041</v>
      </c>
      <c r="S65" s="365">
        <v>0.17966091333060913</v>
      </c>
      <c r="T65" s="365">
        <v>0.28775834111361509</v>
      </c>
      <c r="U65" s="365">
        <v>1.189549439414418E-2</v>
      </c>
    </row>
    <row r="66" spans="1:21">
      <c r="A66" s="570" t="s">
        <v>19</v>
      </c>
      <c r="B66" s="103">
        <v>57.964499231545972</v>
      </c>
      <c r="C66" s="103">
        <v>37.731375882063013</v>
      </c>
      <c r="D66" s="581">
        <v>20.233123349482963</v>
      </c>
      <c r="E66" s="367">
        <v>0.14425735711671983</v>
      </c>
      <c r="F66" s="367">
        <v>0.17354912905033992</v>
      </c>
      <c r="G66" s="367">
        <v>0.10972244258349298</v>
      </c>
      <c r="H66" s="570" t="s">
        <v>19</v>
      </c>
      <c r="I66" s="509">
        <v>85.492983557484877</v>
      </c>
      <c r="J66" s="103">
        <v>42.738866184326994</v>
      </c>
      <c r="K66" s="581">
        <v>42.754117373157875</v>
      </c>
      <c r="L66" s="367">
        <v>0.21276802221236091</v>
      </c>
      <c r="M66" s="367">
        <v>0.19658156718358777</v>
      </c>
      <c r="N66" s="367">
        <v>0.23185180595481866</v>
      </c>
      <c r="O66" s="570" t="s">
        <v>19</v>
      </c>
      <c r="P66" s="103">
        <v>76.0675095695929</v>
      </c>
      <c r="Q66" s="103">
        <v>71.362141883833274</v>
      </c>
      <c r="R66" s="581">
        <v>4.7053676857596312</v>
      </c>
      <c r="S66" s="367">
        <v>0.18931066494900858</v>
      </c>
      <c r="T66" s="367">
        <v>0.32823710457358729</v>
      </c>
      <c r="U66" s="367">
        <v>2.5516793765218534E-2</v>
      </c>
    </row>
    <row r="67" spans="1:21">
      <c r="A67" s="568" t="s">
        <v>20</v>
      </c>
      <c r="B67" s="99">
        <v>122.92182399983722</v>
      </c>
      <c r="C67" s="99">
        <v>90.889921045134514</v>
      </c>
      <c r="D67" s="525">
        <v>32.031902954702701</v>
      </c>
      <c r="E67" s="365">
        <v>0.23777098368643274</v>
      </c>
      <c r="F67" s="365">
        <v>0.27512887243785938</v>
      </c>
      <c r="G67" s="365">
        <v>0.17164080622837857</v>
      </c>
      <c r="H67" s="568" t="s">
        <v>20</v>
      </c>
      <c r="I67" s="524">
        <v>77.778909588539335</v>
      </c>
      <c r="J67" s="99">
        <v>56.80655396605755</v>
      </c>
      <c r="K67" s="525">
        <v>20.972355622481789</v>
      </c>
      <c r="L67" s="365">
        <v>0.15044983259400382</v>
      </c>
      <c r="M67" s="365">
        <v>0.17195661477140731</v>
      </c>
      <c r="N67" s="365">
        <v>0.1123789627060717</v>
      </c>
      <c r="O67" s="568" t="s">
        <v>20</v>
      </c>
      <c r="P67" s="99">
        <v>56.553957409140857</v>
      </c>
      <c r="Q67" s="99">
        <v>51.212294473159417</v>
      </c>
      <c r="R67" s="525">
        <v>5.3416629359814412</v>
      </c>
      <c r="S67" s="365">
        <v>0.10939383786356643</v>
      </c>
      <c r="T67" s="365">
        <v>0.15502247852497422</v>
      </c>
      <c r="U67" s="365">
        <v>2.8622943014926225E-2</v>
      </c>
    </row>
    <row r="68" spans="1:21">
      <c r="A68" s="570" t="s">
        <v>21</v>
      </c>
      <c r="B68" s="103">
        <v>37.056886413821182</v>
      </c>
      <c r="C68" s="103">
        <v>35.201313309152667</v>
      </c>
      <c r="D68" s="581">
        <v>1.8555731046685129</v>
      </c>
      <c r="E68" s="367">
        <v>0.10247509809840025</v>
      </c>
      <c r="F68" s="367">
        <v>0.14197388198721075</v>
      </c>
      <c r="G68" s="367">
        <v>1.6323310079993963E-2</v>
      </c>
      <c r="H68" s="570" t="s">
        <v>21</v>
      </c>
      <c r="I68" s="509">
        <v>79.076787435368743</v>
      </c>
      <c r="J68" s="103">
        <v>54.528646774195309</v>
      </c>
      <c r="K68" s="581">
        <v>24.548140661173441</v>
      </c>
      <c r="L68" s="367">
        <v>0.21867464684575913</v>
      </c>
      <c r="M68" s="367">
        <v>0.21992485320225269</v>
      </c>
      <c r="N68" s="367">
        <v>0.21594779041121426</v>
      </c>
      <c r="O68" s="570" t="s">
        <v>21</v>
      </c>
      <c r="P68" s="103">
        <v>62.576201292570396</v>
      </c>
      <c r="Q68" s="103">
        <v>55.983459203042266</v>
      </c>
      <c r="R68" s="581">
        <v>6.5927420895281275</v>
      </c>
      <c r="S68" s="367">
        <v>0.17304482342287955</v>
      </c>
      <c r="T68" s="367">
        <v>0.22579240042336565</v>
      </c>
      <c r="U68" s="367">
        <v>5.7995760519507972E-2</v>
      </c>
    </row>
    <row r="69" spans="1:21">
      <c r="A69" s="568" t="s">
        <v>22</v>
      </c>
      <c r="B69" s="99">
        <v>78.974193705744824</v>
      </c>
      <c r="C69" s="99">
        <v>57.188724895330985</v>
      </c>
      <c r="D69" s="525">
        <v>21.785468810413843</v>
      </c>
      <c r="E69" s="365">
        <v>0.17573073163588096</v>
      </c>
      <c r="F69" s="365">
        <v>0.18528157176965357</v>
      </c>
      <c r="G69" s="365">
        <v>0.15478558667866577</v>
      </c>
      <c r="H69" s="568" t="s">
        <v>22</v>
      </c>
      <c r="I69" s="524">
        <v>80.286919242424659</v>
      </c>
      <c r="J69" s="99">
        <v>49.239077577220762</v>
      </c>
      <c r="K69" s="525">
        <v>31.047841665203904</v>
      </c>
      <c r="L69" s="365">
        <v>0.17865176454768733</v>
      </c>
      <c r="M69" s="365">
        <v>0.15952609019859781</v>
      </c>
      <c r="N69" s="365">
        <v>0.22059467386617229</v>
      </c>
      <c r="O69" s="568" t="s">
        <v>22</v>
      </c>
      <c r="P69" s="99">
        <v>57.774248804168288</v>
      </c>
      <c r="Q69" s="99">
        <v>55.883655560482516</v>
      </c>
      <c r="R69" s="525">
        <v>1.8905932436857726</v>
      </c>
      <c r="S69" s="365">
        <v>0.12855732405320361</v>
      </c>
      <c r="T69" s="365">
        <v>0.18105337297571886</v>
      </c>
      <c r="U69" s="365">
        <v>1.343265031114403E-2</v>
      </c>
    </row>
    <row r="70" spans="1:21">
      <c r="A70" s="570" t="s">
        <v>23</v>
      </c>
      <c r="B70" s="103">
        <v>89.055356334617684</v>
      </c>
      <c r="C70" s="103">
        <v>71.214752580016821</v>
      </c>
      <c r="D70" s="581">
        <v>17.840603754600863</v>
      </c>
      <c r="E70" s="367">
        <v>0.23447350907400472</v>
      </c>
      <c r="F70" s="367">
        <v>0.26717376725243852</v>
      </c>
      <c r="G70" s="367">
        <v>0.1575170163617545</v>
      </c>
      <c r="H70" s="570" t="s">
        <v>23</v>
      </c>
      <c r="I70" s="509">
        <v>47.93128960858585</v>
      </c>
      <c r="J70" s="103">
        <v>17.443887108882805</v>
      </c>
      <c r="K70" s="581">
        <v>30.487402499703045</v>
      </c>
      <c r="L70" s="367">
        <v>0.12619811015902718</v>
      </c>
      <c r="M70" s="367">
        <v>6.5443589503029989E-2</v>
      </c>
      <c r="N70" s="367">
        <v>0.26917725119782848</v>
      </c>
      <c r="O70" s="570" t="s">
        <v>23</v>
      </c>
      <c r="P70" s="103">
        <v>59.221687745958498</v>
      </c>
      <c r="Q70" s="103">
        <v>57.912289909034662</v>
      </c>
      <c r="R70" s="581">
        <v>1.309397836923839</v>
      </c>
      <c r="S70" s="367">
        <v>0.1559245564848987</v>
      </c>
      <c r="T70" s="367">
        <v>0.2172674074494203</v>
      </c>
      <c r="U70" s="367">
        <v>1.1560844203469763E-2</v>
      </c>
    </row>
    <row r="71" spans="1:21">
      <c r="A71" s="568" t="s">
        <v>27</v>
      </c>
      <c r="B71" s="583" t="s">
        <v>86</v>
      </c>
      <c r="C71" s="583" t="s">
        <v>86</v>
      </c>
      <c r="D71" s="587" t="s">
        <v>86</v>
      </c>
      <c r="E71" s="594" t="s">
        <v>86</v>
      </c>
      <c r="F71" s="594" t="s">
        <v>86</v>
      </c>
      <c r="G71" s="594" t="s">
        <v>86</v>
      </c>
      <c r="H71" s="568" t="s">
        <v>27</v>
      </c>
      <c r="I71" s="524">
        <v>88.629112019965632</v>
      </c>
      <c r="J71" s="99">
        <v>58.495967261796274</v>
      </c>
      <c r="K71" s="525">
        <v>30.133144758169362</v>
      </c>
      <c r="L71" s="365">
        <v>0.10356591458973559</v>
      </c>
      <c r="M71" s="365">
        <v>0.11365095005022451</v>
      </c>
      <c r="N71" s="365">
        <v>8.8347180708942805E-2</v>
      </c>
      <c r="O71" s="568" t="s">
        <v>27</v>
      </c>
      <c r="P71" s="99">
        <v>77.112882648411826</v>
      </c>
      <c r="Q71" s="99">
        <v>55.945293761710019</v>
      </c>
      <c r="R71" s="525">
        <v>21.167588886701807</v>
      </c>
      <c r="S71" s="365">
        <v>9.0108837109127773E-2</v>
      </c>
      <c r="T71" s="365">
        <v>0.10869528421337528</v>
      </c>
      <c r="U71" s="365">
        <v>6.206112291147621E-2</v>
      </c>
    </row>
    <row r="72" spans="1:21">
      <c r="A72" s="569" t="s">
        <v>28</v>
      </c>
      <c r="B72" s="584" t="s">
        <v>86</v>
      </c>
      <c r="C72" s="584" t="s">
        <v>86</v>
      </c>
      <c r="D72" s="588" t="s">
        <v>86</v>
      </c>
      <c r="E72" s="595" t="s">
        <v>86</v>
      </c>
      <c r="F72" s="595" t="s">
        <v>86</v>
      </c>
      <c r="G72" s="595" t="s">
        <v>86</v>
      </c>
      <c r="H72" s="569" t="s">
        <v>28</v>
      </c>
      <c r="I72" s="526">
        <v>146.45174255469067</v>
      </c>
      <c r="J72" s="101">
        <v>78.588211749892636</v>
      </c>
      <c r="K72" s="527">
        <v>67.863530804798032</v>
      </c>
      <c r="L72" s="367">
        <v>0.21555504154277214</v>
      </c>
      <c r="M72" s="367">
        <v>0.19577966344617484</v>
      </c>
      <c r="N72" s="367">
        <v>0.24410867549665102</v>
      </c>
      <c r="O72" s="569" t="s">
        <v>28</v>
      </c>
      <c r="P72" s="101">
        <v>35.772506868905019</v>
      </c>
      <c r="Q72" s="101">
        <v>32.020146008530368</v>
      </c>
      <c r="R72" s="527">
        <v>3.7523608603746523</v>
      </c>
      <c r="S72" s="367">
        <v>5.2651775046898892E-2</v>
      </c>
      <c r="T72" s="367">
        <v>7.9768877156770487E-2</v>
      </c>
      <c r="U72" s="367">
        <v>1.3497438591078572E-2</v>
      </c>
    </row>
    <row r="73" spans="1:21">
      <c r="A73" s="568" t="s">
        <v>29</v>
      </c>
      <c r="B73" s="583" t="s">
        <v>86</v>
      </c>
      <c r="C73" s="583" t="s">
        <v>86</v>
      </c>
      <c r="D73" s="587" t="s">
        <v>86</v>
      </c>
      <c r="E73" s="594" t="s">
        <v>86</v>
      </c>
      <c r="F73" s="594" t="s">
        <v>86</v>
      </c>
      <c r="G73" s="594" t="s">
        <v>86</v>
      </c>
      <c r="H73" s="568" t="s">
        <v>29</v>
      </c>
      <c r="I73" s="524">
        <v>100.25472341449716</v>
      </c>
      <c r="J73" s="99">
        <v>47.98126679770548</v>
      </c>
      <c r="K73" s="525">
        <v>52.273456616791677</v>
      </c>
      <c r="L73" s="365">
        <v>0.10072544080604534</v>
      </c>
      <c r="M73" s="365">
        <v>9.7528924450430016E-2</v>
      </c>
      <c r="N73" s="365">
        <v>0.10384964197574437</v>
      </c>
      <c r="O73" s="568" t="s">
        <v>29</v>
      </c>
      <c r="P73" s="99">
        <v>133.59190099883671</v>
      </c>
      <c r="Q73" s="99">
        <v>123.77652533194274</v>
      </c>
      <c r="R73" s="525">
        <v>9.8153756668939796</v>
      </c>
      <c r="S73" s="365">
        <v>0.13421914357682621</v>
      </c>
      <c r="T73" s="365">
        <v>0.25159384471301754</v>
      </c>
      <c r="U73" s="365">
        <v>1.9499824860193728E-2</v>
      </c>
    </row>
    <row r="74" spans="1:21">
      <c r="A74" s="580" t="s">
        <v>30</v>
      </c>
      <c r="B74" s="586" t="s">
        <v>86</v>
      </c>
      <c r="C74" s="586" t="s">
        <v>86</v>
      </c>
      <c r="D74" s="589" t="s">
        <v>86</v>
      </c>
      <c r="E74" s="596" t="s">
        <v>86</v>
      </c>
      <c r="F74" s="596" t="s">
        <v>86</v>
      </c>
      <c r="G74" s="596" t="s">
        <v>86</v>
      </c>
      <c r="H74" s="580" t="s">
        <v>30</v>
      </c>
      <c r="I74" s="593">
        <v>130.99905326658842</v>
      </c>
      <c r="J74" s="455">
        <v>65.146878585320025</v>
      </c>
      <c r="K74" s="582">
        <v>65.852174681268409</v>
      </c>
      <c r="L74" s="577">
        <v>0.12827195136920244</v>
      </c>
      <c r="M74" s="577">
        <v>0.15142503968209922</v>
      </c>
      <c r="N74" s="577">
        <v>0.11141839288491721</v>
      </c>
      <c r="O74" s="580" t="s">
        <v>30</v>
      </c>
      <c r="P74" s="455">
        <v>63.167294837616716</v>
      </c>
      <c r="Q74" s="455">
        <v>52.900072467488123</v>
      </c>
      <c r="R74" s="582">
        <v>10.267222370128591</v>
      </c>
      <c r="S74" s="577">
        <v>6.1852295642516888E-2</v>
      </c>
      <c r="T74" s="577">
        <v>0.12295900811401807</v>
      </c>
      <c r="U74" s="577">
        <v>1.7371596631526216E-2</v>
      </c>
    </row>
    <row r="75" spans="1:21">
      <c r="A75" s="573" t="s">
        <v>31</v>
      </c>
      <c r="B75" s="584" t="s">
        <v>86</v>
      </c>
      <c r="C75" s="584" t="s">
        <v>86</v>
      </c>
      <c r="D75" s="588" t="s">
        <v>86</v>
      </c>
      <c r="E75" s="597" t="s">
        <v>86</v>
      </c>
      <c r="F75" s="597" t="s">
        <v>86</v>
      </c>
      <c r="G75" s="597" t="s">
        <v>86</v>
      </c>
      <c r="H75" s="573" t="s">
        <v>31</v>
      </c>
      <c r="I75" s="532">
        <v>117.23090393927018</v>
      </c>
      <c r="J75" s="109">
        <v>61.778075649539666</v>
      </c>
      <c r="K75" s="533">
        <v>55.452828289730519</v>
      </c>
      <c r="L75" s="578">
        <v>0.12520953318394173</v>
      </c>
      <c r="M75" s="578">
        <v>0.13487979787228965</v>
      </c>
      <c r="N75" s="578">
        <v>0.11594834550040801</v>
      </c>
      <c r="O75" s="573" t="s">
        <v>31</v>
      </c>
      <c r="P75" s="109">
        <v>77.606006768592849</v>
      </c>
      <c r="Q75" s="109">
        <v>65.885921295111828</v>
      </c>
      <c r="R75" s="533">
        <v>11.720085473481026</v>
      </c>
      <c r="S75" s="578">
        <v>8.2887801366771804E-2</v>
      </c>
      <c r="T75" s="578">
        <v>0.14384843900492203</v>
      </c>
      <c r="U75" s="578">
        <v>2.4505955091656786E-2</v>
      </c>
    </row>
    <row r="76" spans="1:21">
      <c r="A76" s="574" t="s">
        <v>32</v>
      </c>
      <c r="B76" s="110">
        <v>61.450963962861934</v>
      </c>
      <c r="C76" s="110">
        <v>44.522185197304651</v>
      </c>
      <c r="D76" s="535">
        <v>16.928778765557286</v>
      </c>
      <c r="E76" s="579">
        <v>0.13774947403025051</v>
      </c>
      <c r="F76" s="579">
        <v>0.16249197386416106</v>
      </c>
      <c r="G76" s="579">
        <v>9.8359945436523197E-2</v>
      </c>
      <c r="H76" s="574" t="s">
        <v>32</v>
      </c>
      <c r="I76" s="534">
        <v>77.144331167309417</v>
      </c>
      <c r="J76" s="110">
        <v>43.395879103786598</v>
      </c>
      <c r="K76" s="535">
        <v>33.748452063522812</v>
      </c>
      <c r="L76" s="579">
        <v>0.17292797960231412</v>
      </c>
      <c r="M76" s="579">
        <v>0.1583813108430194</v>
      </c>
      <c r="N76" s="579">
        <v>0.19608596399693962</v>
      </c>
      <c r="O76" s="574" t="s">
        <v>32</v>
      </c>
      <c r="P76" s="110">
        <v>63.598784947485825</v>
      </c>
      <c r="Q76" s="110">
        <v>60.133772094266213</v>
      </c>
      <c r="R76" s="535">
        <v>3.4650128532196107</v>
      </c>
      <c r="S76" s="579">
        <v>0.1425640642638859</v>
      </c>
      <c r="T76" s="579">
        <v>0.21946935623650543</v>
      </c>
      <c r="U76" s="579">
        <v>2.0132490352638439E-2</v>
      </c>
    </row>
    <row r="77" spans="1:21">
      <c r="A77" s="91" t="s">
        <v>343</v>
      </c>
      <c r="B77" s="58"/>
      <c r="C77" s="59"/>
      <c r="D77" s="49"/>
      <c r="E77" s="2"/>
      <c r="F77" s="49"/>
      <c r="G77" s="49"/>
      <c r="H77" s="91" t="s">
        <v>343</v>
      </c>
      <c r="I77" s="58"/>
      <c r="J77" s="59"/>
      <c r="K77" s="49"/>
      <c r="L77" s="2"/>
      <c r="M77" s="49"/>
      <c r="N77" s="49"/>
      <c r="O77" s="91" t="s">
        <v>343</v>
      </c>
      <c r="P77" s="58"/>
      <c r="Q77" s="59"/>
      <c r="R77" s="49"/>
      <c r="S77" s="2"/>
      <c r="T77" s="49"/>
      <c r="U77" s="49"/>
    </row>
    <row r="78" spans="1:21">
      <c r="A78" s="361" t="s">
        <v>206</v>
      </c>
      <c r="B78" s="122"/>
      <c r="C78" s="122"/>
      <c r="D78" s="122"/>
      <c r="E78" s="122"/>
      <c r="F78" s="122"/>
      <c r="G78" s="122"/>
      <c r="H78" s="361" t="s">
        <v>212</v>
      </c>
      <c r="I78" s="122"/>
      <c r="J78" s="122"/>
      <c r="K78" s="122"/>
      <c r="L78" s="122"/>
      <c r="M78" s="122"/>
      <c r="N78" s="122"/>
      <c r="O78" s="361" t="s">
        <v>216</v>
      </c>
      <c r="P78" s="122"/>
      <c r="Q78" s="122"/>
      <c r="R78" s="122"/>
      <c r="S78" s="122"/>
      <c r="T78" s="122"/>
      <c r="U78" s="122"/>
    </row>
    <row r="79" spans="1:21">
      <c r="A79" s="361" t="s">
        <v>202</v>
      </c>
      <c r="B79" s="122"/>
      <c r="C79" s="122"/>
      <c r="D79" s="122"/>
      <c r="E79" s="122"/>
      <c r="F79" s="122"/>
      <c r="G79" s="122"/>
      <c r="H79" s="361" t="s">
        <v>213</v>
      </c>
      <c r="I79" s="122"/>
      <c r="J79" s="122"/>
      <c r="K79" s="122"/>
      <c r="L79" s="122"/>
      <c r="M79" s="122"/>
      <c r="N79" s="122"/>
      <c r="O79" s="361" t="s">
        <v>217</v>
      </c>
      <c r="P79" s="122"/>
      <c r="Q79" s="122"/>
      <c r="R79" s="122"/>
      <c r="S79" s="122"/>
      <c r="T79" s="122"/>
      <c r="U79" s="122"/>
    </row>
    <row r="80" spans="1:21">
      <c r="A80" s="361" t="s">
        <v>207</v>
      </c>
      <c r="B80" s="122"/>
      <c r="C80" s="122"/>
      <c r="D80" s="122"/>
      <c r="E80" s="122"/>
      <c r="F80" s="122"/>
      <c r="G80" s="122"/>
      <c r="H80" s="122"/>
      <c r="I80" s="122"/>
      <c r="J80" s="122"/>
      <c r="K80" s="122"/>
      <c r="L80" s="122"/>
      <c r="M80" s="122"/>
      <c r="N80" s="122"/>
      <c r="O80" s="122"/>
      <c r="P80" s="122"/>
      <c r="Q80" s="122"/>
      <c r="R80" s="122"/>
      <c r="S80" s="122"/>
      <c r="T80" s="122"/>
      <c r="U80" s="122"/>
    </row>
    <row r="83" spans="1:20">
      <c r="A83" t="s">
        <v>332</v>
      </c>
      <c r="B83" t="s">
        <v>201</v>
      </c>
      <c r="D83" t="s">
        <v>48</v>
      </c>
      <c r="F83" t="s">
        <v>49</v>
      </c>
      <c r="H83" t="s">
        <v>332</v>
      </c>
      <c r="I83" t="s">
        <v>201</v>
      </c>
      <c r="K83" t="s">
        <v>48</v>
      </c>
      <c r="M83" t="s">
        <v>49</v>
      </c>
      <c r="O83" t="s">
        <v>332</v>
      </c>
      <c r="P83" t="s">
        <v>201</v>
      </c>
      <c r="R83" t="s">
        <v>48</v>
      </c>
      <c r="T83" t="s">
        <v>49</v>
      </c>
    </row>
    <row r="84" spans="1:20">
      <c r="A84" t="s">
        <v>3</v>
      </c>
      <c r="B84" s="313">
        <f>D84+F84</f>
        <v>177.88116287</v>
      </c>
      <c r="D84" s="313">
        <v>150.95516287000001</v>
      </c>
      <c r="F84" s="313">
        <v>26.925999999999998</v>
      </c>
      <c r="H84" t="s">
        <v>3</v>
      </c>
      <c r="I84" s="313">
        <f>K84+M84</f>
        <v>118.48754855999999</v>
      </c>
      <c r="K84" s="313">
        <v>76.295223280000002</v>
      </c>
      <c r="M84" s="313">
        <v>42.192325279999999</v>
      </c>
      <c r="O84" t="s">
        <v>3</v>
      </c>
      <c r="P84" s="313">
        <f>R84+T84</f>
        <v>113.44234800000001</v>
      </c>
      <c r="R84" s="313">
        <v>111.60234800000001</v>
      </c>
      <c r="T84" s="313">
        <v>1.84</v>
      </c>
    </row>
    <row r="85" spans="1:20">
      <c r="A85" t="s">
        <v>4</v>
      </c>
      <c r="B85" s="314">
        <f t="shared" ref="B85:B113" si="0">D85+F85</f>
        <v>200.69240000000002</v>
      </c>
      <c r="D85" s="314">
        <v>143.02500000000001</v>
      </c>
      <c r="F85" s="314">
        <v>57.667400000000001</v>
      </c>
      <c r="G85" s="120"/>
      <c r="H85" s="120" t="s">
        <v>4</v>
      </c>
      <c r="I85" s="314">
        <f t="shared" ref="I85:I113" si="1">K85+M85</f>
        <v>279.31941999999998</v>
      </c>
      <c r="J85" s="120"/>
      <c r="K85" s="314">
        <v>143.55969999999999</v>
      </c>
      <c r="M85" s="314">
        <v>135.75971999999999</v>
      </c>
      <c r="O85" s="120" t="s">
        <v>4</v>
      </c>
      <c r="P85" s="314">
        <f t="shared" ref="P85:P113" si="2">R85+T85</f>
        <v>238.03969999999998</v>
      </c>
      <c r="Q85" s="120"/>
      <c r="R85" s="314">
        <v>217.53919999999999</v>
      </c>
      <c r="T85" s="314">
        <v>20.500499999999999</v>
      </c>
    </row>
    <row r="86" spans="1:20">
      <c r="A86" t="s">
        <v>5</v>
      </c>
      <c r="B86" s="313">
        <f t="shared" si="0"/>
        <v>113.68</v>
      </c>
      <c r="D86" s="313">
        <v>103.68</v>
      </c>
      <c r="F86" s="313">
        <v>10</v>
      </c>
      <c r="H86" s="114" t="s">
        <v>5</v>
      </c>
      <c r="I86" s="313">
        <f t="shared" si="1"/>
        <v>133.02799999999999</v>
      </c>
      <c r="J86" s="114"/>
      <c r="K86" s="313">
        <v>79.897999999999996</v>
      </c>
      <c r="M86" s="313">
        <v>53.13</v>
      </c>
      <c r="O86" s="114" t="s">
        <v>5</v>
      </c>
      <c r="P86" s="313">
        <f t="shared" si="2"/>
        <v>87.370593999999997</v>
      </c>
      <c r="Q86" s="114"/>
      <c r="R86" s="313">
        <v>83.350594000000001</v>
      </c>
      <c r="T86" s="313">
        <v>4.0199999999999996</v>
      </c>
    </row>
    <row r="87" spans="1:20">
      <c r="A87" s="114" t="s">
        <v>6</v>
      </c>
      <c r="B87" s="314">
        <f t="shared" si="0"/>
        <v>153.42421999999999</v>
      </c>
      <c r="D87" s="314">
        <v>142.42421999999999</v>
      </c>
      <c r="F87" s="314">
        <v>11</v>
      </c>
      <c r="H87" s="114" t="s">
        <v>6</v>
      </c>
      <c r="I87" s="314">
        <f t="shared" si="1"/>
        <v>154.66624347999999</v>
      </c>
      <c r="J87" s="114"/>
      <c r="K87" s="314">
        <v>93.36598948999999</v>
      </c>
      <c r="M87" s="314">
        <v>61.300253990000002</v>
      </c>
      <c r="O87" s="114" t="s">
        <v>6</v>
      </c>
      <c r="P87" s="314">
        <f t="shared" si="2"/>
        <v>114.80076122</v>
      </c>
      <c r="Q87" s="114"/>
      <c r="R87" s="314">
        <v>112.22077677</v>
      </c>
      <c r="T87" s="314">
        <v>2.57998445</v>
      </c>
    </row>
    <row r="88" spans="1:20">
      <c r="A88" s="114" t="s">
        <v>7</v>
      </c>
      <c r="B88" s="313">
        <f t="shared" si="0"/>
        <v>129.745</v>
      </c>
      <c r="C88" s="174"/>
      <c r="D88" s="313">
        <v>93.334999999999994</v>
      </c>
      <c r="E88" s="174"/>
      <c r="F88" s="313">
        <v>36.409999999999997</v>
      </c>
      <c r="H88" s="114" t="s">
        <v>7</v>
      </c>
      <c r="I88" s="313">
        <f t="shared" si="1"/>
        <v>270.21816899999999</v>
      </c>
      <c r="J88" s="114"/>
      <c r="K88" s="313">
        <v>157.46016900000001</v>
      </c>
      <c r="M88" s="313">
        <v>112.758</v>
      </c>
      <c r="O88" s="114" t="s">
        <v>7</v>
      </c>
      <c r="P88" s="313">
        <f t="shared" si="2"/>
        <v>213.99299999999999</v>
      </c>
      <c r="Q88" s="114"/>
      <c r="R88" s="313">
        <v>198.803</v>
      </c>
      <c r="T88" s="313">
        <v>15.19</v>
      </c>
    </row>
    <row r="89" spans="1:20">
      <c r="A89" s="114" t="s">
        <v>8</v>
      </c>
      <c r="B89" s="314">
        <f t="shared" si="0"/>
        <v>156.77233899999999</v>
      </c>
      <c r="C89" s="174"/>
      <c r="D89" s="314">
        <v>150.19633899999999</v>
      </c>
      <c r="E89" s="174"/>
      <c r="F89" s="314">
        <v>6.5759999999999996</v>
      </c>
      <c r="H89" s="114" t="s">
        <v>8</v>
      </c>
      <c r="I89" s="314">
        <f t="shared" si="1"/>
        <v>209.5111</v>
      </c>
      <c r="J89" s="114"/>
      <c r="K89" s="314">
        <v>129.93109999999999</v>
      </c>
      <c r="M89" s="314">
        <v>79.58</v>
      </c>
      <c r="O89" s="114" t="s">
        <v>8</v>
      </c>
      <c r="P89" s="314">
        <f t="shared" si="2"/>
        <v>187.8304</v>
      </c>
      <c r="Q89" s="114"/>
      <c r="R89" s="314">
        <v>178.143</v>
      </c>
      <c r="T89" s="314">
        <v>9.6874000000000002</v>
      </c>
    </row>
    <row r="90" spans="1:20">
      <c r="A90" s="114" t="s">
        <v>9</v>
      </c>
      <c r="B90" s="313">
        <f t="shared" si="0"/>
        <v>102.70749499999999</v>
      </c>
      <c r="C90" s="174"/>
      <c r="D90" s="313">
        <v>101.6</v>
      </c>
      <c r="E90" s="174"/>
      <c r="F90" s="313">
        <v>1.1074949999999999</v>
      </c>
      <c r="H90" s="114" t="s">
        <v>9</v>
      </c>
      <c r="I90" s="313">
        <f t="shared" si="1"/>
        <v>134.67360000000002</v>
      </c>
      <c r="J90" s="114"/>
      <c r="K90" s="313">
        <v>83.378600000000006</v>
      </c>
      <c r="M90" s="313">
        <v>51.295000000000002</v>
      </c>
      <c r="O90" s="114" t="s">
        <v>9</v>
      </c>
      <c r="P90" s="313">
        <f t="shared" si="2"/>
        <v>111.285061</v>
      </c>
      <c r="Q90" s="114"/>
      <c r="R90" s="313">
        <v>109.529061</v>
      </c>
      <c r="T90" s="313">
        <v>1.756</v>
      </c>
    </row>
    <row r="91" spans="1:20">
      <c r="A91" s="114" t="s">
        <v>10</v>
      </c>
      <c r="B91" s="314">
        <f t="shared" si="0"/>
        <v>26.269000000000002</v>
      </c>
      <c r="C91" s="174"/>
      <c r="D91" s="314">
        <v>24.169</v>
      </c>
      <c r="E91" s="174"/>
      <c r="F91" s="314">
        <v>2.1</v>
      </c>
      <c r="H91" s="114" t="s">
        <v>10</v>
      </c>
      <c r="I91" s="314">
        <f t="shared" si="1"/>
        <v>16.932500000000001</v>
      </c>
      <c r="J91" s="114"/>
      <c r="K91" s="314">
        <v>13.897500000000001</v>
      </c>
      <c r="M91" s="314">
        <v>3.0350000000000001</v>
      </c>
      <c r="O91" s="114" t="s">
        <v>10</v>
      </c>
      <c r="P91" s="314">
        <f t="shared" si="2"/>
        <v>18.55</v>
      </c>
      <c r="Q91" s="114"/>
      <c r="R91" s="314">
        <v>17.850000000000001</v>
      </c>
      <c r="T91" s="314">
        <v>0.7</v>
      </c>
    </row>
    <row r="92" spans="1:20">
      <c r="A92" s="114" t="s">
        <v>11</v>
      </c>
      <c r="B92" s="313">
        <f t="shared" si="0"/>
        <v>80.918000000000006</v>
      </c>
      <c r="C92" s="174"/>
      <c r="D92" s="313">
        <v>80.918000000000006</v>
      </c>
      <c r="E92" s="174"/>
      <c r="F92" s="313">
        <v>0</v>
      </c>
      <c r="H92" s="114" t="s">
        <v>11</v>
      </c>
      <c r="I92" s="313">
        <f t="shared" si="1"/>
        <v>82.128999999999991</v>
      </c>
      <c r="J92" s="114"/>
      <c r="K92" s="313">
        <v>18.527999999999999</v>
      </c>
      <c r="M92" s="313">
        <v>63.600999999999999</v>
      </c>
      <c r="O92" s="114" t="s">
        <v>11</v>
      </c>
      <c r="P92" s="313">
        <f t="shared" si="2"/>
        <v>82.621016999999995</v>
      </c>
      <c r="Q92" s="114"/>
      <c r="R92" s="313">
        <v>81.548017000000002</v>
      </c>
      <c r="T92" s="313">
        <v>1.073</v>
      </c>
    </row>
    <row r="93" spans="1:20">
      <c r="A93" s="114" t="s">
        <v>25</v>
      </c>
      <c r="B93" s="315">
        <f t="shared" si="0"/>
        <v>319.10000000000002</v>
      </c>
      <c r="C93" s="174"/>
      <c r="D93" s="315">
        <v>0</v>
      </c>
      <c r="E93" s="174"/>
      <c r="F93" s="315">
        <v>319.10000000000002</v>
      </c>
      <c r="H93" s="114" t="s">
        <v>203</v>
      </c>
      <c r="I93" s="315">
        <f t="shared" si="1"/>
        <v>838.92100000000005</v>
      </c>
      <c r="J93" s="114"/>
      <c r="K93" s="315">
        <v>491.77699999999999</v>
      </c>
      <c r="M93" s="315">
        <v>347.14400000000001</v>
      </c>
      <c r="O93" s="114" t="s">
        <v>203</v>
      </c>
      <c r="P93" s="315">
        <f t="shared" si="2"/>
        <v>622.77</v>
      </c>
      <c r="Q93" s="114"/>
      <c r="R93" s="315">
        <v>600.41999999999996</v>
      </c>
      <c r="T93" s="315">
        <v>22.35</v>
      </c>
    </row>
    <row r="94" spans="1:20">
      <c r="A94" s="114" t="s">
        <v>12</v>
      </c>
      <c r="B94" s="313">
        <f t="shared" si="0"/>
        <v>114.47499999999999</v>
      </c>
      <c r="C94" s="174"/>
      <c r="D94" s="313">
        <v>112.19</v>
      </c>
      <c r="E94" s="174"/>
      <c r="F94" s="313">
        <v>2.2850000000000001</v>
      </c>
      <c r="H94" s="114" t="s">
        <v>12</v>
      </c>
      <c r="I94" s="313">
        <f t="shared" si="1"/>
        <v>277.471341</v>
      </c>
      <c r="J94" s="114"/>
      <c r="K94" s="313">
        <v>115.171341</v>
      </c>
      <c r="M94" s="313">
        <v>162.30000000000001</v>
      </c>
      <c r="O94" s="114" t="s">
        <v>12</v>
      </c>
      <c r="P94" s="313">
        <f t="shared" si="2"/>
        <v>172.87800000000001</v>
      </c>
      <c r="Q94" s="114"/>
      <c r="R94" s="313">
        <v>164.94800000000001</v>
      </c>
      <c r="T94" s="313">
        <v>7.93</v>
      </c>
    </row>
    <row r="95" spans="1:20">
      <c r="A95" s="114" t="s">
        <v>13</v>
      </c>
      <c r="B95" s="315">
        <f t="shared" si="0"/>
        <v>74.754000000000005</v>
      </c>
      <c r="D95" s="315">
        <v>64.31</v>
      </c>
      <c r="F95" s="315">
        <v>10.444000000000001</v>
      </c>
      <c r="H95" s="114" t="s">
        <v>13</v>
      </c>
      <c r="I95" s="315">
        <f t="shared" si="1"/>
        <v>27.351700000000001</v>
      </c>
      <c r="J95" s="114"/>
      <c r="K95" s="315">
        <v>5.1821999999999999</v>
      </c>
      <c r="M95" s="315">
        <v>22.169499999999999</v>
      </c>
      <c r="O95" s="114" t="s">
        <v>13</v>
      </c>
      <c r="P95" s="315">
        <f t="shared" si="2"/>
        <v>67.501000000000005</v>
      </c>
      <c r="Q95" s="114"/>
      <c r="R95" s="315">
        <v>64.908000000000001</v>
      </c>
      <c r="T95" s="315">
        <v>2.593</v>
      </c>
    </row>
    <row r="96" spans="1:20">
      <c r="A96" s="114" t="s">
        <v>14</v>
      </c>
      <c r="B96" s="313">
        <f t="shared" si="0"/>
        <v>188.082549</v>
      </c>
      <c r="D96" s="313">
        <v>169.73254900000001</v>
      </c>
      <c r="F96" s="313">
        <v>18.350000000000001</v>
      </c>
      <c r="H96" s="114" t="s">
        <v>14</v>
      </c>
      <c r="I96" s="313">
        <f t="shared" si="1"/>
        <v>180.41183999999998</v>
      </c>
      <c r="J96" s="114"/>
      <c r="K96" s="313">
        <v>146.89246499999999</v>
      </c>
      <c r="M96" s="313">
        <v>33.519374999999997</v>
      </c>
      <c r="O96" s="114" t="s">
        <v>14</v>
      </c>
      <c r="P96" s="313">
        <f t="shared" si="2"/>
        <v>151.86599999999999</v>
      </c>
      <c r="Q96" s="114"/>
      <c r="R96" s="313">
        <v>147.839</v>
      </c>
      <c r="T96" s="313">
        <v>4.0270000000000001</v>
      </c>
    </row>
    <row r="97" spans="1:20">
      <c r="A97" s="114" t="s">
        <v>15</v>
      </c>
      <c r="B97" s="315">
        <f t="shared" si="0"/>
        <v>208.393</v>
      </c>
      <c r="D97" s="315">
        <v>146.477</v>
      </c>
      <c r="F97" s="315">
        <v>61.915999999999997</v>
      </c>
      <c r="H97" s="114" t="s">
        <v>15</v>
      </c>
      <c r="I97" s="315">
        <f t="shared" si="1"/>
        <v>238.63291000000001</v>
      </c>
      <c r="J97" s="114"/>
      <c r="K97" s="315">
        <v>144.19291000000001</v>
      </c>
      <c r="M97" s="315">
        <v>94.44</v>
      </c>
      <c r="O97" s="114" t="s">
        <v>15</v>
      </c>
      <c r="P97" s="315">
        <f t="shared" si="2"/>
        <v>178.57499999999999</v>
      </c>
      <c r="Q97" s="114"/>
      <c r="R97" s="315">
        <v>171.505</v>
      </c>
      <c r="T97" s="315">
        <v>7.07</v>
      </c>
    </row>
    <row r="98" spans="1:20">
      <c r="A98" s="114" t="s">
        <v>16</v>
      </c>
      <c r="B98" s="313">
        <f t="shared" si="0"/>
        <v>271.627793</v>
      </c>
      <c r="D98" s="313">
        <v>243.96534</v>
      </c>
      <c r="F98" s="313">
        <v>27.662452999999999</v>
      </c>
      <c r="H98" s="114" t="s">
        <v>16</v>
      </c>
      <c r="I98" s="313">
        <f t="shared" si="1"/>
        <v>389.57723599999997</v>
      </c>
      <c r="J98" s="114"/>
      <c r="K98" s="313">
        <v>225.05180100000001</v>
      </c>
      <c r="M98" s="313">
        <v>164.52543499999999</v>
      </c>
      <c r="O98" s="114" t="s">
        <v>16</v>
      </c>
      <c r="P98" s="313">
        <f t="shared" si="2"/>
        <v>284.78705300000001</v>
      </c>
      <c r="Q98" s="114"/>
      <c r="R98" s="313">
        <v>258.18992600000001</v>
      </c>
      <c r="T98" s="313">
        <v>26.597127</v>
      </c>
    </row>
    <row r="99" spans="1:20">
      <c r="A99" s="114" t="s">
        <v>17</v>
      </c>
      <c r="B99" s="315">
        <f t="shared" si="0"/>
        <v>85.731149000000002</v>
      </c>
      <c r="D99" s="315">
        <v>63.060572999999998</v>
      </c>
      <c r="F99" s="315">
        <v>22.670576000000001</v>
      </c>
      <c r="H99" s="114" t="s">
        <v>17</v>
      </c>
      <c r="I99" s="315">
        <f t="shared" si="1"/>
        <v>134.256924</v>
      </c>
      <c r="J99" s="114"/>
      <c r="K99" s="315">
        <v>83.047837000000001</v>
      </c>
      <c r="M99" s="315">
        <v>51.209086999999997</v>
      </c>
      <c r="O99" s="114" t="s">
        <v>17</v>
      </c>
      <c r="P99" s="315">
        <f t="shared" si="2"/>
        <v>130.89505500000001</v>
      </c>
      <c r="Q99" s="114"/>
      <c r="R99" s="315">
        <v>121.890371</v>
      </c>
      <c r="T99" s="315">
        <v>9.0046839999999992</v>
      </c>
    </row>
    <row r="100" spans="1:20">
      <c r="A100" s="114" t="s">
        <v>18</v>
      </c>
      <c r="B100" s="313">
        <f t="shared" si="0"/>
        <v>87.265299999999996</v>
      </c>
      <c r="D100" s="313">
        <v>63.560499999999998</v>
      </c>
      <c r="F100" s="313">
        <v>23.704799999999999</v>
      </c>
      <c r="H100" s="114" t="s">
        <v>18</v>
      </c>
      <c r="I100" s="313">
        <f t="shared" si="1"/>
        <v>189.395184</v>
      </c>
      <c r="J100" s="114"/>
      <c r="K100" s="313">
        <v>123.742052</v>
      </c>
      <c r="M100" s="313">
        <v>65.653131999999999</v>
      </c>
      <c r="O100" s="114" t="s">
        <v>18</v>
      </c>
      <c r="P100" s="313">
        <f t="shared" si="2"/>
        <v>147.16445200000001</v>
      </c>
      <c r="Q100" s="114"/>
      <c r="R100" s="313">
        <v>141.79445200000001</v>
      </c>
      <c r="T100" s="313">
        <v>5.37</v>
      </c>
    </row>
    <row r="101" spans="1:20">
      <c r="A101" s="114" t="s">
        <v>19</v>
      </c>
      <c r="B101" s="315">
        <f t="shared" si="0"/>
        <v>201.39033499999999</v>
      </c>
      <c r="D101" s="315">
        <v>128.62033500000001</v>
      </c>
      <c r="F101" s="315">
        <v>72.77</v>
      </c>
      <c r="H101" s="114" t="s">
        <v>19</v>
      </c>
      <c r="I101" s="315">
        <f t="shared" si="1"/>
        <v>311.03239500000001</v>
      </c>
      <c r="J101" s="114"/>
      <c r="K101" s="315">
        <v>150.65718000000001</v>
      </c>
      <c r="M101" s="315">
        <v>160.375215</v>
      </c>
      <c r="O101" s="114" t="s">
        <v>19</v>
      </c>
      <c r="P101" s="315">
        <f t="shared" si="2"/>
        <v>282.29638</v>
      </c>
      <c r="Q101" s="114"/>
      <c r="R101" s="315">
        <v>264.38637299999999</v>
      </c>
      <c r="T101" s="315">
        <v>17.910007</v>
      </c>
    </row>
    <row r="102" spans="1:20">
      <c r="A102" s="114" t="s">
        <v>20</v>
      </c>
      <c r="B102" s="313">
        <f t="shared" si="0"/>
        <v>220.52194299999999</v>
      </c>
      <c r="D102" s="313">
        <v>172.16994299999999</v>
      </c>
      <c r="F102" s="313">
        <v>48.351999999999997</v>
      </c>
      <c r="H102" s="114" t="s">
        <v>20</v>
      </c>
      <c r="I102" s="313">
        <f t="shared" si="1"/>
        <v>145.90221</v>
      </c>
      <c r="J102" s="114"/>
      <c r="K102" s="313">
        <v>105.604195</v>
      </c>
      <c r="M102" s="313">
        <v>40.298014999999999</v>
      </c>
      <c r="O102" s="114" t="s">
        <v>20</v>
      </c>
      <c r="P102" s="313">
        <f t="shared" si="2"/>
        <v>112.84482299999999</v>
      </c>
      <c r="Q102" s="114"/>
      <c r="R102" s="313">
        <v>105.978218</v>
      </c>
      <c r="T102" s="313">
        <v>6.8666049999999998</v>
      </c>
    </row>
    <row r="103" spans="1:20">
      <c r="A103" s="114" t="s">
        <v>21</v>
      </c>
      <c r="B103" s="315">
        <f t="shared" si="0"/>
        <v>63</v>
      </c>
      <c r="D103" s="315">
        <v>58</v>
      </c>
      <c r="F103" s="315">
        <v>5</v>
      </c>
      <c r="H103" s="114" t="s">
        <v>21</v>
      </c>
      <c r="I103" s="315">
        <f t="shared" si="1"/>
        <v>162.846034</v>
      </c>
      <c r="J103" s="114"/>
      <c r="K103" s="315">
        <v>95.881034</v>
      </c>
      <c r="M103" s="315">
        <v>66.965000000000003</v>
      </c>
      <c r="O103" s="114" t="s">
        <v>21</v>
      </c>
      <c r="P103" s="315">
        <f t="shared" si="2"/>
        <v>112.65508</v>
      </c>
      <c r="Q103" s="114"/>
      <c r="R103" s="315">
        <v>96.555080000000004</v>
      </c>
      <c r="T103" s="315">
        <v>16.100000000000001</v>
      </c>
    </row>
    <row r="104" spans="1:20">
      <c r="A104" s="114" t="s">
        <v>22</v>
      </c>
      <c r="B104" s="313">
        <f t="shared" si="0"/>
        <v>306.89086065999999</v>
      </c>
      <c r="D104" s="313">
        <v>271.79652599999997</v>
      </c>
      <c r="F104" s="313">
        <v>35.094334659999994</v>
      </c>
      <c r="H104" s="114" t="s">
        <v>22</v>
      </c>
      <c r="I104" s="313">
        <f t="shared" si="1"/>
        <v>418.521007</v>
      </c>
      <c r="J104" s="114"/>
      <c r="K104" s="313">
        <v>239.86160699999999</v>
      </c>
      <c r="M104" s="313">
        <v>178.65940000000001</v>
      </c>
      <c r="O104" s="114" t="s">
        <v>22</v>
      </c>
      <c r="P104" s="313">
        <f t="shared" si="2"/>
        <v>275.50515985999999</v>
      </c>
      <c r="Q104" s="114"/>
      <c r="R104" s="313">
        <v>272.19849196000001</v>
      </c>
      <c r="T104" s="313">
        <v>3.3066678999999999</v>
      </c>
    </row>
    <row r="105" spans="1:20">
      <c r="A105" s="114" t="s">
        <v>23</v>
      </c>
      <c r="B105" s="315">
        <f t="shared" si="0"/>
        <v>508.62200000000001</v>
      </c>
      <c r="D105" s="315">
        <v>434.11</v>
      </c>
      <c r="F105" s="315">
        <v>74.512</v>
      </c>
      <c r="H105" s="114" t="s">
        <v>23</v>
      </c>
      <c r="I105" s="315">
        <f t="shared" si="1"/>
        <v>330.43</v>
      </c>
      <c r="J105" s="114"/>
      <c r="K105" s="315">
        <v>103.37</v>
      </c>
      <c r="M105" s="315">
        <v>227.06</v>
      </c>
      <c r="O105" s="114" t="s">
        <v>23</v>
      </c>
      <c r="P105" s="315">
        <f t="shared" si="2"/>
        <v>370.96</v>
      </c>
      <c r="Q105" s="114"/>
      <c r="R105" s="315">
        <v>360.69</v>
      </c>
      <c r="T105" s="315">
        <v>10.27</v>
      </c>
    </row>
    <row r="106" spans="1:20">
      <c r="A106" s="114" t="s">
        <v>27</v>
      </c>
      <c r="B106" s="333" t="s">
        <v>86</v>
      </c>
      <c r="D106" s="333" t="s">
        <v>86</v>
      </c>
      <c r="F106" s="333" t="s">
        <v>86</v>
      </c>
      <c r="H106" s="114" t="s">
        <v>27</v>
      </c>
      <c r="I106" s="313">
        <f t="shared" si="1"/>
        <v>50.000749999999996</v>
      </c>
      <c r="J106" s="114"/>
      <c r="K106" s="313">
        <v>29.706099999999999</v>
      </c>
      <c r="M106" s="313">
        <v>20.294650000000001</v>
      </c>
      <c r="O106" s="114" t="s">
        <v>27</v>
      </c>
      <c r="P106" s="313">
        <f t="shared" si="2"/>
        <v>55.765758409999997</v>
      </c>
      <c r="Q106" s="114"/>
      <c r="R106" s="313">
        <v>39.171999999999997</v>
      </c>
      <c r="T106" s="313">
        <v>16.59375841</v>
      </c>
    </row>
    <row r="107" spans="1:20">
      <c r="A107" s="114" t="s">
        <v>28</v>
      </c>
      <c r="B107" s="334" t="s">
        <v>86</v>
      </c>
      <c r="D107" s="334" t="s">
        <v>86</v>
      </c>
      <c r="F107" s="334" t="s">
        <v>86</v>
      </c>
      <c r="H107" t="s">
        <v>28</v>
      </c>
      <c r="I107" s="314">
        <f t="shared" si="1"/>
        <v>28.789954999999999</v>
      </c>
      <c r="K107" s="314">
        <v>17.239954999999998</v>
      </c>
      <c r="M107" s="314">
        <v>11.55</v>
      </c>
      <c r="O107" t="s">
        <v>28</v>
      </c>
      <c r="P107" s="314">
        <f t="shared" si="2"/>
        <v>7.7</v>
      </c>
      <c r="R107" s="314">
        <v>7</v>
      </c>
      <c r="T107" s="314">
        <v>0.7</v>
      </c>
    </row>
    <row r="108" spans="1:20">
      <c r="A108" s="114" t="s">
        <v>29</v>
      </c>
      <c r="B108" s="333" t="s">
        <v>86</v>
      </c>
      <c r="D108" s="333" t="s">
        <v>86</v>
      </c>
      <c r="F108" s="333" t="s">
        <v>86</v>
      </c>
      <c r="H108" t="s">
        <v>29</v>
      </c>
      <c r="I108" s="313">
        <f t="shared" si="1"/>
        <v>38.477000000000004</v>
      </c>
      <c r="K108" s="313">
        <v>24.527000000000001</v>
      </c>
      <c r="M108" s="313">
        <v>13.95</v>
      </c>
      <c r="O108" t="s">
        <v>29</v>
      </c>
      <c r="P108" s="313">
        <f t="shared" si="2"/>
        <v>52.89</v>
      </c>
      <c r="R108" s="313">
        <v>50.64</v>
      </c>
      <c r="T108" s="313">
        <v>2.25</v>
      </c>
    </row>
    <row r="109" spans="1:20">
      <c r="A109" s="114" t="s">
        <v>30</v>
      </c>
      <c r="B109" s="334" t="s">
        <v>86</v>
      </c>
      <c r="D109" s="334" t="s">
        <v>86</v>
      </c>
      <c r="F109" s="334" t="s">
        <v>86</v>
      </c>
      <c r="H109" t="s">
        <v>30</v>
      </c>
      <c r="I109" s="314">
        <f t="shared" si="1"/>
        <v>102.35466600000001</v>
      </c>
      <c r="K109" s="314">
        <v>54.927466000000003</v>
      </c>
      <c r="M109" s="314">
        <v>47.427199999999999</v>
      </c>
      <c r="O109" t="s">
        <v>30</v>
      </c>
      <c r="P109" s="314">
        <f t="shared" si="2"/>
        <v>51.187438</v>
      </c>
      <c r="R109" s="314">
        <v>48.037438000000002</v>
      </c>
      <c r="T109" s="314">
        <v>3.15</v>
      </c>
    </row>
    <row r="110" spans="1:20">
      <c r="A110" s="114" t="s">
        <v>24</v>
      </c>
      <c r="B110" s="316">
        <f t="shared" si="0"/>
        <v>3472.8435465299999</v>
      </c>
      <c r="D110" s="316">
        <v>2918.2954878699998</v>
      </c>
      <c r="F110" s="316">
        <v>554.54805865999992</v>
      </c>
      <c r="H110" t="s">
        <v>24</v>
      </c>
      <c r="I110" s="316">
        <f t="shared" si="1"/>
        <v>4204.7943620400001</v>
      </c>
      <c r="K110" s="316">
        <v>2334.96890377</v>
      </c>
      <c r="M110" s="316">
        <v>1869.8254582699999</v>
      </c>
      <c r="O110" t="s">
        <v>24</v>
      </c>
      <c r="P110" s="316">
        <f t="shared" si="2"/>
        <v>3455.8608840799998</v>
      </c>
      <c r="R110" s="316">
        <v>3281.4689087299998</v>
      </c>
      <c r="T110" s="316">
        <v>174.39197535</v>
      </c>
    </row>
    <row r="111" spans="1:20">
      <c r="A111" s="114" t="s">
        <v>26</v>
      </c>
      <c r="B111" s="317">
        <f t="shared" si="0"/>
        <v>3791.9435465299998</v>
      </c>
      <c r="D111" s="317">
        <v>2918.2954878699998</v>
      </c>
      <c r="F111" s="317">
        <v>873.64805865999995</v>
      </c>
      <c r="H111" t="s">
        <v>26</v>
      </c>
      <c r="I111" s="317">
        <f t="shared" si="1"/>
        <v>5043.7153620400004</v>
      </c>
      <c r="K111" s="317">
        <v>2826.74590377</v>
      </c>
      <c r="M111" s="317">
        <v>2216.9694582699999</v>
      </c>
      <c r="O111" t="s">
        <v>26</v>
      </c>
      <c r="P111" s="317">
        <f t="shared" si="2"/>
        <v>4078.6308840799998</v>
      </c>
      <c r="R111" s="317">
        <v>3881.8889087299999</v>
      </c>
      <c r="T111" s="317">
        <v>196.74197534999999</v>
      </c>
    </row>
    <row r="112" spans="1:20">
      <c r="A112" s="114" t="s">
        <v>31</v>
      </c>
      <c r="B112" s="318">
        <f t="shared" si="0"/>
        <v>0</v>
      </c>
      <c r="D112" s="318">
        <v>0</v>
      </c>
      <c r="F112" s="318">
        <v>0</v>
      </c>
      <c r="H112" t="s">
        <v>31</v>
      </c>
      <c r="I112" s="318">
        <f t="shared" si="1"/>
        <v>219.62237099999999</v>
      </c>
      <c r="K112" s="318">
        <v>126.400521</v>
      </c>
      <c r="M112" s="318">
        <v>93.221850000000003</v>
      </c>
      <c r="O112" t="s">
        <v>31</v>
      </c>
      <c r="P112" s="318">
        <f t="shared" si="2"/>
        <v>167.54319641000001</v>
      </c>
      <c r="R112" s="318">
        <v>144.84943799999999</v>
      </c>
      <c r="T112" s="318">
        <v>22.693758410000001</v>
      </c>
    </row>
    <row r="113" spans="1:20">
      <c r="A113" s="114" t="s">
        <v>32</v>
      </c>
      <c r="B113" s="319">
        <f t="shared" si="0"/>
        <v>3791.9435465299998</v>
      </c>
      <c r="D113" s="319">
        <v>2918.2954878699998</v>
      </c>
      <c r="F113" s="319">
        <v>873.64805865999995</v>
      </c>
      <c r="H113" t="s">
        <v>32</v>
      </c>
      <c r="I113" s="319">
        <f t="shared" si="1"/>
        <v>5263.3377330399999</v>
      </c>
      <c r="K113" s="319">
        <v>2953.1464247700001</v>
      </c>
      <c r="M113" s="319">
        <v>2310.1913082699998</v>
      </c>
      <c r="O113" t="s">
        <v>32</v>
      </c>
      <c r="P113" s="319">
        <f t="shared" si="2"/>
        <v>4246.1740804900001</v>
      </c>
      <c r="R113" s="319">
        <v>4026.7383467300001</v>
      </c>
      <c r="T113" s="319">
        <v>219.43573375999998</v>
      </c>
    </row>
    <row r="114" spans="1:20">
      <c r="A114" s="114"/>
    </row>
    <row r="115" spans="1:20">
      <c r="A115" s="114"/>
    </row>
  </sheetData>
  <mergeCells count="34">
    <mergeCell ref="S46:U46"/>
    <mergeCell ref="O47:O48"/>
    <mergeCell ref="P47:R47"/>
    <mergeCell ref="S47:U47"/>
    <mergeCell ref="O6:U6"/>
    <mergeCell ref="O9:O11"/>
    <mergeCell ref="P9:U9"/>
    <mergeCell ref="P10:P11"/>
    <mergeCell ref="Q10:Q11"/>
    <mergeCell ref="R10:S10"/>
    <mergeCell ref="T10:U10"/>
    <mergeCell ref="H6:N6"/>
    <mergeCell ref="A6:G6"/>
    <mergeCell ref="B9:G9"/>
    <mergeCell ref="B10:B11"/>
    <mergeCell ref="C10:C11"/>
    <mergeCell ref="D10:E10"/>
    <mergeCell ref="F10:G10"/>
    <mergeCell ref="J10:J11"/>
    <mergeCell ref="K10:L10"/>
    <mergeCell ref="M10:N10"/>
    <mergeCell ref="A43:G43"/>
    <mergeCell ref="A47:A48"/>
    <mergeCell ref="A9:A11"/>
    <mergeCell ref="H9:H11"/>
    <mergeCell ref="I9:N9"/>
    <mergeCell ref="I10:I11"/>
    <mergeCell ref="L46:N46"/>
    <mergeCell ref="H47:H48"/>
    <mergeCell ref="I47:K47"/>
    <mergeCell ref="L47:N47"/>
    <mergeCell ref="B47:D47"/>
    <mergeCell ref="E47:G47"/>
    <mergeCell ref="E46:G46"/>
  </mergeCells>
  <hyperlinks>
    <hyperlink ref="N2" location="Sommaire!A1" display="Sommaire"/>
    <hyperlink ref="U2" location="Sommaire!A1" display="Sommaire"/>
    <hyperlink ref="G2" location="Sommaire!A1" display="Sommaire"/>
  </hyperlinks>
  <pageMargins left="0.70866141732283472" right="0.70866141732283472" top="0.70866141732283472" bottom="0.70866141732283472" header="0.31496062992125984" footer="0.31496062992125984"/>
  <pageSetup paperSize="9" scale="58" firstPageNumber="24"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colBreaks count="2" manualBreakCount="2">
    <brk id="7" max="1048575" man="1"/>
    <brk id="14" max="81" man="1"/>
  </colBreaks>
</worksheet>
</file>

<file path=xl/worksheets/sheet16.xml><?xml version="1.0" encoding="utf-8"?>
<worksheet xmlns="http://schemas.openxmlformats.org/spreadsheetml/2006/main" xmlns:r="http://schemas.openxmlformats.org/officeDocument/2006/relationships">
  <sheetPr>
    <tabColor rgb="FFFFC000"/>
  </sheetPr>
  <dimension ref="A1:AU96"/>
  <sheetViews>
    <sheetView view="pageLayout" zoomScale="80" zoomScaleNormal="100" zoomScaleSheetLayoutView="100" zoomScalePageLayoutView="80" workbookViewId="0">
      <selection activeCell="C2" sqref="C2"/>
    </sheetView>
  </sheetViews>
  <sheetFormatPr baseColWidth="10" defaultRowHeight="15"/>
  <cols>
    <col min="1" max="1" width="27.28515625" customWidth="1"/>
    <col min="2" max="7" width="18.7109375" customWidth="1"/>
  </cols>
  <sheetData>
    <row r="1" spans="1:47" ht="15" customHeight="1">
      <c r="A1" s="48"/>
      <c r="B1" s="49"/>
      <c r="C1" s="49"/>
      <c r="D1" s="49"/>
      <c r="E1" s="2"/>
      <c r="F1" s="49"/>
    </row>
    <row r="2" spans="1:47" s="66" customFormat="1" ht="20.25" customHeight="1">
      <c r="A2" s="65"/>
      <c r="B2" s="51"/>
      <c r="C2" s="51"/>
      <c r="D2" s="52"/>
      <c r="E2" s="51"/>
      <c r="F2" s="51"/>
      <c r="G2" s="239" t="s">
        <v>243</v>
      </c>
    </row>
    <row r="3" spans="1:47" ht="11.25" customHeight="1">
      <c r="A3" s="50"/>
      <c r="B3" s="51"/>
      <c r="C3" s="51"/>
      <c r="D3" s="52"/>
      <c r="E3" s="51"/>
      <c r="F3" s="51"/>
      <c r="G3" s="52"/>
    </row>
    <row r="4" spans="1:47" ht="20.25" customHeight="1">
      <c r="A4" s="227" t="s">
        <v>219</v>
      </c>
      <c r="B4" s="51"/>
      <c r="C4" s="51"/>
      <c r="D4" s="52"/>
      <c r="E4" s="51"/>
      <c r="F4" s="51"/>
      <c r="G4" s="52"/>
    </row>
    <row r="5" spans="1:47" ht="18">
      <c r="A5" s="50"/>
      <c r="B5" s="51"/>
      <c r="C5" s="51"/>
      <c r="D5" s="52"/>
      <c r="E5" s="51"/>
      <c r="F5" s="51"/>
      <c r="G5" s="52"/>
    </row>
    <row r="6" spans="1:47">
      <c r="A6" s="97" t="s">
        <v>38</v>
      </c>
      <c r="B6" s="53"/>
      <c r="C6" s="54"/>
      <c r="D6" s="2"/>
      <c r="E6" s="2"/>
      <c r="F6" s="2"/>
      <c r="G6" s="7"/>
    </row>
    <row r="7" spans="1:47" ht="15" customHeight="1">
      <c r="A7" s="409" t="s">
        <v>309</v>
      </c>
      <c r="B7" s="92"/>
      <c r="C7" s="55"/>
      <c r="D7" s="56"/>
      <c r="E7" s="55"/>
      <c r="F7" s="55"/>
      <c r="G7" s="57"/>
    </row>
    <row r="8" spans="1:47" ht="30.75" customHeight="1">
      <c r="A8" s="218" t="s">
        <v>2</v>
      </c>
      <c r="B8" s="219" t="s">
        <v>220</v>
      </c>
      <c r="C8" s="219" t="s">
        <v>221</v>
      </c>
      <c r="D8" s="219" t="s">
        <v>222</v>
      </c>
      <c r="E8" s="219" t="s">
        <v>223</v>
      </c>
      <c r="F8" s="219" t="s">
        <v>224</v>
      </c>
      <c r="G8" s="219" t="s">
        <v>225</v>
      </c>
    </row>
    <row r="9" spans="1:47">
      <c r="A9" s="36" t="s">
        <v>3</v>
      </c>
      <c r="B9" s="99">
        <v>267.43505594247461</v>
      </c>
      <c r="C9" s="99">
        <v>70.103623987768756</v>
      </c>
      <c r="D9" s="99">
        <v>321.86649271638362</v>
      </c>
      <c r="E9" s="99">
        <v>20.900613733457821</v>
      </c>
      <c r="F9" s="99">
        <v>413.40941460451552</v>
      </c>
      <c r="G9" s="99">
        <v>97.3902691286616</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row>
    <row r="10" spans="1:47">
      <c r="A10" s="37" t="s">
        <v>4</v>
      </c>
      <c r="B10" s="101">
        <v>226.58408354296137</v>
      </c>
      <c r="C10" s="101">
        <v>47.626510301257227</v>
      </c>
      <c r="D10" s="101">
        <v>312.28987974414565</v>
      </c>
      <c r="E10" s="101">
        <v>55.838162279755998</v>
      </c>
      <c r="F10" s="101">
        <v>171.56651187440204</v>
      </c>
      <c r="G10" s="101">
        <v>76.940538416285818</v>
      </c>
      <c r="H10" s="114"/>
    </row>
    <row r="11" spans="1:47">
      <c r="A11" s="36" t="s">
        <v>5</v>
      </c>
      <c r="B11" s="99">
        <v>297.14843209529766</v>
      </c>
      <c r="C11" s="99">
        <v>54.16600515654622</v>
      </c>
      <c r="D11" s="99">
        <v>378.25561756788886</v>
      </c>
      <c r="E11" s="99">
        <v>57.926735090160527</v>
      </c>
      <c r="F11" s="99">
        <v>370.86117985628044</v>
      </c>
      <c r="G11" s="99">
        <v>104.45274734432122</v>
      </c>
      <c r="H11" s="114"/>
    </row>
    <row r="12" spans="1:47">
      <c r="A12" s="37" t="s">
        <v>6</v>
      </c>
      <c r="B12" s="101">
        <v>298.93715830062052</v>
      </c>
      <c r="C12" s="101">
        <v>66.409539340690998</v>
      </c>
      <c r="D12" s="101">
        <v>356.67852591854165</v>
      </c>
      <c r="E12" s="101">
        <v>40.496459576849048</v>
      </c>
      <c r="F12" s="101">
        <v>307.71615763308387</v>
      </c>
      <c r="G12" s="101">
        <v>108.46741730602041</v>
      </c>
      <c r="H12" s="114"/>
    </row>
    <row r="13" spans="1:47">
      <c r="A13" s="36" t="s">
        <v>7</v>
      </c>
      <c r="B13" s="99">
        <v>230.89585458592228</v>
      </c>
      <c r="C13" s="99">
        <v>53.349367872227937</v>
      </c>
      <c r="D13" s="99">
        <v>301.69368329898793</v>
      </c>
      <c r="E13" s="99">
        <v>33.162178681931998</v>
      </c>
      <c r="F13" s="99">
        <v>130.8367903542252</v>
      </c>
      <c r="G13" s="99">
        <v>74.359772658019892</v>
      </c>
      <c r="H13" s="114"/>
    </row>
    <row r="14" spans="1:47">
      <c r="A14" s="37" t="s">
        <v>8</v>
      </c>
      <c r="B14" s="101">
        <v>259.14220103557557</v>
      </c>
      <c r="C14" s="101">
        <v>65.399471559716801</v>
      </c>
      <c r="D14" s="101">
        <v>335.52386389143578</v>
      </c>
      <c r="E14" s="101">
        <v>26.217817834574223</v>
      </c>
      <c r="F14" s="101">
        <v>216.08808783750365</v>
      </c>
      <c r="G14" s="101">
        <v>89.696895556003639</v>
      </c>
      <c r="H14" s="114"/>
    </row>
    <row r="15" spans="1:47">
      <c r="A15" s="36" t="s">
        <v>9</v>
      </c>
      <c r="B15" s="99">
        <v>320.39488027422476</v>
      </c>
      <c r="C15" s="99">
        <v>61.013256913865007</v>
      </c>
      <c r="D15" s="99">
        <v>360.28826288413597</v>
      </c>
      <c r="E15" s="99">
        <v>39.300112415833738</v>
      </c>
      <c r="F15" s="99">
        <v>299.92397223969618</v>
      </c>
      <c r="G15" s="99">
        <v>96.874046212809574</v>
      </c>
      <c r="H15" s="114"/>
    </row>
    <row r="16" spans="1:47">
      <c r="A16" s="37" t="s">
        <v>10</v>
      </c>
      <c r="B16" s="101">
        <v>1325.6676843191842</v>
      </c>
      <c r="C16" s="101">
        <v>46.840332822421722</v>
      </c>
      <c r="D16" s="101">
        <v>1671.6999655916668</v>
      </c>
      <c r="E16" s="101">
        <v>338.31086364916013</v>
      </c>
      <c r="F16" s="101">
        <v>998.45275423066096</v>
      </c>
      <c r="G16" s="101">
        <v>92.361797366198502</v>
      </c>
      <c r="H16" s="114"/>
    </row>
    <row r="17" spans="1:8">
      <c r="A17" s="36" t="s">
        <v>11</v>
      </c>
      <c r="B17" s="99">
        <v>288.52708968414584</v>
      </c>
      <c r="C17" s="99">
        <v>53.464579096589091</v>
      </c>
      <c r="D17" s="99">
        <v>352.33818701364379</v>
      </c>
      <c r="E17" s="99">
        <v>45.264938887589686</v>
      </c>
      <c r="F17" s="99">
        <v>159.59731173154998</v>
      </c>
      <c r="G17" s="99">
        <v>96.517199976531771</v>
      </c>
      <c r="H17" s="114"/>
    </row>
    <row r="18" spans="1:8">
      <c r="A18" s="25" t="s">
        <v>25</v>
      </c>
      <c r="B18" s="103">
        <v>229.32438752538226</v>
      </c>
      <c r="C18" s="103">
        <v>115.14776791978259</v>
      </c>
      <c r="D18" s="103">
        <v>285.67587361503354</v>
      </c>
      <c r="E18" s="103">
        <v>36.839451521854897</v>
      </c>
      <c r="F18" s="103">
        <v>396.84006298680185</v>
      </c>
      <c r="G18" s="101">
        <v>58.681232572770199</v>
      </c>
      <c r="H18" s="114"/>
    </row>
    <row r="19" spans="1:8">
      <c r="A19" s="36" t="s">
        <v>12</v>
      </c>
      <c r="B19" s="99">
        <v>237.72069608046914</v>
      </c>
      <c r="C19" s="99">
        <v>48.011237936246268</v>
      </c>
      <c r="D19" s="99">
        <v>317.82801661202762</v>
      </c>
      <c r="E19" s="99">
        <v>73.088375942986247</v>
      </c>
      <c r="F19" s="99">
        <v>336.94968332818286</v>
      </c>
      <c r="G19" s="99">
        <v>81.360664217166075</v>
      </c>
      <c r="H19" s="114"/>
    </row>
    <row r="20" spans="1:8">
      <c r="A20" s="25" t="s">
        <v>13</v>
      </c>
      <c r="B20" s="103">
        <v>408.7882709532405</v>
      </c>
      <c r="C20" s="103">
        <v>48.771478495961681</v>
      </c>
      <c r="D20" s="103">
        <v>457.2598757200978</v>
      </c>
      <c r="E20" s="103">
        <v>49.579697369007043</v>
      </c>
      <c r="F20" s="103">
        <v>320.97251381251652</v>
      </c>
      <c r="G20" s="101">
        <v>148.69052889691108</v>
      </c>
      <c r="H20" s="114"/>
    </row>
    <row r="21" spans="1:8">
      <c r="A21" s="36" t="s">
        <v>14</v>
      </c>
      <c r="B21" s="99">
        <v>280.18404265574566</v>
      </c>
      <c r="C21" s="99">
        <v>52.897097002596176</v>
      </c>
      <c r="D21" s="99">
        <v>351.40403786894126</v>
      </c>
      <c r="E21" s="99">
        <v>27.439332656310768</v>
      </c>
      <c r="F21" s="99">
        <v>377.34155511307165</v>
      </c>
      <c r="G21" s="99">
        <v>89.405081658228809</v>
      </c>
      <c r="H21" s="114"/>
    </row>
    <row r="22" spans="1:8">
      <c r="A22" s="25" t="s">
        <v>15</v>
      </c>
      <c r="B22" s="103">
        <v>239.49211463342453</v>
      </c>
      <c r="C22" s="103">
        <v>60.712033135010707</v>
      </c>
      <c r="D22" s="103">
        <v>321.24773857301449</v>
      </c>
      <c r="E22" s="103">
        <v>39.777680468903789</v>
      </c>
      <c r="F22" s="103">
        <v>90.043424419795841</v>
      </c>
      <c r="G22" s="101">
        <v>81.653750922314046</v>
      </c>
      <c r="H22" s="114"/>
    </row>
    <row r="23" spans="1:8">
      <c r="A23" s="36" t="s">
        <v>16</v>
      </c>
      <c r="B23" s="99">
        <v>304.9291978433219</v>
      </c>
      <c r="C23" s="99">
        <v>55.160085642394591</v>
      </c>
      <c r="D23" s="99">
        <v>359.96260747568289</v>
      </c>
      <c r="E23" s="99">
        <v>56.932739921680174</v>
      </c>
      <c r="F23" s="99">
        <v>478.35142355788633</v>
      </c>
      <c r="G23" s="99">
        <v>85.515891792425464</v>
      </c>
      <c r="H23" s="114"/>
    </row>
    <row r="24" spans="1:8">
      <c r="A24" s="25" t="s">
        <v>17</v>
      </c>
      <c r="B24" s="103">
        <v>288.68722948279083</v>
      </c>
      <c r="C24" s="103">
        <v>52.207448054117911</v>
      </c>
      <c r="D24" s="103">
        <v>373.0166783315222</v>
      </c>
      <c r="E24" s="103">
        <v>49.792458539332053</v>
      </c>
      <c r="F24" s="103">
        <v>220.3824222028685</v>
      </c>
      <c r="G24" s="101">
        <v>78.540868654603628</v>
      </c>
      <c r="H24" s="114"/>
    </row>
    <row r="25" spans="1:8">
      <c r="A25" s="36" t="s">
        <v>18</v>
      </c>
      <c r="B25" s="99">
        <v>277.27903891407618</v>
      </c>
      <c r="C25" s="99">
        <v>64.85167956789175</v>
      </c>
      <c r="D25" s="99">
        <v>360.33419264755031</v>
      </c>
      <c r="E25" s="99">
        <v>51.894526441179913</v>
      </c>
      <c r="F25" s="99">
        <v>126.49534806741968</v>
      </c>
      <c r="G25" s="99">
        <v>77.040742864034783</v>
      </c>
      <c r="H25" s="114"/>
    </row>
    <row r="26" spans="1:8">
      <c r="A26" s="25" t="s">
        <v>19</v>
      </c>
      <c r="B26" s="103">
        <v>217.41034419780118</v>
      </c>
      <c r="C26" s="103">
        <v>62.398952409805446</v>
      </c>
      <c r="D26" s="103">
        <v>286.02752325257978</v>
      </c>
      <c r="E26" s="103">
        <v>39.550188802018347</v>
      </c>
      <c r="F26" s="103">
        <v>309.41804519432299</v>
      </c>
      <c r="G26" s="101">
        <v>68.495866912449657</v>
      </c>
      <c r="H26" s="114"/>
    </row>
    <row r="27" spans="1:8">
      <c r="A27" s="36" t="s">
        <v>20</v>
      </c>
      <c r="B27" s="99">
        <v>330.35399098530786</v>
      </c>
      <c r="C27" s="99">
        <v>58.241848113629892</v>
      </c>
      <c r="D27" s="99">
        <v>380.39198445321722</v>
      </c>
      <c r="E27" s="99">
        <v>44.298303894835378</v>
      </c>
      <c r="F27" s="99">
        <v>274.74312197305767</v>
      </c>
      <c r="G27" s="99">
        <v>109.12254283504944</v>
      </c>
      <c r="H27" s="114"/>
    </row>
    <row r="28" spans="1:8">
      <c r="A28" s="25" t="s">
        <v>21</v>
      </c>
      <c r="B28" s="103">
        <v>247.94217652176096</v>
      </c>
      <c r="C28" s="103">
        <v>56.734724540172621</v>
      </c>
      <c r="D28" s="103">
        <v>302.09989368657625</v>
      </c>
      <c r="E28" s="103">
        <v>27.840753078886966</v>
      </c>
      <c r="F28" s="103">
        <v>180.15643518210268</v>
      </c>
      <c r="G28" s="101">
        <v>75.661283685473805</v>
      </c>
      <c r="H28" s="114"/>
    </row>
    <row r="29" spans="1:8">
      <c r="A29" s="36" t="s">
        <v>22</v>
      </c>
      <c r="B29" s="99">
        <v>308.6584615464584</v>
      </c>
      <c r="C29" s="99">
        <v>60.960432294713392</v>
      </c>
      <c r="D29" s="99">
        <v>336.02738367655229</v>
      </c>
      <c r="E29" s="99">
        <v>35.57860341890116</v>
      </c>
      <c r="F29" s="99">
        <v>382.00352242062007</v>
      </c>
      <c r="G29" s="99">
        <v>79.073711134719645</v>
      </c>
      <c r="H29" s="114"/>
    </row>
    <row r="30" spans="1:8">
      <c r="A30" s="25" t="s">
        <v>23</v>
      </c>
      <c r="B30" s="103">
        <v>266.54844640016523</v>
      </c>
      <c r="C30" s="103">
        <v>75.616832275810452</v>
      </c>
      <c r="D30" s="103">
        <v>313.9028610956056</v>
      </c>
      <c r="E30" s="103">
        <v>28.971960440130328</v>
      </c>
      <c r="F30" s="103">
        <v>260.26277020013617</v>
      </c>
      <c r="G30" s="101">
        <v>87.727947096166133</v>
      </c>
      <c r="H30" s="114"/>
    </row>
    <row r="31" spans="1:8">
      <c r="A31" s="36" t="s">
        <v>27</v>
      </c>
      <c r="B31" s="99">
        <v>514.6984449839249</v>
      </c>
      <c r="C31" s="99">
        <v>30.789269684355308</v>
      </c>
      <c r="D31" s="99">
        <v>657.51488310040895</v>
      </c>
      <c r="E31" s="99">
        <v>236.45370552627296</v>
      </c>
      <c r="F31" s="99">
        <v>490.17746478188707</v>
      </c>
      <c r="G31" s="99">
        <v>34.580213702318552</v>
      </c>
      <c r="H31" s="114"/>
    </row>
    <row r="32" spans="1:8">
      <c r="A32" s="37" t="s">
        <v>28</v>
      </c>
      <c r="B32" s="101">
        <v>401.41151724626746</v>
      </c>
      <c r="C32" s="101">
        <v>22.064761579160223</v>
      </c>
      <c r="D32" s="101">
        <v>473.10616262731969</v>
      </c>
      <c r="E32" s="101">
        <v>171.53642500072962</v>
      </c>
      <c r="F32" s="101">
        <v>492.0067584188385</v>
      </c>
      <c r="G32" s="101">
        <v>21.422415769921908</v>
      </c>
      <c r="H32" s="114"/>
    </row>
    <row r="33" spans="1:8">
      <c r="A33" s="36" t="s">
        <v>29</v>
      </c>
      <c r="B33" s="99">
        <v>491.96960868867586</v>
      </c>
      <c r="C33" s="99">
        <v>30.466527437923702</v>
      </c>
      <c r="D33" s="99">
        <v>621.11259226202412</v>
      </c>
      <c r="E33" s="99">
        <v>254.4953517991095</v>
      </c>
      <c r="F33" s="99">
        <v>417.88888192466607</v>
      </c>
      <c r="G33" s="99">
        <v>46.760299249869632</v>
      </c>
      <c r="H33" s="114"/>
    </row>
    <row r="34" spans="1:8">
      <c r="A34" s="37" t="s">
        <v>30</v>
      </c>
      <c r="B34" s="101">
        <v>430.22527002197904</v>
      </c>
      <c r="C34" s="101">
        <v>29.607804044091747</v>
      </c>
      <c r="D34" s="101">
        <v>622.6294356489899</v>
      </c>
      <c r="E34" s="101">
        <v>354.19983118776241</v>
      </c>
      <c r="F34" s="101">
        <v>368.28274497771656</v>
      </c>
      <c r="G34" s="101">
        <v>30.68228080375637</v>
      </c>
      <c r="H34" s="114"/>
    </row>
    <row r="35" spans="1:8">
      <c r="A35" s="41" t="s">
        <v>24</v>
      </c>
      <c r="B35" s="104">
        <v>277.59595471723702</v>
      </c>
      <c r="C35" s="104">
        <v>59.767831030521421</v>
      </c>
      <c r="D35" s="104">
        <v>341.46794847992714</v>
      </c>
      <c r="E35" s="104">
        <v>42.845790739358101</v>
      </c>
      <c r="F35" s="104">
        <v>281.8831860169704</v>
      </c>
      <c r="G35" s="104">
        <v>85.88681533308845</v>
      </c>
      <c r="H35" s="114"/>
    </row>
    <row r="36" spans="1:8">
      <c r="A36" s="38" t="s">
        <v>26</v>
      </c>
      <c r="B36" s="107">
        <v>268.6120588586503</v>
      </c>
      <c r="C36" s="107">
        <v>70.074676542514197</v>
      </c>
      <c r="D36" s="107">
        <v>331.08439933331368</v>
      </c>
      <c r="E36" s="107">
        <v>41.727941679124996</v>
      </c>
      <c r="F36" s="107">
        <v>303.27798778134303</v>
      </c>
      <c r="G36" s="107">
        <v>80.823542344261568</v>
      </c>
      <c r="H36" s="114"/>
    </row>
    <row r="37" spans="1:8">
      <c r="A37" s="29" t="s">
        <v>31</v>
      </c>
      <c r="B37" s="109">
        <v>458.02319268030021</v>
      </c>
      <c r="C37" s="109">
        <v>29.088428714979102</v>
      </c>
      <c r="D37" s="109">
        <v>610.9163397051758</v>
      </c>
      <c r="E37" s="109">
        <v>284.26078575639741</v>
      </c>
      <c r="F37" s="109">
        <v>421.05303900707531</v>
      </c>
      <c r="G37" s="109">
        <v>33.752461149982757</v>
      </c>
      <c r="H37" s="114"/>
    </row>
    <row r="38" spans="1:8">
      <c r="A38" s="42" t="s">
        <v>32</v>
      </c>
      <c r="B38" s="110">
        <v>273.9962112499415</v>
      </c>
      <c r="C38" s="110">
        <v>68.909611956297894</v>
      </c>
      <c r="D38" s="110">
        <v>339.03883041935273</v>
      </c>
      <c r="E38" s="110">
        <v>48.622118204328039</v>
      </c>
      <c r="F38" s="110">
        <v>306.62583123118253</v>
      </c>
      <c r="G38" s="110">
        <v>79.485511842783879</v>
      </c>
      <c r="H38" s="114"/>
    </row>
    <row r="39" spans="1:8">
      <c r="A39" s="91"/>
      <c r="B39" s="58"/>
      <c r="C39" s="59"/>
      <c r="D39" s="49"/>
      <c r="E39" s="2"/>
      <c r="F39" s="49"/>
      <c r="G39" s="49"/>
    </row>
    <row r="41" spans="1:8">
      <c r="A41" s="162" t="s">
        <v>38</v>
      </c>
      <c r="B41" s="53"/>
      <c r="C41" s="54"/>
      <c r="D41" s="2"/>
      <c r="E41" s="2"/>
    </row>
    <row r="42" spans="1:8" ht="15" customHeight="1">
      <c r="A42" s="218" t="s">
        <v>2</v>
      </c>
      <c r="B42" s="219" t="s">
        <v>226</v>
      </c>
      <c r="C42" s="219" t="s">
        <v>227</v>
      </c>
      <c r="D42" s="219" t="s">
        <v>228</v>
      </c>
      <c r="E42" s="219" t="s">
        <v>229</v>
      </c>
    </row>
    <row r="43" spans="1:8">
      <c r="A43" s="36" t="s">
        <v>3</v>
      </c>
      <c r="B43" s="598">
        <v>0.13761046313604966</v>
      </c>
      <c r="C43" s="598">
        <v>0.92436739521580402</v>
      </c>
      <c r="D43" s="598">
        <v>6.4935661854912743E-2</v>
      </c>
      <c r="E43" s="598">
        <v>1.2844127113560591</v>
      </c>
    </row>
    <row r="44" spans="1:8">
      <c r="A44" s="37" t="s">
        <v>4</v>
      </c>
      <c r="B44" s="599">
        <v>0.19258160484142722</v>
      </c>
      <c r="C44" s="599">
        <v>0.76429740494685294</v>
      </c>
      <c r="D44" s="599">
        <v>0.17880234327639227</v>
      </c>
      <c r="E44" s="599">
        <v>0.54938223427209321</v>
      </c>
    </row>
    <row r="45" spans="1:8">
      <c r="A45" s="36" t="s">
        <v>5</v>
      </c>
      <c r="B45" s="598">
        <v>0.16552155467037347</v>
      </c>
      <c r="C45" s="598">
        <v>0.88661302194095115</v>
      </c>
      <c r="D45" s="598">
        <v>0.15314177080202626</v>
      </c>
      <c r="E45" s="598">
        <v>0.98045121508266497</v>
      </c>
    </row>
    <row r="46" spans="1:8">
      <c r="A46" s="37" t="s">
        <v>6</v>
      </c>
      <c r="B46" s="599">
        <v>0.16535043828729074</v>
      </c>
      <c r="C46" s="599">
        <v>0.89738738443818411</v>
      </c>
      <c r="D46" s="599">
        <v>0.11353770029345037</v>
      </c>
      <c r="E46" s="599">
        <v>0.86272689627342503</v>
      </c>
    </row>
    <row r="47" spans="1:8">
      <c r="A47" s="36" t="s">
        <v>7</v>
      </c>
      <c r="B47" s="598">
        <v>0.1894890870751901</v>
      </c>
      <c r="C47" s="598">
        <v>0.80724932837592023</v>
      </c>
      <c r="D47" s="598">
        <v>0.10992002987701679</v>
      </c>
      <c r="E47" s="598">
        <v>0.43367427823989879</v>
      </c>
    </row>
    <row r="48" spans="1:8">
      <c r="A48" s="37" t="s">
        <v>8</v>
      </c>
      <c r="B48" s="599">
        <v>0.16955009165022977</v>
      </c>
      <c r="C48" s="599">
        <v>0.82791155196746902</v>
      </c>
      <c r="D48" s="599">
        <v>7.8139949661099009E-2</v>
      </c>
      <c r="E48" s="599">
        <v>0.64403194852161838</v>
      </c>
    </row>
    <row r="49" spans="1:5">
      <c r="A49" s="36" t="s">
        <v>9</v>
      </c>
      <c r="B49" s="598">
        <v>0.15111620647255225</v>
      </c>
      <c r="C49" s="598">
        <v>0.93979502194098474</v>
      </c>
      <c r="D49" s="598">
        <v>0.10907963557078779</v>
      </c>
      <c r="E49" s="598">
        <v>0.83245557276493309</v>
      </c>
    </row>
    <row r="50" spans="1:5">
      <c r="A50" s="37" t="s">
        <v>10</v>
      </c>
      <c r="B50" s="599">
        <v>0.14458378795329152</v>
      </c>
      <c r="C50" s="599">
        <v>0.80522832654912324</v>
      </c>
      <c r="D50" s="599">
        <v>0.20237534881411651</v>
      </c>
      <c r="E50" s="599">
        <v>0.59726791576338722</v>
      </c>
    </row>
    <row r="51" spans="1:5">
      <c r="A51" s="36" t="s">
        <v>11</v>
      </c>
      <c r="B51" s="598">
        <v>0.20501134333206003</v>
      </c>
      <c r="C51" s="598">
        <v>0.85571400226557937</v>
      </c>
      <c r="D51" s="598">
        <v>0.12847014759100431</v>
      </c>
      <c r="E51" s="598">
        <v>0.452966262567985</v>
      </c>
    </row>
    <row r="52" spans="1:5">
      <c r="A52" s="25" t="s">
        <v>25</v>
      </c>
      <c r="B52" s="600">
        <v>0.15003257943847201</v>
      </c>
      <c r="C52" s="600">
        <v>0.90971972630203712</v>
      </c>
      <c r="D52" s="600">
        <v>0.12895541739551447</v>
      </c>
      <c r="E52" s="600">
        <v>1.3891269779455337</v>
      </c>
    </row>
    <row r="53" spans="1:5">
      <c r="A53" s="36" t="s">
        <v>12</v>
      </c>
      <c r="B53" s="598">
        <v>0.18596130329586616</v>
      </c>
      <c r="C53" s="598">
        <v>0.79720393446858384</v>
      </c>
      <c r="D53" s="598">
        <v>0.22996203016364397</v>
      </c>
      <c r="E53" s="598">
        <v>1.0601635655660182</v>
      </c>
    </row>
    <row r="54" spans="1:5">
      <c r="A54" s="25" t="s">
        <v>13</v>
      </c>
      <c r="B54" s="600">
        <v>0.19029269316483197</v>
      </c>
      <c r="C54" s="600">
        <v>0.95730303482431511</v>
      </c>
      <c r="D54" s="600">
        <v>0.10842783283997619</v>
      </c>
      <c r="E54" s="600">
        <v>0.70194769070224139</v>
      </c>
    </row>
    <row r="55" spans="1:5">
      <c r="A55" s="36" t="s">
        <v>14</v>
      </c>
      <c r="B55" s="598">
        <v>0.19625048606293327</v>
      </c>
      <c r="C55" s="598">
        <v>0.86077221873646148</v>
      </c>
      <c r="D55" s="598">
        <v>7.8084853044700836E-2</v>
      </c>
      <c r="E55" s="598">
        <v>1.0738110961997651</v>
      </c>
    </row>
    <row r="56" spans="1:5">
      <c r="A56" s="25" t="s">
        <v>15</v>
      </c>
      <c r="B56" s="600">
        <v>0.18992642184788572</v>
      </c>
      <c r="C56" s="600">
        <v>0.75957459469142707</v>
      </c>
      <c r="D56" s="600">
        <v>0.12382244508738528</v>
      </c>
      <c r="E56" s="600">
        <v>0.28029278842481375</v>
      </c>
    </row>
    <row r="57" spans="1:5">
      <c r="A57" s="36" t="s">
        <v>16</v>
      </c>
      <c r="B57" s="598">
        <v>0.20276501005096656</v>
      </c>
      <c r="C57" s="598">
        <v>0.92543448704414777</v>
      </c>
      <c r="D57" s="598">
        <v>0.15816292786890715</v>
      </c>
      <c r="E57" s="598">
        <v>1.3288919838436306</v>
      </c>
    </row>
    <row r="58" spans="1:5">
      <c r="A58" s="25" t="s">
        <v>17</v>
      </c>
      <c r="B58" s="600">
        <v>0.17381659122903922</v>
      </c>
      <c r="C58" s="600">
        <v>0.82442826275272374</v>
      </c>
      <c r="D58" s="600">
        <v>0.13348587725902838</v>
      </c>
      <c r="E58" s="600">
        <v>0.59081117549119744</v>
      </c>
    </row>
    <row r="59" spans="1:5">
      <c r="A59" s="36" t="s">
        <v>18</v>
      </c>
      <c r="B59" s="598">
        <v>0.21545187086639378</v>
      </c>
      <c r="C59" s="598">
        <v>0.79353968309805278</v>
      </c>
      <c r="D59" s="598">
        <v>0.1440177687826005</v>
      </c>
      <c r="E59" s="598">
        <v>0.3510500825303226</v>
      </c>
    </row>
    <row r="60" spans="1:5">
      <c r="A60" s="25" t="s">
        <v>19</v>
      </c>
      <c r="B60" s="600">
        <v>0.16239457614201624</v>
      </c>
      <c r="C60" s="600">
        <v>0.83744350777639875</v>
      </c>
      <c r="D60" s="600">
        <v>0.13827406660824426</v>
      </c>
      <c r="E60" s="600">
        <v>1.0817771719160325</v>
      </c>
    </row>
    <row r="61" spans="1:5">
      <c r="A61" s="36" t="s">
        <v>20</v>
      </c>
      <c r="B61" s="598">
        <v>0.16754723341314601</v>
      </c>
      <c r="C61" s="598">
        <v>0.91267732114829692</v>
      </c>
      <c r="D61" s="598">
        <v>0.11645435683538551</v>
      </c>
      <c r="E61" s="598">
        <v>0.72226317378369242</v>
      </c>
    </row>
    <row r="62" spans="1:5">
      <c r="A62" s="25" t="s">
        <v>21</v>
      </c>
      <c r="B62" s="600">
        <v>0.24045807351351697</v>
      </c>
      <c r="C62" s="600">
        <v>0.86851400812308588</v>
      </c>
      <c r="D62" s="600">
        <v>9.2157440835683627E-2</v>
      </c>
      <c r="E62" s="600">
        <v>0.5963472313201541</v>
      </c>
    </row>
    <row r="63" spans="1:5">
      <c r="A63" s="36" t="s">
        <v>22</v>
      </c>
      <c r="B63" s="598">
        <v>0.162573335599694</v>
      </c>
      <c r="C63" s="598">
        <v>0.96809259400043624</v>
      </c>
      <c r="D63" s="598">
        <v>0.10588007152758666</v>
      </c>
      <c r="E63" s="598">
        <v>1.1368225953522966</v>
      </c>
    </row>
    <row r="64" spans="1:5">
      <c r="A64" s="25" t="s">
        <v>23</v>
      </c>
      <c r="B64" s="600">
        <v>0.14618278674450683</v>
      </c>
      <c r="C64" s="600">
        <v>0.89465049818242437</v>
      </c>
      <c r="D64" s="600">
        <v>9.229594256965476E-2</v>
      </c>
      <c r="E64" s="600">
        <v>0.82911882131863646</v>
      </c>
    </row>
    <row r="65" spans="1:5">
      <c r="A65" s="36" t="s">
        <v>27</v>
      </c>
      <c r="B65" s="598">
        <v>0.2295658068178984</v>
      </c>
      <c r="C65" s="598">
        <v>0.86425802698702969</v>
      </c>
      <c r="D65" s="598">
        <v>0.3596172673861196</v>
      </c>
      <c r="E65" s="598">
        <v>0.74550018163928333</v>
      </c>
    </row>
    <row r="66" spans="1:5">
      <c r="A66" s="37" t="s">
        <v>28</v>
      </c>
      <c r="B66" s="599">
        <v>0.2602326565245317</v>
      </c>
      <c r="C66" s="599">
        <v>0.92359391628252596</v>
      </c>
      <c r="D66" s="599">
        <v>0.36257491140704956</v>
      </c>
      <c r="E66" s="599">
        <v>1.0399500097114722</v>
      </c>
    </row>
    <row r="67" spans="1:5">
      <c r="A67" s="36" t="s">
        <v>29</v>
      </c>
      <c r="B67" s="598">
        <v>0.27215655817092771</v>
      </c>
      <c r="C67" s="598">
        <v>0.8275991712954982</v>
      </c>
      <c r="D67" s="598">
        <v>0.40974109198505421</v>
      </c>
      <c r="E67" s="598">
        <v>0.67280697112058296</v>
      </c>
    </row>
    <row r="68" spans="1:5">
      <c r="A68" s="37" t="s">
        <v>30</v>
      </c>
      <c r="B68" s="599">
        <v>0.29436899357316493</v>
      </c>
      <c r="C68" s="599">
        <v>0.7291311058913762</v>
      </c>
      <c r="D68" s="599">
        <v>0.56887742677723985</v>
      </c>
      <c r="E68" s="599">
        <v>0.59149587843344043</v>
      </c>
    </row>
    <row r="69" spans="1:5">
      <c r="A69" s="41" t="s">
        <v>24</v>
      </c>
      <c r="B69" s="601">
        <v>0.17626716736442763</v>
      </c>
      <c r="C69" s="601">
        <v>0.86503739390001944</v>
      </c>
      <c r="D69" s="601">
        <v>0.12547529257164453</v>
      </c>
      <c r="E69" s="601">
        <v>0.82550408397566077</v>
      </c>
    </row>
    <row r="70" spans="1:5">
      <c r="A70" s="38" t="s">
        <v>26</v>
      </c>
      <c r="B70" s="602">
        <v>0.1720987394681498</v>
      </c>
      <c r="C70" s="602">
        <v>0.87221275880151183</v>
      </c>
      <c r="D70" s="602">
        <v>0.12603415250960251</v>
      </c>
      <c r="E70" s="602">
        <v>0.91601412930369752</v>
      </c>
    </row>
    <row r="71" spans="1:5">
      <c r="A71" s="29" t="s">
        <v>31</v>
      </c>
      <c r="B71" s="603">
        <v>0.26965358227333841</v>
      </c>
      <c r="C71" s="603">
        <v>0.80111732792991985</v>
      </c>
      <c r="D71" s="603">
        <v>0.46530231274151196</v>
      </c>
      <c r="E71" s="603">
        <v>0.68921554661686202</v>
      </c>
    </row>
    <row r="72" spans="1:5">
      <c r="A72" s="42" t="s">
        <v>32</v>
      </c>
      <c r="B72" s="604">
        <v>0.17673431418346142</v>
      </c>
      <c r="C72" s="604">
        <v>0.86857121255139835</v>
      </c>
      <c r="D72" s="604">
        <v>0.14341165035340633</v>
      </c>
      <c r="E72" s="604">
        <v>0.90439738378026202</v>
      </c>
    </row>
    <row r="73" spans="1:5">
      <c r="A73" s="38"/>
      <c r="B73" s="335"/>
      <c r="C73" s="335"/>
      <c r="D73" s="335"/>
      <c r="E73" s="335"/>
    </row>
    <row r="74" spans="1:5">
      <c r="A74" t="s">
        <v>297</v>
      </c>
    </row>
    <row r="75" spans="1:5">
      <c r="A75" t="s">
        <v>298</v>
      </c>
    </row>
    <row r="76" spans="1:5">
      <c r="A76" t="s">
        <v>299</v>
      </c>
    </row>
    <row r="77" spans="1:5">
      <c r="A77" s="114" t="s">
        <v>300</v>
      </c>
    </row>
    <row r="78" spans="1:5">
      <c r="A78" s="114" t="s">
        <v>301</v>
      </c>
    </row>
    <row r="79" spans="1:5">
      <c r="A79" s="114" t="s">
        <v>302</v>
      </c>
    </row>
    <row r="80" spans="1:5">
      <c r="A80" s="114" t="s">
        <v>303</v>
      </c>
    </row>
    <row r="81" spans="1:1">
      <c r="A81" s="114" t="s">
        <v>304</v>
      </c>
    </row>
    <row r="82" spans="1:1">
      <c r="A82" s="114" t="s">
        <v>305</v>
      </c>
    </row>
    <row r="83" spans="1:1">
      <c r="A83" s="114" t="s">
        <v>306</v>
      </c>
    </row>
    <row r="84" spans="1:1">
      <c r="A84" s="114"/>
    </row>
    <row r="85" spans="1:1">
      <c r="A85" s="114" t="s">
        <v>373</v>
      </c>
    </row>
    <row r="86" spans="1:1">
      <c r="A86" s="114"/>
    </row>
    <row r="87" spans="1:1">
      <c r="A87" s="114"/>
    </row>
    <row r="88" spans="1:1">
      <c r="A88" s="114"/>
    </row>
    <row r="89" spans="1:1">
      <c r="A89" s="114"/>
    </row>
    <row r="90" spans="1:1">
      <c r="A90" s="114"/>
    </row>
    <row r="91" spans="1:1">
      <c r="A91" s="114"/>
    </row>
    <row r="92" spans="1:1">
      <c r="A92" s="114"/>
    </row>
    <row r="93" spans="1:1">
      <c r="A93" s="114"/>
    </row>
    <row r="94" spans="1:1">
      <c r="A94" s="114"/>
    </row>
    <row r="95" spans="1:1">
      <c r="A95" s="114"/>
    </row>
    <row r="96" spans="1:1">
      <c r="A96" s="114"/>
    </row>
  </sheetData>
  <hyperlinks>
    <hyperlink ref="G2" location="Sommaire!A1" display="Sommaire"/>
  </hyperlinks>
  <pageMargins left="0.70866141732283472" right="0.70866141732283472" top="0.74803149606299213" bottom="0.74803149606299213" header="0.31496062992125984" footer="0.31496062992125984"/>
  <pageSetup paperSize="9" scale="58" firstPageNumber="27"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worksheet>
</file>

<file path=xl/worksheets/sheet17.xml><?xml version="1.0" encoding="utf-8"?>
<worksheet xmlns="http://schemas.openxmlformats.org/spreadsheetml/2006/main" xmlns:r="http://schemas.openxmlformats.org/officeDocument/2006/relationships">
  <sheetPr>
    <tabColor rgb="FFFFC000"/>
  </sheetPr>
  <dimension ref="A3:T82"/>
  <sheetViews>
    <sheetView view="pageLayout" zoomScale="80" zoomScaleNormal="100" zoomScaleSheetLayoutView="100" zoomScalePageLayoutView="80" workbookViewId="0">
      <selection activeCell="D2" sqref="D2"/>
    </sheetView>
  </sheetViews>
  <sheetFormatPr baseColWidth="10" defaultRowHeight="15"/>
  <cols>
    <col min="1" max="1" width="27.28515625" customWidth="1"/>
    <col min="2" max="7" width="18.7109375" customWidth="1"/>
    <col min="8" max="8" width="27.28515625" customWidth="1"/>
    <col min="9" max="12" width="27.7109375" customWidth="1"/>
  </cols>
  <sheetData>
    <row r="3" spans="1:20" ht="20.25">
      <c r="A3" s="237" t="s">
        <v>0</v>
      </c>
      <c r="B3" s="2"/>
      <c r="C3" s="2"/>
      <c r="D3" s="2"/>
      <c r="E3" s="2"/>
      <c r="F3" s="2"/>
      <c r="G3" s="239" t="s">
        <v>243</v>
      </c>
      <c r="H3" s="237" t="s">
        <v>0</v>
      </c>
      <c r="I3" s="2"/>
      <c r="J3" s="2"/>
      <c r="K3" s="2"/>
      <c r="L3" s="239" t="s">
        <v>243</v>
      </c>
    </row>
    <row r="4" spans="1:20" ht="20.25">
      <c r="A4" s="1"/>
      <c r="B4" s="2"/>
      <c r="C4" s="2"/>
      <c r="D4" s="2"/>
      <c r="E4" s="2"/>
      <c r="F4" s="2"/>
      <c r="G4" s="3"/>
      <c r="H4" s="4"/>
      <c r="I4" s="2"/>
      <c r="J4" s="2"/>
      <c r="K4" s="2"/>
      <c r="L4" s="3"/>
    </row>
    <row r="5" spans="1:20" ht="18">
      <c r="A5" s="238" t="s">
        <v>333</v>
      </c>
      <c r="B5" s="5"/>
      <c r="C5" s="5"/>
      <c r="D5" s="5"/>
      <c r="E5" s="5"/>
      <c r="F5" s="5"/>
      <c r="G5" s="5"/>
      <c r="H5" s="238" t="s">
        <v>1</v>
      </c>
      <c r="I5" s="5"/>
      <c r="J5" s="5"/>
      <c r="K5" s="5"/>
      <c r="L5" s="5"/>
    </row>
    <row r="6" spans="1:20" ht="18">
      <c r="A6" s="6"/>
      <c r="B6" s="7"/>
      <c r="C6" s="7"/>
      <c r="D6" s="7"/>
      <c r="E6" s="7"/>
      <c r="F6" s="7"/>
      <c r="G6" s="7"/>
      <c r="H6" s="2"/>
      <c r="I6" s="8"/>
      <c r="J6" s="2"/>
      <c r="K6" s="2"/>
      <c r="L6" s="2"/>
    </row>
    <row r="7" spans="1:20">
      <c r="A7" s="9"/>
      <c r="B7" s="7"/>
      <c r="C7" s="2"/>
      <c r="D7" s="2"/>
      <c r="E7" s="2"/>
      <c r="F7" s="2"/>
      <c r="G7" s="2"/>
      <c r="H7" s="2"/>
      <c r="I7" s="10"/>
      <c r="J7" s="10"/>
      <c r="K7" s="10"/>
      <c r="L7" s="10"/>
    </row>
    <row r="8" spans="1:20" s="31" customFormat="1" ht="38.25">
      <c r="A8" s="39" t="s">
        <v>2</v>
      </c>
      <c r="B8" s="474" t="s">
        <v>356</v>
      </c>
      <c r="C8" s="474" t="s">
        <v>354</v>
      </c>
      <c r="D8" s="474" t="s">
        <v>355</v>
      </c>
      <c r="E8" s="474" t="s">
        <v>352</v>
      </c>
      <c r="F8" s="40" t="s">
        <v>358</v>
      </c>
      <c r="G8" s="40" t="s">
        <v>359</v>
      </c>
      <c r="H8" s="39" t="s">
        <v>2</v>
      </c>
      <c r="I8" s="474" t="s">
        <v>253</v>
      </c>
      <c r="J8" s="474" t="s">
        <v>390</v>
      </c>
      <c r="K8" s="474" t="s">
        <v>33</v>
      </c>
      <c r="L8" s="474" t="s">
        <v>391</v>
      </c>
      <c r="R8" s="477"/>
    </row>
    <row r="9" spans="1:20">
      <c r="A9" s="36" t="s">
        <v>3</v>
      </c>
      <c r="B9" s="605">
        <v>1888279</v>
      </c>
      <c r="C9" s="605">
        <v>1852325</v>
      </c>
      <c r="D9" s="605">
        <v>1815493</v>
      </c>
      <c r="E9" s="598">
        <v>4.0249887191563527E-3</v>
      </c>
      <c r="F9" s="605">
        <v>905144.71571936773</v>
      </c>
      <c r="G9" s="365">
        <v>9.1499999999999998E-2</v>
      </c>
      <c r="H9" s="36" t="s">
        <v>3</v>
      </c>
      <c r="I9" s="616">
        <v>8280.2000000000007</v>
      </c>
      <c r="J9" s="343">
        <v>223.70534528151492</v>
      </c>
      <c r="K9" s="343">
        <v>904</v>
      </c>
      <c r="L9" s="328">
        <v>0.42377714493946794</v>
      </c>
      <c r="R9" s="432"/>
      <c r="S9" s="432"/>
      <c r="T9" s="432"/>
    </row>
    <row r="10" spans="1:20">
      <c r="A10" s="37" t="s">
        <v>4</v>
      </c>
      <c r="B10" s="606">
        <v>3343621</v>
      </c>
      <c r="C10" s="606">
        <v>3254233</v>
      </c>
      <c r="D10" s="606">
        <v>3119778</v>
      </c>
      <c r="E10" s="599">
        <v>8.4746613339743426E-3</v>
      </c>
      <c r="F10" s="606">
        <v>1488917.0504494729</v>
      </c>
      <c r="G10" s="366">
        <v>9.7500000000000003E-2</v>
      </c>
      <c r="H10" s="37" t="s">
        <v>4</v>
      </c>
      <c r="I10" s="617">
        <v>41308.420000000006</v>
      </c>
      <c r="J10" s="344">
        <v>78.778926911268925</v>
      </c>
      <c r="K10" s="344">
        <v>2296</v>
      </c>
      <c r="L10" s="329">
        <v>0.38708844756967309</v>
      </c>
      <c r="R10" s="432"/>
      <c r="S10" s="432"/>
      <c r="T10" s="432"/>
    </row>
    <row r="11" spans="1:20">
      <c r="A11" s="36" t="s">
        <v>5</v>
      </c>
      <c r="B11" s="605">
        <v>1392017</v>
      </c>
      <c r="C11" s="605">
        <v>1350682</v>
      </c>
      <c r="D11" s="605">
        <v>1335938</v>
      </c>
      <c r="E11" s="598">
        <v>2.1976078522829567E-3</v>
      </c>
      <c r="F11" s="605">
        <v>608972.54523478984</v>
      </c>
      <c r="G11" s="365">
        <v>8.7999999999999995E-2</v>
      </c>
      <c r="H11" s="36" t="s">
        <v>5</v>
      </c>
      <c r="I11" s="616">
        <v>26012.89</v>
      </c>
      <c r="J11" s="343">
        <v>51.92356558613826</v>
      </c>
      <c r="K11" s="343">
        <v>1310</v>
      </c>
      <c r="L11" s="328">
        <v>0.30188526981184322</v>
      </c>
      <c r="R11" s="432"/>
      <c r="S11" s="432"/>
      <c r="T11" s="432"/>
    </row>
    <row r="12" spans="1:20">
      <c r="A12" s="37" t="s">
        <v>6</v>
      </c>
      <c r="B12" s="606">
        <v>1694289</v>
      </c>
      <c r="C12" s="606">
        <v>1642734</v>
      </c>
      <c r="D12" s="606">
        <v>1628837</v>
      </c>
      <c r="E12" s="599">
        <v>1.7005770953200106E-3</v>
      </c>
      <c r="F12" s="606">
        <v>741382.73889036535</v>
      </c>
      <c r="G12" s="366">
        <v>9.1499999999999998E-2</v>
      </c>
      <c r="H12" s="37" t="s">
        <v>6</v>
      </c>
      <c r="I12" s="617">
        <v>31581.96</v>
      </c>
      <c r="J12" s="344">
        <v>52.014947773982364</v>
      </c>
      <c r="K12" s="344">
        <v>2046</v>
      </c>
      <c r="L12" s="329">
        <v>0.2806601677447475</v>
      </c>
      <c r="R12" s="432"/>
      <c r="S12" s="432"/>
      <c r="T12" s="432"/>
    </row>
    <row r="13" spans="1:20">
      <c r="A13" s="36" t="s">
        <v>7</v>
      </c>
      <c r="B13" s="605">
        <v>3321164</v>
      </c>
      <c r="C13" s="605">
        <v>3217767</v>
      </c>
      <c r="D13" s="605">
        <v>3094534</v>
      </c>
      <c r="E13" s="598">
        <v>7.8406403612654163E-3</v>
      </c>
      <c r="F13" s="605">
        <v>1454873.3967232145</v>
      </c>
      <c r="G13" s="365">
        <v>8.6999999999999994E-2</v>
      </c>
      <c r="H13" s="36" t="s">
        <v>7</v>
      </c>
      <c r="I13" s="616">
        <v>27207.91</v>
      </c>
      <c r="J13" s="343">
        <v>118.26586459599433</v>
      </c>
      <c r="K13" s="343">
        <v>1270</v>
      </c>
      <c r="L13" s="328">
        <v>0.3203572539590343</v>
      </c>
      <c r="R13" s="432"/>
      <c r="S13" s="432"/>
      <c r="T13" s="432"/>
    </row>
    <row r="14" spans="1:20">
      <c r="A14" s="37" t="s">
        <v>8</v>
      </c>
      <c r="B14" s="606">
        <v>2628490</v>
      </c>
      <c r="C14" s="606">
        <v>2556835</v>
      </c>
      <c r="D14" s="606">
        <v>2519567</v>
      </c>
      <c r="E14" s="599">
        <v>2.9409369187141099E-3</v>
      </c>
      <c r="F14" s="606">
        <v>1177166.8263386509</v>
      </c>
      <c r="G14" s="366">
        <v>9.35E-2</v>
      </c>
      <c r="H14" s="37" t="s">
        <v>8</v>
      </c>
      <c r="I14" s="617">
        <v>39150.94</v>
      </c>
      <c r="J14" s="344">
        <v>65.307116508569138</v>
      </c>
      <c r="K14" s="344">
        <v>1841</v>
      </c>
      <c r="L14" s="329">
        <v>0.35457508990607528</v>
      </c>
      <c r="R14" s="432"/>
      <c r="S14" s="432"/>
      <c r="T14" s="432"/>
    </row>
    <row r="15" spans="1:20">
      <c r="A15" s="36" t="s">
        <v>9</v>
      </c>
      <c r="B15" s="605">
        <v>1373472</v>
      </c>
      <c r="C15" s="605">
        <v>1336053</v>
      </c>
      <c r="D15" s="605">
        <v>1338850</v>
      </c>
      <c r="E15" s="598">
        <v>-4.1817085202311421E-4</v>
      </c>
      <c r="F15" s="605">
        <v>613793.53787796828</v>
      </c>
      <c r="G15" s="365">
        <v>0.10725000000000001</v>
      </c>
      <c r="H15" s="36" t="s">
        <v>9</v>
      </c>
      <c r="I15" s="616">
        <v>25605.75</v>
      </c>
      <c r="J15" s="343">
        <v>52.177850678070357</v>
      </c>
      <c r="K15" s="343">
        <v>1953</v>
      </c>
      <c r="L15" s="328">
        <v>0.37152044118010291</v>
      </c>
      <c r="R15" s="432"/>
      <c r="S15" s="432"/>
      <c r="T15" s="432"/>
    </row>
    <row r="16" spans="1:20">
      <c r="A16" s="37" t="s">
        <v>10</v>
      </c>
      <c r="B16" s="606">
        <v>319690</v>
      </c>
      <c r="C16" s="606">
        <v>314486</v>
      </c>
      <c r="D16" s="606">
        <v>294118</v>
      </c>
      <c r="E16" s="599">
        <v>1.3481773002360198E-2</v>
      </c>
      <c r="F16" s="606">
        <v>138621.38726718666</v>
      </c>
      <c r="G16" s="366">
        <v>9.8750000000000004E-2</v>
      </c>
      <c r="H16" s="37" t="s">
        <v>10</v>
      </c>
      <c r="I16" s="617">
        <v>8679.7899999999991</v>
      </c>
      <c r="J16" s="344">
        <v>36.23198257100691</v>
      </c>
      <c r="K16" s="344">
        <v>360</v>
      </c>
      <c r="L16" s="329">
        <v>0.38373091329979714</v>
      </c>
      <c r="R16" s="432"/>
      <c r="S16" s="432"/>
      <c r="T16" s="432"/>
    </row>
    <row r="17" spans="1:20">
      <c r="A17" s="36" t="s">
        <v>11</v>
      </c>
      <c r="B17" s="605">
        <v>1210147</v>
      </c>
      <c r="C17" s="605">
        <v>1173440</v>
      </c>
      <c r="D17" s="605">
        <v>1150624</v>
      </c>
      <c r="E17" s="598">
        <v>3.9347613244076207E-3</v>
      </c>
      <c r="F17" s="605">
        <v>548192.18792161124</v>
      </c>
      <c r="G17" s="365">
        <v>9.325E-2</v>
      </c>
      <c r="H17" s="36" t="s">
        <v>11</v>
      </c>
      <c r="I17" s="616">
        <v>16202.34</v>
      </c>
      <c r="J17" s="343">
        <v>72.424106641386373</v>
      </c>
      <c r="K17" s="343">
        <v>1785</v>
      </c>
      <c r="L17" s="328">
        <v>0.26772310471775296</v>
      </c>
      <c r="R17" s="432"/>
      <c r="S17" s="432"/>
      <c r="T17" s="432"/>
    </row>
    <row r="18" spans="1:20" s="35" customFormat="1">
      <c r="A18" s="25" t="s">
        <v>25</v>
      </c>
      <c r="B18" s="607">
        <v>12008865</v>
      </c>
      <c r="C18" s="607">
        <v>11852851</v>
      </c>
      <c r="D18" s="607">
        <v>11532398</v>
      </c>
      <c r="E18" s="599">
        <v>5.4966791139390292E-3</v>
      </c>
      <c r="F18" s="607">
        <v>6042845.4432630641</v>
      </c>
      <c r="G18" s="367">
        <v>8.6749999999999994E-2</v>
      </c>
      <c r="H18" s="25" t="s">
        <v>25</v>
      </c>
      <c r="I18" s="618">
        <v>12012.27</v>
      </c>
      <c r="J18" s="345">
        <v>986.72865328534908</v>
      </c>
      <c r="K18" s="345">
        <v>1281</v>
      </c>
      <c r="L18" s="329">
        <v>0.83853884605484363</v>
      </c>
      <c r="N18"/>
      <c r="O18"/>
      <c r="P18"/>
      <c r="Q18"/>
      <c r="R18" s="432"/>
      <c r="S18" s="432"/>
      <c r="T18" s="432"/>
    </row>
    <row r="19" spans="1:20">
      <c r="A19" s="36" t="s">
        <v>12</v>
      </c>
      <c r="B19" s="605">
        <v>2727903</v>
      </c>
      <c r="C19" s="605">
        <v>2670046</v>
      </c>
      <c r="D19" s="605">
        <v>2534144</v>
      </c>
      <c r="E19" s="598">
        <v>1.0502729159130864E-2</v>
      </c>
      <c r="F19" s="605">
        <v>1153083.1197453667</v>
      </c>
      <c r="G19" s="365">
        <v>0.13949999999999999</v>
      </c>
      <c r="H19" s="36" t="s">
        <v>12</v>
      </c>
      <c r="I19" s="616">
        <v>27375.79</v>
      </c>
      <c r="J19" s="343">
        <v>97.533112286439945</v>
      </c>
      <c r="K19" s="343">
        <v>1545</v>
      </c>
      <c r="L19" s="328">
        <v>0.40272489687443586</v>
      </c>
      <c r="R19" s="432"/>
      <c r="S19" s="432"/>
      <c r="T19" s="432"/>
    </row>
    <row r="20" spans="1:20" s="35" customFormat="1">
      <c r="A20" s="25" t="s">
        <v>13</v>
      </c>
      <c r="B20" s="607">
        <v>763438</v>
      </c>
      <c r="C20" s="607">
        <v>741072</v>
      </c>
      <c r="D20" s="607">
        <v>730920</v>
      </c>
      <c r="E20" s="599">
        <v>2.7625632509078457E-3</v>
      </c>
      <c r="F20" s="607">
        <v>324552.08116852387</v>
      </c>
      <c r="G20" s="367">
        <v>9.1499999999999998E-2</v>
      </c>
      <c r="H20" s="25" t="s">
        <v>13</v>
      </c>
      <c r="I20" s="618">
        <v>16942.34</v>
      </c>
      <c r="J20" s="345">
        <v>43.740829188884177</v>
      </c>
      <c r="K20" s="345">
        <v>747</v>
      </c>
      <c r="L20" s="329">
        <v>0.31869642895697042</v>
      </c>
      <c r="N20"/>
      <c r="O20"/>
      <c r="P20"/>
      <c r="Q20"/>
      <c r="R20" s="432"/>
      <c r="S20" s="432"/>
      <c r="T20" s="432"/>
    </row>
    <row r="21" spans="1:20">
      <c r="A21" s="36" t="s">
        <v>14</v>
      </c>
      <c r="B21" s="605">
        <v>2406616</v>
      </c>
      <c r="C21" s="605">
        <v>2350657</v>
      </c>
      <c r="D21" s="605">
        <v>2335749</v>
      </c>
      <c r="E21" s="598">
        <v>1.273260506281515E-3</v>
      </c>
      <c r="F21" s="605">
        <v>1091910.3811104293</v>
      </c>
      <c r="G21" s="365">
        <v>0.10550000000000001</v>
      </c>
      <c r="H21" s="36" t="s">
        <v>14</v>
      </c>
      <c r="I21" s="616">
        <v>23547.360000000001</v>
      </c>
      <c r="J21" s="343">
        <v>99.82677463630742</v>
      </c>
      <c r="K21" s="343">
        <v>2338</v>
      </c>
      <c r="L21" s="328">
        <v>0.29903682247133462</v>
      </c>
      <c r="R21" s="432"/>
      <c r="S21" s="432"/>
      <c r="T21" s="432"/>
    </row>
    <row r="22" spans="1:20" s="35" customFormat="1">
      <c r="A22" s="25" t="s">
        <v>15</v>
      </c>
      <c r="B22" s="607">
        <v>2987052</v>
      </c>
      <c r="C22" s="607">
        <v>2903420</v>
      </c>
      <c r="D22" s="607">
        <v>2776822</v>
      </c>
      <c r="E22" s="599">
        <v>8.9563187760746121E-3</v>
      </c>
      <c r="F22" s="607">
        <v>1344723.4841628282</v>
      </c>
      <c r="G22" s="367">
        <v>0.10074999999999999</v>
      </c>
      <c r="H22" s="25" t="s">
        <v>15</v>
      </c>
      <c r="I22" s="618">
        <v>45347.939999999995</v>
      </c>
      <c r="J22" s="345">
        <v>64.025400051248198</v>
      </c>
      <c r="K22" s="345">
        <v>3020</v>
      </c>
      <c r="L22" s="329">
        <v>0.37278347603860273</v>
      </c>
      <c r="N22"/>
      <c r="O22"/>
      <c r="P22"/>
      <c r="Q22"/>
      <c r="R22" s="432"/>
      <c r="S22" s="432"/>
      <c r="T22" s="432"/>
    </row>
    <row r="23" spans="1:20">
      <c r="A23" s="36" t="s">
        <v>16</v>
      </c>
      <c r="B23" s="605">
        <v>4110581</v>
      </c>
      <c r="C23" s="605">
        <v>4042015</v>
      </c>
      <c r="D23" s="605">
        <v>4018644</v>
      </c>
      <c r="E23" s="598">
        <v>1.1604323238740832E-3</v>
      </c>
      <c r="F23" s="605">
        <v>1803371.5294536392</v>
      </c>
      <c r="G23" s="365">
        <v>0.13174999999999998</v>
      </c>
      <c r="H23" s="36" t="s">
        <v>16</v>
      </c>
      <c r="I23" s="616">
        <v>12414.09</v>
      </c>
      <c r="J23" s="343">
        <v>325.59897664669739</v>
      </c>
      <c r="K23" s="343">
        <v>1545</v>
      </c>
      <c r="L23" s="328">
        <v>0.48186387235079531</v>
      </c>
      <c r="R23" s="432"/>
      <c r="S23" s="432"/>
      <c r="T23" s="432"/>
    </row>
    <row r="24" spans="1:20" s="35" customFormat="1">
      <c r="A24" s="25" t="s">
        <v>17</v>
      </c>
      <c r="B24" s="607">
        <v>1520236</v>
      </c>
      <c r="C24" s="607">
        <v>1475684</v>
      </c>
      <c r="D24" s="607">
        <v>1456793</v>
      </c>
      <c r="E24" s="599">
        <v>2.5801562383835908E-3</v>
      </c>
      <c r="F24" s="607">
        <v>662664.49646128027</v>
      </c>
      <c r="G24" s="367">
        <v>9.2000000000000012E-2</v>
      </c>
      <c r="H24" s="25" t="s">
        <v>17</v>
      </c>
      <c r="I24" s="618">
        <v>17589.32</v>
      </c>
      <c r="J24" s="345">
        <v>83.896591795475899</v>
      </c>
      <c r="K24" s="345">
        <v>1812</v>
      </c>
      <c r="L24" s="329">
        <v>0.23506319781199769</v>
      </c>
      <c r="N24"/>
      <c r="O24"/>
      <c r="P24"/>
      <c r="Q24"/>
      <c r="R24" s="432"/>
      <c r="S24" s="432"/>
      <c r="T24" s="432"/>
    </row>
    <row r="25" spans="1:20">
      <c r="A25" s="36" t="s">
        <v>18</v>
      </c>
      <c r="B25" s="605">
        <v>1882121</v>
      </c>
      <c r="C25" s="605">
        <v>1839393</v>
      </c>
      <c r="D25" s="605">
        <v>1811055</v>
      </c>
      <c r="E25" s="598">
        <v>3.1100416735845293E-3</v>
      </c>
      <c r="F25" s="605">
        <v>855750.98950177885</v>
      </c>
      <c r="G25" s="365">
        <v>0.11074999999999999</v>
      </c>
      <c r="H25" s="36" t="s">
        <v>18</v>
      </c>
      <c r="I25" s="616">
        <v>12317.31</v>
      </c>
      <c r="J25" s="343">
        <v>149.33398607325788</v>
      </c>
      <c r="K25" s="343">
        <v>1420</v>
      </c>
      <c r="L25" s="328">
        <v>0.38885599760355727</v>
      </c>
      <c r="R25" s="432"/>
      <c r="S25" s="432"/>
      <c r="T25" s="432"/>
    </row>
    <row r="26" spans="1:20" s="35" customFormat="1">
      <c r="A26" s="25" t="s">
        <v>19</v>
      </c>
      <c r="B26" s="607">
        <v>3706793</v>
      </c>
      <c r="C26" s="607">
        <v>3601113</v>
      </c>
      <c r="D26" s="607">
        <v>3450413</v>
      </c>
      <c r="E26" s="599">
        <v>8.5864600434832905E-3</v>
      </c>
      <c r="F26" s="607">
        <v>1679480.5449609396</v>
      </c>
      <c r="G26" s="367">
        <v>8.6249999999999993E-2</v>
      </c>
      <c r="H26" s="25" t="s">
        <v>19</v>
      </c>
      <c r="I26" s="618">
        <v>32081.77</v>
      </c>
      <c r="J26" s="345">
        <v>112.24795265348514</v>
      </c>
      <c r="K26" s="345">
        <v>1496</v>
      </c>
      <c r="L26" s="329">
        <v>0.37583880317001994</v>
      </c>
      <c r="N26"/>
      <c r="O26"/>
      <c r="P26"/>
      <c r="Q26"/>
      <c r="R26" s="432"/>
      <c r="S26" s="432"/>
      <c r="T26" s="432"/>
    </row>
    <row r="27" spans="1:20">
      <c r="A27" s="36" t="s">
        <v>20</v>
      </c>
      <c r="B27" s="605">
        <v>1965680</v>
      </c>
      <c r="C27" s="605">
        <v>1918155</v>
      </c>
      <c r="D27" s="605">
        <v>1894355</v>
      </c>
      <c r="E27" s="598">
        <v>2.5001953567698187E-3</v>
      </c>
      <c r="F27" s="605">
        <v>889846.42997604038</v>
      </c>
      <c r="G27" s="365">
        <v>0.11799999999999999</v>
      </c>
      <c r="H27" s="36" t="s">
        <v>20</v>
      </c>
      <c r="I27" s="616">
        <v>19399.46</v>
      </c>
      <c r="J27" s="343">
        <v>98.876721310799383</v>
      </c>
      <c r="K27" s="343">
        <v>2291</v>
      </c>
      <c r="L27" s="328">
        <v>0.29676746665415465</v>
      </c>
      <c r="R27" s="432"/>
      <c r="S27" s="432"/>
      <c r="T27" s="432"/>
    </row>
    <row r="28" spans="1:20" s="35" customFormat="1">
      <c r="A28" s="25" t="s">
        <v>21</v>
      </c>
      <c r="B28" s="607">
        <v>1832318</v>
      </c>
      <c r="C28" s="607">
        <v>1777773</v>
      </c>
      <c r="D28" s="607">
        <v>1724123</v>
      </c>
      <c r="E28" s="599">
        <v>6.1474066204412203E-3</v>
      </c>
      <c r="F28" s="607">
        <v>797430.55565392901</v>
      </c>
      <c r="G28" s="367">
        <v>9.35E-2</v>
      </c>
      <c r="H28" s="25" t="s">
        <v>21</v>
      </c>
      <c r="I28" s="618">
        <v>25809.53</v>
      </c>
      <c r="J28" s="345">
        <v>68.880487168886845</v>
      </c>
      <c r="K28" s="345">
        <v>1460</v>
      </c>
      <c r="L28" s="329">
        <v>0.23664044847120527</v>
      </c>
      <c r="N28"/>
      <c r="O28"/>
      <c r="P28"/>
      <c r="Q28"/>
      <c r="R28" s="432"/>
      <c r="S28" s="432"/>
      <c r="T28" s="432"/>
    </row>
    <row r="29" spans="1:20">
      <c r="A29" s="36" t="s">
        <v>22</v>
      </c>
      <c r="B29" s="605">
        <v>5001958</v>
      </c>
      <c r="C29" s="605">
        <v>4916069</v>
      </c>
      <c r="D29" s="605">
        <v>4815232</v>
      </c>
      <c r="E29" s="598">
        <v>4.1536025055384229E-3</v>
      </c>
      <c r="F29" s="605">
        <v>2179385.2943781451</v>
      </c>
      <c r="G29" s="365">
        <v>0.11349999999999999</v>
      </c>
      <c r="H29" s="36" t="s">
        <v>22</v>
      </c>
      <c r="I29" s="616">
        <v>31399.640000000003</v>
      </c>
      <c r="J29" s="343">
        <v>156.56450201339885</v>
      </c>
      <c r="K29" s="343">
        <v>958</v>
      </c>
      <c r="L29" s="328">
        <v>0.71335613881741688</v>
      </c>
      <c r="N29" s="479"/>
      <c r="O29" s="479"/>
      <c r="P29" s="479"/>
      <c r="Q29" s="479"/>
      <c r="R29" s="432"/>
      <c r="S29" s="432"/>
      <c r="T29" s="432"/>
    </row>
    <row r="30" spans="1:20" s="35" customFormat="1">
      <c r="A30" s="25" t="s">
        <v>23</v>
      </c>
      <c r="B30" s="607">
        <v>6440365</v>
      </c>
      <c r="C30" s="607">
        <v>6283541</v>
      </c>
      <c r="D30" s="607">
        <v>6021346</v>
      </c>
      <c r="E30" s="599">
        <v>8.5610081580349551E-3</v>
      </c>
      <c r="F30" s="607">
        <v>2994345.9145450233</v>
      </c>
      <c r="G30" s="367">
        <v>8.7250000000000008E-2</v>
      </c>
      <c r="H30" s="25" t="s">
        <v>23</v>
      </c>
      <c r="I30" s="618">
        <v>43698.23</v>
      </c>
      <c r="J30" s="345">
        <v>143.79394771824852</v>
      </c>
      <c r="K30" s="345">
        <v>2874</v>
      </c>
      <c r="L30" s="329">
        <v>0.42803492489346373</v>
      </c>
      <c r="N30"/>
      <c r="O30"/>
      <c r="P30"/>
      <c r="Q30"/>
      <c r="R30" s="432"/>
      <c r="S30" s="432"/>
      <c r="T30" s="432"/>
    </row>
    <row r="31" spans="1:20">
      <c r="A31" s="36" t="s">
        <v>27</v>
      </c>
      <c r="B31" s="605">
        <v>411507</v>
      </c>
      <c r="C31" s="605">
        <v>404635</v>
      </c>
      <c r="D31" s="605">
        <v>400736</v>
      </c>
      <c r="E31" s="598">
        <v>1.9383902142895426E-3</v>
      </c>
      <c r="F31" s="605">
        <v>177531.76043041292</v>
      </c>
      <c r="G31" s="365">
        <v>0.26200000000000001</v>
      </c>
      <c r="H31" s="36" t="s">
        <v>27</v>
      </c>
      <c r="I31" s="616">
        <v>1628.4</v>
      </c>
      <c r="J31" s="343">
        <v>248.48624416605256</v>
      </c>
      <c r="K31" s="343">
        <v>32</v>
      </c>
      <c r="L31" s="328">
        <v>0.77119379193594229</v>
      </c>
      <c r="R31" s="478"/>
      <c r="S31" s="478"/>
      <c r="T31" s="432"/>
    </row>
    <row r="32" spans="1:20">
      <c r="A32" s="37" t="s">
        <v>28</v>
      </c>
      <c r="B32" s="606">
        <v>239849</v>
      </c>
      <c r="C32" s="606">
        <v>237549</v>
      </c>
      <c r="D32" s="606">
        <v>205954</v>
      </c>
      <c r="E32" s="599">
        <v>2.895550511712508E-2</v>
      </c>
      <c r="F32" s="606">
        <v>90719.940744334599</v>
      </c>
      <c r="G32" s="366">
        <v>0.21299999999999999</v>
      </c>
      <c r="H32" s="37" t="s">
        <v>28</v>
      </c>
      <c r="I32" s="617">
        <v>83533.899999999994</v>
      </c>
      <c r="J32" s="344">
        <v>2.8437436777164722</v>
      </c>
      <c r="K32" s="344">
        <v>22</v>
      </c>
      <c r="L32" s="329">
        <v>0.72439791369359585</v>
      </c>
    </row>
    <row r="33" spans="1:12">
      <c r="A33" s="36" t="s">
        <v>29</v>
      </c>
      <c r="B33" s="605">
        <v>398864</v>
      </c>
      <c r="C33" s="605">
        <v>392291</v>
      </c>
      <c r="D33" s="605">
        <v>397732</v>
      </c>
      <c r="E33" s="598">
        <v>-2.7511088073238765E-3</v>
      </c>
      <c r="F33" s="605">
        <v>177899.11931662681</v>
      </c>
      <c r="G33" s="365">
        <v>0.22800000000000001</v>
      </c>
      <c r="H33" s="36" t="s">
        <v>29</v>
      </c>
      <c r="I33" s="616">
        <v>1128</v>
      </c>
      <c r="J33" s="343">
        <v>347.77570921985813</v>
      </c>
      <c r="K33" s="343">
        <v>34</v>
      </c>
      <c r="L33" s="328">
        <v>0.76810581940447265</v>
      </c>
    </row>
    <row r="34" spans="1:12">
      <c r="A34" s="37" t="s">
        <v>30</v>
      </c>
      <c r="B34" s="606">
        <v>837617</v>
      </c>
      <c r="C34" s="606">
        <v>828581</v>
      </c>
      <c r="D34" s="606">
        <v>781962</v>
      </c>
      <c r="E34" s="599">
        <v>1.1649018074179951E-2</v>
      </c>
      <c r="F34" s="606">
        <v>372162.59551344108</v>
      </c>
      <c r="G34" s="366">
        <v>0.28999999999999998</v>
      </c>
      <c r="H34" s="37" t="s">
        <v>30</v>
      </c>
      <c r="I34" s="617">
        <v>2503.7199999999998</v>
      </c>
      <c r="J34" s="344">
        <v>330.93996133752978</v>
      </c>
      <c r="K34" s="344">
        <v>24</v>
      </c>
      <c r="L34" s="329">
        <v>0.9472242303407874</v>
      </c>
    </row>
    <row r="35" spans="1:12">
      <c r="A35" s="41" t="s">
        <v>24</v>
      </c>
      <c r="B35" s="608">
        <v>52516230</v>
      </c>
      <c r="C35" s="608">
        <v>51217493</v>
      </c>
      <c r="D35" s="608">
        <v>49867335</v>
      </c>
      <c r="E35" s="601">
        <v>5.3572901636549375E-3</v>
      </c>
      <c r="F35" s="608">
        <v>23453609.207540549</v>
      </c>
      <c r="G35" s="612" t="s">
        <v>86</v>
      </c>
      <c r="H35" s="41" t="s">
        <v>24</v>
      </c>
      <c r="I35" s="619">
        <v>531952.9800000001</v>
      </c>
      <c r="J35" s="346">
        <v>96.281992818237413</v>
      </c>
      <c r="K35" s="346">
        <v>35271</v>
      </c>
      <c r="L35" s="330">
        <v>0.39885847204586916</v>
      </c>
    </row>
    <row r="36" spans="1:12">
      <c r="A36" s="38" t="s">
        <v>26</v>
      </c>
      <c r="B36" s="609">
        <v>64525095</v>
      </c>
      <c r="C36" s="609">
        <v>63070344</v>
      </c>
      <c r="D36" s="609">
        <v>61399733</v>
      </c>
      <c r="E36" s="602">
        <v>5.3834767742038103E-3</v>
      </c>
      <c r="F36" s="609">
        <v>29496454.650803611</v>
      </c>
      <c r="G36" s="613">
        <v>9.849999999999999E-2</v>
      </c>
      <c r="H36" s="38" t="s">
        <v>26</v>
      </c>
      <c r="I36" s="620">
        <v>543965.25000000012</v>
      </c>
      <c r="J36" s="347">
        <v>115.94553880050239</v>
      </c>
      <c r="K36" s="347">
        <v>36552</v>
      </c>
      <c r="L36" s="331">
        <v>0.48148789231274847</v>
      </c>
    </row>
    <row r="37" spans="1:12" s="35" customFormat="1">
      <c r="A37" s="29" t="s">
        <v>347</v>
      </c>
      <c r="B37" s="610">
        <v>1887837</v>
      </c>
      <c r="C37" s="610">
        <v>1863056</v>
      </c>
      <c r="D37" s="610">
        <v>1786384</v>
      </c>
      <c r="E37" s="603">
        <v>8.4403577038494326E-3</v>
      </c>
      <c r="F37" s="610">
        <v>818313.41600481537</v>
      </c>
      <c r="G37" s="614" t="s">
        <v>86</v>
      </c>
      <c r="H37" s="29" t="s">
        <v>347</v>
      </c>
      <c r="I37" s="621">
        <v>88794.01999999999</v>
      </c>
      <c r="J37" s="348">
        <v>20.981773322122372</v>
      </c>
      <c r="K37" s="348">
        <v>112</v>
      </c>
      <c r="L37" s="331">
        <v>0.84286516347334706</v>
      </c>
    </row>
    <row r="38" spans="1:12">
      <c r="A38" s="42" t="s">
        <v>348</v>
      </c>
      <c r="B38" s="611">
        <v>66412932</v>
      </c>
      <c r="C38" s="611">
        <v>64933400</v>
      </c>
      <c r="D38" s="611">
        <v>63186117</v>
      </c>
      <c r="E38" s="604">
        <v>5.4704123470250554E-3</v>
      </c>
      <c r="F38" s="611">
        <v>30314768.066808425</v>
      </c>
      <c r="G38" s="615">
        <v>0.10299999999999999</v>
      </c>
      <c r="H38" s="42" t="s">
        <v>348</v>
      </c>
      <c r="I38" s="622">
        <v>632759.27000000014</v>
      </c>
      <c r="J38" s="349">
        <v>102.61943693057232</v>
      </c>
      <c r="K38" s="349">
        <v>36664</v>
      </c>
      <c r="L38" s="332">
        <v>0.49185645599953182</v>
      </c>
    </row>
    <row r="39" spans="1:12">
      <c r="A39" s="11" t="s">
        <v>349</v>
      </c>
      <c r="B39" s="12"/>
      <c r="C39" s="2"/>
      <c r="D39" s="11"/>
      <c r="E39" s="2"/>
      <c r="F39" s="2"/>
      <c r="G39" s="2"/>
      <c r="H39" s="11" t="s">
        <v>349</v>
      </c>
      <c r="I39" s="13"/>
      <c r="J39" s="2"/>
      <c r="K39" s="2"/>
      <c r="L39" s="73"/>
    </row>
    <row r="40" spans="1:12">
      <c r="A40" s="14" t="s">
        <v>357</v>
      </c>
      <c r="B40" s="15"/>
      <c r="C40" s="15"/>
      <c r="D40" s="15"/>
      <c r="E40" s="15"/>
      <c r="F40" s="15"/>
      <c r="G40" s="15"/>
      <c r="H40" s="14" t="s">
        <v>254</v>
      </c>
      <c r="I40" s="2"/>
      <c r="J40" s="2"/>
      <c r="K40" s="445"/>
      <c r="L40" s="2"/>
    </row>
    <row r="41" spans="1:12">
      <c r="A41" s="14" t="s">
        <v>362</v>
      </c>
      <c r="B41" s="16"/>
      <c r="C41" s="16"/>
      <c r="D41" s="16"/>
      <c r="E41" s="16"/>
      <c r="F41" s="17"/>
      <c r="G41" s="15"/>
      <c r="H41" s="684" t="s">
        <v>360</v>
      </c>
      <c r="I41" s="753"/>
      <c r="J41" s="753"/>
      <c r="K41" s="753"/>
      <c r="L41" s="753"/>
    </row>
    <row r="42" spans="1:12">
      <c r="A42" s="14" t="s">
        <v>363</v>
      </c>
      <c r="B42" s="16"/>
      <c r="C42" s="16"/>
      <c r="D42" s="16"/>
      <c r="E42" s="16"/>
      <c r="F42" s="17"/>
      <c r="G42" s="15"/>
      <c r="H42" s="753"/>
      <c r="I42" s="753"/>
      <c r="J42" s="753"/>
      <c r="K42" s="753"/>
      <c r="L42" s="753"/>
    </row>
    <row r="43" spans="1:12">
      <c r="A43" s="14" t="s">
        <v>364</v>
      </c>
      <c r="B43" s="18"/>
      <c r="C43" s="18"/>
      <c r="D43" s="18"/>
      <c r="E43" s="18"/>
      <c r="F43" s="2"/>
      <c r="G43" s="2"/>
      <c r="H43" s="2"/>
      <c r="I43" s="2"/>
      <c r="J43" s="2"/>
      <c r="K43" s="2"/>
      <c r="L43" s="2"/>
    </row>
    <row r="44" spans="1:12">
      <c r="A44" s="14" t="s">
        <v>353</v>
      </c>
      <c r="B44" s="2"/>
      <c r="C44" s="2"/>
      <c r="D44" s="2"/>
      <c r="E44" s="2"/>
      <c r="F44" s="2"/>
      <c r="G44" s="2"/>
      <c r="H44" s="2"/>
      <c r="I44" s="19"/>
      <c r="J44" s="2"/>
      <c r="K44" s="2"/>
      <c r="L44" s="2"/>
    </row>
    <row r="45" spans="1:12">
      <c r="A45" s="2"/>
      <c r="B45" s="18"/>
      <c r="C45" s="18"/>
      <c r="D45" s="18"/>
      <c r="E45" s="2"/>
      <c r="F45" s="2"/>
      <c r="G45" s="2"/>
      <c r="H45" s="2"/>
      <c r="I45" s="2"/>
      <c r="J45" s="2"/>
      <c r="K45" s="2"/>
      <c r="L45" s="2"/>
    </row>
    <row r="46" spans="1:12" ht="18">
      <c r="A46" s="238" t="s">
        <v>350</v>
      </c>
      <c r="B46" s="8"/>
      <c r="C46" s="18"/>
      <c r="D46" s="18"/>
      <c r="E46" s="2"/>
      <c r="F46" s="2"/>
      <c r="G46" s="2"/>
      <c r="H46" s="2"/>
      <c r="I46" s="2"/>
      <c r="J46" s="2"/>
      <c r="K46" s="2"/>
      <c r="L46" s="2"/>
    </row>
    <row r="47" spans="1:12">
      <c r="A47" s="20"/>
      <c r="B47" s="18"/>
      <c r="C47" s="18"/>
      <c r="D47" s="21"/>
      <c r="E47" s="2"/>
      <c r="F47" s="2"/>
      <c r="G47" s="2"/>
      <c r="H47" s="2"/>
      <c r="I47" s="2"/>
      <c r="J47" s="22"/>
      <c r="K47" s="2"/>
      <c r="L47" s="2"/>
    </row>
    <row r="48" spans="1:12" s="31" customFormat="1" ht="38.25">
      <c r="A48" s="39" t="s">
        <v>2</v>
      </c>
      <c r="B48" s="474" t="s">
        <v>34</v>
      </c>
      <c r="C48" s="474" t="s">
        <v>35</v>
      </c>
      <c r="D48" s="474" t="s">
        <v>36</v>
      </c>
      <c r="E48" s="32"/>
      <c r="F48" s="33"/>
      <c r="G48" s="34"/>
      <c r="H48" s="32"/>
      <c r="I48" s="32"/>
      <c r="J48" s="32"/>
      <c r="K48" s="32"/>
      <c r="L48" s="32"/>
    </row>
    <row r="49" spans="1:12" ht="15.75">
      <c r="A49" s="36" t="s">
        <v>3</v>
      </c>
      <c r="B49" s="336">
        <v>53631.511883749554</v>
      </c>
      <c r="C49" s="336">
        <v>28848.609253698189</v>
      </c>
      <c r="D49" s="336">
        <v>70237.33983574585</v>
      </c>
      <c r="E49" s="2"/>
      <c r="F49" s="402"/>
      <c r="G49" s="403"/>
      <c r="H49" s="401"/>
      <c r="I49" s="401"/>
      <c r="J49" s="401"/>
      <c r="K49" s="2"/>
      <c r="L49" s="24"/>
    </row>
    <row r="50" spans="1:12">
      <c r="A50" s="37" t="s">
        <v>4</v>
      </c>
      <c r="B50" s="337">
        <v>90796.065481534926</v>
      </c>
      <c r="C50" s="337">
        <v>27583.402542380918</v>
      </c>
      <c r="D50" s="337">
        <v>69135.025094158613</v>
      </c>
      <c r="E50" s="2"/>
      <c r="F50" s="402"/>
      <c r="G50" s="403"/>
      <c r="H50" s="403"/>
      <c r="I50" s="403"/>
      <c r="J50" s="403"/>
      <c r="K50" s="2"/>
      <c r="L50" s="2"/>
    </row>
    <row r="51" spans="1:12">
      <c r="A51" s="36" t="s">
        <v>5</v>
      </c>
      <c r="B51" s="336">
        <v>33755.751836818847</v>
      </c>
      <c r="C51" s="336">
        <v>24919.79175536762</v>
      </c>
      <c r="D51" s="336">
        <v>64248.881235612076</v>
      </c>
      <c r="E51" s="2"/>
      <c r="F51" s="402"/>
      <c r="G51" s="403"/>
      <c r="H51" s="403"/>
      <c r="I51" s="403"/>
      <c r="J51" s="403"/>
      <c r="K51" s="2"/>
      <c r="L51" s="2"/>
    </row>
    <row r="52" spans="1:12">
      <c r="A52" s="37" t="s">
        <v>6</v>
      </c>
      <c r="B52" s="337">
        <v>42730.645076796907</v>
      </c>
      <c r="C52" s="337">
        <v>25996.011577752124</v>
      </c>
      <c r="D52" s="337">
        <v>66092.693993430905</v>
      </c>
      <c r="E52" s="2"/>
      <c r="F52" s="402"/>
      <c r="G52" s="403"/>
      <c r="H52" s="403"/>
      <c r="I52" s="403"/>
      <c r="J52" s="403"/>
      <c r="K52" s="2"/>
      <c r="L52" s="2"/>
    </row>
    <row r="53" spans="1:12">
      <c r="A53" s="36" t="s">
        <v>7</v>
      </c>
      <c r="B53" s="336">
        <v>83407.272962017392</v>
      </c>
      <c r="C53" s="336">
        <v>25666.469300938155</v>
      </c>
      <c r="D53" s="336">
        <v>64220.029868192876</v>
      </c>
      <c r="E53" s="2"/>
      <c r="F53" s="402"/>
      <c r="G53" s="403"/>
      <c r="H53" s="403"/>
      <c r="I53" s="403"/>
      <c r="J53" s="403"/>
      <c r="K53" s="2"/>
      <c r="L53" s="2"/>
    </row>
    <row r="54" spans="1:12">
      <c r="A54" s="37" t="s">
        <v>8</v>
      </c>
      <c r="B54" s="337">
        <v>67122.287537437325</v>
      </c>
      <c r="C54" s="337">
        <v>26126.140561567285</v>
      </c>
      <c r="D54" s="337">
        <v>67275.069219635116</v>
      </c>
      <c r="E54" s="2"/>
      <c r="F54" s="402"/>
      <c r="G54" s="403"/>
      <c r="H54" s="403"/>
      <c r="I54" s="403"/>
      <c r="J54" s="403"/>
      <c r="K54" s="2"/>
      <c r="L54" s="2"/>
    </row>
    <row r="55" spans="1:12">
      <c r="A55" s="36" t="s">
        <v>9</v>
      </c>
      <c r="B55" s="336">
        <v>37112.52199435349</v>
      </c>
      <c r="C55" s="336">
        <v>27813.006770184693</v>
      </c>
      <c r="D55" s="336">
        <v>70682.170856686425</v>
      </c>
      <c r="E55" s="2"/>
      <c r="F55" s="402"/>
      <c r="G55" s="403"/>
      <c r="H55" s="403"/>
      <c r="I55" s="403"/>
      <c r="J55" s="403"/>
      <c r="K55" s="2"/>
      <c r="L55" s="2"/>
    </row>
    <row r="56" spans="1:12">
      <c r="A56" s="37" t="s">
        <v>10</v>
      </c>
      <c r="B56" s="337">
        <v>8172.827394355485</v>
      </c>
      <c r="C56" s="337">
        <v>25522.698269165023</v>
      </c>
      <c r="D56" s="337">
        <v>66324.695124390724</v>
      </c>
      <c r="E56" s="2"/>
      <c r="F56" s="402"/>
      <c r="G56" s="403"/>
      <c r="H56" s="403"/>
      <c r="I56" s="403"/>
      <c r="J56" s="403"/>
      <c r="K56" s="2"/>
      <c r="L56" s="2"/>
    </row>
    <row r="57" spans="1:12">
      <c r="A57" s="36" t="s">
        <v>11</v>
      </c>
      <c r="B57" s="336">
        <v>28592.536147211333</v>
      </c>
      <c r="C57" s="336">
        <v>24295.149385950877</v>
      </c>
      <c r="D57" s="336">
        <v>64508.82353970941</v>
      </c>
      <c r="E57" s="2"/>
      <c r="F57" s="402"/>
      <c r="G57" s="403"/>
      <c r="H57" s="403"/>
      <c r="I57" s="403"/>
      <c r="J57" s="403"/>
      <c r="K57" s="2"/>
      <c r="L57" s="2"/>
    </row>
    <row r="58" spans="1:12">
      <c r="A58" s="25" t="s">
        <v>25</v>
      </c>
      <c r="B58" s="338">
        <v>612322.61915293953</v>
      </c>
      <c r="C58" s="338">
        <v>51250.377146987732</v>
      </c>
      <c r="D58" s="338">
        <v>101243.61005420203</v>
      </c>
      <c r="E58" s="2"/>
      <c r="F58" s="402"/>
      <c r="G58" s="403"/>
      <c r="H58" s="403"/>
      <c r="I58" s="403"/>
      <c r="J58" s="403"/>
      <c r="K58" s="2"/>
      <c r="L58" s="2"/>
    </row>
    <row r="59" spans="1:12">
      <c r="A59" s="36" t="s">
        <v>12</v>
      </c>
      <c r="B59" s="336">
        <v>63944.414208689719</v>
      </c>
      <c r="C59" s="336">
        <v>23566.227883287676</v>
      </c>
      <c r="D59" s="336">
        <v>66754.372776336852</v>
      </c>
      <c r="E59" s="2"/>
      <c r="F59" s="402"/>
      <c r="G59" s="403"/>
      <c r="H59" s="403"/>
      <c r="I59" s="403"/>
      <c r="J59" s="403"/>
      <c r="K59" s="2"/>
      <c r="L59" s="2"/>
    </row>
    <row r="60" spans="1:12">
      <c r="A60" s="25" t="s">
        <v>13</v>
      </c>
      <c r="B60" s="338">
        <v>17307.413171570595</v>
      </c>
      <c r="C60" s="338">
        <v>23354.248479345868</v>
      </c>
      <c r="D60" s="338">
        <v>61289.478205768639</v>
      </c>
      <c r="E60" s="2"/>
      <c r="F60" s="402"/>
      <c r="G60" s="403"/>
      <c r="H60" s="403"/>
      <c r="I60" s="403"/>
      <c r="J60" s="403"/>
      <c r="K60" s="2"/>
      <c r="L60" s="2"/>
    </row>
    <row r="61" spans="1:12">
      <c r="A61" s="36" t="s">
        <v>14</v>
      </c>
      <c r="B61" s="336">
        <v>56346.157588605609</v>
      </c>
      <c r="C61" s="336">
        <v>23967.837770105587</v>
      </c>
      <c r="D61" s="336">
        <v>67114.353610880076</v>
      </c>
      <c r="E61" s="2"/>
      <c r="F61" s="402"/>
      <c r="G61" s="403"/>
      <c r="H61" s="403"/>
      <c r="I61" s="403"/>
      <c r="J61" s="403"/>
      <c r="K61" s="2"/>
      <c r="L61" s="2"/>
    </row>
    <row r="62" spans="1:12">
      <c r="A62" s="25" t="s">
        <v>15</v>
      </c>
      <c r="B62" s="338">
        <v>79854.784410525943</v>
      </c>
      <c r="C62" s="338">
        <v>27198.310778034873</v>
      </c>
      <c r="D62" s="338">
        <v>66360.535431806638</v>
      </c>
      <c r="E62" s="2"/>
      <c r="F62" s="402"/>
      <c r="G62" s="403"/>
      <c r="H62" s="403"/>
      <c r="I62" s="403"/>
      <c r="J62" s="403"/>
      <c r="K62" s="2"/>
      <c r="L62" s="2"/>
    </row>
    <row r="63" spans="1:12">
      <c r="A63" s="36" t="s">
        <v>16</v>
      </c>
      <c r="B63" s="336">
        <v>103225.86282345987</v>
      </c>
      <c r="C63" s="336">
        <v>25486.652814683122</v>
      </c>
      <c r="D63" s="336">
        <v>68443.585534346072</v>
      </c>
      <c r="E63" s="2"/>
      <c r="F63" s="402"/>
      <c r="G63" s="403"/>
      <c r="H63" s="403"/>
      <c r="I63" s="403"/>
      <c r="J63" s="403"/>
      <c r="K63" s="2"/>
      <c r="L63" s="2"/>
    </row>
    <row r="64" spans="1:12">
      <c r="A64" s="25" t="s">
        <v>17</v>
      </c>
      <c r="B64" s="338">
        <v>36369.629074540549</v>
      </c>
      <c r="C64" s="338">
        <v>24596.518021708696</v>
      </c>
      <c r="D64" s="338">
        <v>63108.245669251039</v>
      </c>
      <c r="E64" s="2"/>
      <c r="F64" s="402"/>
      <c r="G64" s="403"/>
      <c r="H64" s="403"/>
      <c r="I64" s="403"/>
      <c r="J64" s="403"/>
      <c r="K64" s="2"/>
      <c r="L64" s="2"/>
    </row>
    <row r="65" spans="1:12">
      <c r="A65" s="36" t="s">
        <v>18</v>
      </c>
      <c r="B65" s="336">
        <v>49814.746891160459</v>
      </c>
      <c r="C65" s="336">
        <v>26983.782234468108</v>
      </c>
      <c r="D65" s="336">
        <v>70500.813620405301</v>
      </c>
      <c r="E65" s="2"/>
      <c r="F65" s="402"/>
      <c r="G65" s="403"/>
      <c r="H65" s="403"/>
      <c r="I65" s="403"/>
      <c r="J65" s="403"/>
      <c r="K65" s="2"/>
      <c r="L65" s="2"/>
    </row>
    <row r="66" spans="1:12">
      <c r="A66" s="25" t="s">
        <v>19</v>
      </c>
      <c r="B66" s="338">
        <v>101229.02770681673</v>
      </c>
      <c r="C66" s="338">
        <v>27775.335004081211</v>
      </c>
      <c r="D66" s="338">
        <v>67398.221055249858</v>
      </c>
      <c r="E66" s="2"/>
      <c r="F66" s="402"/>
      <c r="G66" s="403"/>
      <c r="H66" s="403"/>
      <c r="I66" s="403"/>
      <c r="J66" s="403"/>
      <c r="K66" s="2"/>
      <c r="L66" s="2"/>
    </row>
    <row r="67" spans="1:12">
      <c r="A67" s="36" t="s">
        <v>20</v>
      </c>
      <c r="B67" s="336">
        <v>45680.645747008632</v>
      </c>
      <c r="C67" s="336">
        <v>23750.668171517453</v>
      </c>
      <c r="D67" s="336">
        <v>68504.030998848481</v>
      </c>
      <c r="E67" s="2"/>
      <c r="F67" s="402"/>
      <c r="G67" s="403"/>
      <c r="H67" s="403"/>
      <c r="I67" s="403"/>
      <c r="J67" s="403"/>
      <c r="K67" s="2"/>
      <c r="L67" s="2"/>
    </row>
    <row r="68" spans="1:12">
      <c r="A68" s="25" t="s">
        <v>21</v>
      </c>
      <c r="B68" s="338">
        <v>45016.425190065886</v>
      </c>
      <c r="C68" s="338">
        <v>25165.782099159424</v>
      </c>
      <c r="D68" s="338">
        <v>65004.213176551115</v>
      </c>
      <c r="E68" s="2"/>
      <c r="F68" s="402"/>
      <c r="G68" s="403"/>
      <c r="H68" s="403"/>
      <c r="I68" s="403"/>
      <c r="J68" s="403"/>
      <c r="K68" s="2"/>
      <c r="L68" s="2"/>
    </row>
    <row r="69" spans="1:12">
      <c r="A69" s="36" t="s">
        <v>22</v>
      </c>
      <c r="B69" s="336">
        <v>142358.00076682508</v>
      </c>
      <c r="C69" s="336">
        <v>28861.159424934958</v>
      </c>
      <c r="D69" s="336">
        <v>71385.608179887175</v>
      </c>
      <c r="E69" s="2"/>
      <c r="F69" s="402"/>
      <c r="G69" s="403"/>
      <c r="H69" s="403"/>
      <c r="I69" s="403"/>
      <c r="J69" s="403"/>
      <c r="K69" s="2"/>
      <c r="L69" s="2"/>
    </row>
    <row r="70" spans="1:12">
      <c r="A70" s="25" t="s">
        <v>23</v>
      </c>
      <c r="B70" s="338">
        <v>196995.30024283912</v>
      </c>
      <c r="C70" s="338">
        <v>30942.502078708625</v>
      </c>
      <c r="D70" s="338">
        <v>72725.054431697034</v>
      </c>
      <c r="E70" s="2"/>
      <c r="F70" s="402"/>
      <c r="G70" s="403"/>
      <c r="H70" s="403"/>
      <c r="I70" s="403"/>
      <c r="J70" s="403"/>
      <c r="K70" s="2"/>
      <c r="L70" s="2"/>
    </row>
    <row r="71" spans="1:12">
      <c r="A71" s="36" t="s">
        <v>27</v>
      </c>
      <c r="B71" s="336">
        <v>8033.0360520220402</v>
      </c>
      <c r="C71" s="336">
        <v>19809.662504893924</v>
      </c>
      <c r="D71" s="336">
        <v>63374.510291681116</v>
      </c>
      <c r="E71" s="2"/>
      <c r="F71" s="404"/>
      <c r="G71" s="405"/>
      <c r="H71" s="403"/>
      <c r="I71" s="403"/>
      <c r="J71" s="403"/>
      <c r="K71" s="2"/>
      <c r="L71" s="2"/>
    </row>
    <row r="72" spans="1:12">
      <c r="A72" s="37" t="s">
        <v>28</v>
      </c>
      <c r="B72" s="338">
        <v>3806.1632728841555</v>
      </c>
      <c r="C72" s="338">
        <v>15415.777906015401</v>
      </c>
      <c r="D72" s="338">
        <v>161602.2627692653</v>
      </c>
      <c r="E72" s="2"/>
      <c r="F72" s="404"/>
      <c r="G72" s="405"/>
      <c r="H72" s="405"/>
      <c r="I72" s="405"/>
      <c r="J72" s="405"/>
      <c r="K72" s="2"/>
      <c r="L72" s="2"/>
    </row>
    <row r="73" spans="1:12">
      <c r="A73" s="36" t="s">
        <v>29</v>
      </c>
      <c r="B73" s="336">
        <v>8351.7665421784004</v>
      </c>
      <c r="C73" s="336">
        <v>21527.307586392981</v>
      </c>
      <c r="D73" s="336">
        <v>28641.4573924611</v>
      </c>
      <c r="E73" s="2"/>
      <c r="F73" s="406"/>
      <c r="G73" s="403"/>
      <c r="H73" s="405"/>
      <c r="I73" s="405"/>
      <c r="J73" s="405"/>
      <c r="K73" s="2"/>
      <c r="L73" s="2"/>
    </row>
    <row r="74" spans="1:12">
      <c r="A74" s="37" t="s">
        <v>30</v>
      </c>
      <c r="B74" s="338">
        <v>16319.426843593023</v>
      </c>
      <c r="C74" s="338">
        <v>19477.115189452656</v>
      </c>
      <c r="D74" s="338">
        <v>64563.633586900971</v>
      </c>
      <c r="E74" s="2"/>
      <c r="F74" s="406"/>
      <c r="G74" s="403"/>
      <c r="H74" s="405"/>
      <c r="I74" s="405"/>
      <c r="J74" s="405"/>
      <c r="K74" s="2"/>
      <c r="L74" s="2"/>
    </row>
    <row r="75" spans="1:12">
      <c r="A75" s="41" t="s">
        <v>24</v>
      </c>
      <c r="B75" s="339">
        <v>1383463.8281363838</v>
      </c>
      <c r="C75" s="339">
        <v>26826.180153715093</v>
      </c>
      <c r="D75" s="339">
        <v>68233.663332141514</v>
      </c>
      <c r="E75" s="2"/>
      <c r="F75" s="406"/>
      <c r="G75" s="403"/>
      <c r="H75" s="405"/>
      <c r="I75" s="405"/>
      <c r="J75" s="405"/>
      <c r="K75" s="2"/>
      <c r="L75" s="2"/>
    </row>
    <row r="76" spans="1:12">
      <c r="A76" s="38" t="s">
        <v>26</v>
      </c>
      <c r="B76" s="340">
        <v>1995786.4472893232</v>
      </c>
      <c r="C76" s="340">
        <v>31420.268638340847</v>
      </c>
      <c r="D76" s="340">
        <v>75817.96420391179</v>
      </c>
      <c r="E76" s="2"/>
      <c r="F76" s="406"/>
      <c r="G76" s="403"/>
      <c r="H76" s="405"/>
      <c r="I76" s="405"/>
      <c r="J76" s="405"/>
      <c r="K76" s="2"/>
      <c r="L76" s="2"/>
    </row>
    <row r="77" spans="1:12">
      <c r="A77" s="29" t="s">
        <v>347</v>
      </c>
      <c r="B77" s="341">
        <v>36510.392710677617</v>
      </c>
      <c r="C77" s="341">
        <v>19438.516017930317</v>
      </c>
      <c r="D77" s="341">
        <v>64724.295744263982</v>
      </c>
      <c r="E77" s="2"/>
      <c r="F77" s="476"/>
      <c r="G77" s="403"/>
      <c r="H77" s="407"/>
      <c r="I77" s="407"/>
      <c r="J77" s="407"/>
      <c r="K77" s="28"/>
      <c r="L77" s="28"/>
    </row>
    <row r="78" spans="1:12">
      <c r="A78" s="42" t="s">
        <v>348</v>
      </c>
      <c r="B78" s="342">
        <v>2032296.84</v>
      </c>
      <c r="C78" s="342">
        <v>31076.145597480965</v>
      </c>
      <c r="D78" s="342">
        <v>75585.222554623833</v>
      </c>
      <c r="E78" s="2"/>
      <c r="F78" s="406"/>
      <c r="G78" s="403"/>
      <c r="H78" s="405"/>
      <c r="I78" s="405"/>
      <c r="J78" s="405"/>
      <c r="K78" s="28"/>
      <c r="L78" s="28"/>
    </row>
    <row r="79" spans="1:12">
      <c r="A79" s="11" t="s">
        <v>351</v>
      </c>
      <c r="B79" s="2"/>
      <c r="C79" s="2"/>
      <c r="D79" s="2"/>
      <c r="E79" s="2"/>
      <c r="F79" s="404"/>
      <c r="G79" s="405"/>
      <c r="H79" s="405"/>
      <c r="I79" s="405"/>
      <c r="J79" s="405"/>
      <c r="K79" s="28"/>
      <c r="L79" s="28"/>
    </row>
    <row r="80" spans="1:12">
      <c r="A80" s="14" t="s">
        <v>365</v>
      </c>
      <c r="B80" s="2"/>
      <c r="C80" s="2"/>
      <c r="D80" s="2"/>
      <c r="E80" s="2"/>
      <c r="F80" s="404"/>
      <c r="G80" s="405"/>
      <c r="H80" s="23"/>
      <c r="I80" s="30"/>
      <c r="J80" s="23"/>
      <c r="K80" s="28"/>
      <c r="L80" s="28"/>
    </row>
    <row r="81" spans="1:12">
      <c r="A81" s="14"/>
      <c r="B81" s="2"/>
      <c r="C81" s="2"/>
      <c r="D81" s="2"/>
      <c r="E81" s="2"/>
      <c r="F81" s="404"/>
      <c r="G81" s="405"/>
      <c r="H81" s="23"/>
      <c r="I81" s="30"/>
      <c r="J81" s="28"/>
      <c r="K81" s="27"/>
      <c r="L81" s="28"/>
    </row>
    <row r="82" spans="1:12">
      <c r="F82" s="404"/>
      <c r="G82" s="405"/>
    </row>
  </sheetData>
  <mergeCells count="1">
    <mergeCell ref="H41:L42"/>
  </mergeCells>
  <hyperlinks>
    <hyperlink ref="G3" location="Sommaire!A1" display="Sommaire"/>
    <hyperlink ref="L3" location="Sommaire!A1" display="Sommaire"/>
  </hyperlinks>
  <pageMargins left="0.70866141732283472" right="0.70866141732283472" top="0.74803149606299213" bottom="0.74803149606299213" header="0.31496062992125984" footer="0.31496062992125984"/>
  <pageSetup paperSize="9" scale="59" firstPageNumber="28"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rowBreaks count="1" manualBreakCount="1">
    <brk id="81" max="1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FFC000"/>
  </sheetPr>
  <dimension ref="A1:P109"/>
  <sheetViews>
    <sheetView view="pageLayout" zoomScale="80" zoomScaleNormal="100" zoomScaleSheetLayoutView="100" zoomScalePageLayoutView="80" workbookViewId="0">
      <selection activeCell="E71" sqref="E71"/>
    </sheetView>
  </sheetViews>
  <sheetFormatPr baseColWidth="10" defaultRowHeight="15"/>
  <cols>
    <col min="1" max="1" width="27.28515625" customWidth="1"/>
    <col min="2" max="7" width="18.7109375" customWidth="1"/>
    <col min="8" max="8" width="27.28515625" customWidth="1"/>
    <col min="9" max="14" width="18.7109375" customWidth="1"/>
  </cols>
  <sheetData>
    <row r="1" spans="1:14" ht="15" customHeight="1">
      <c r="A1" s="48"/>
      <c r="B1" s="49"/>
      <c r="C1" s="49"/>
      <c r="D1" s="49"/>
      <c r="E1" s="2"/>
      <c r="F1" s="49"/>
    </row>
    <row r="2" spans="1:14" s="66" customFormat="1" ht="20.25" customHeight="1">
      <c r="A2" s="223" t="s">
        <v>342</v>
      </c>
      <c r="B2" s="51"/>
      <c r="C2" s="51"/>
      <c r="D2" s="52"/>
      <c r="E2" s="51"/>
      <c r="F2" s="51"/>
      <c r="G2" s="239" t="s">
        <v>243</v>
      </c>
      <c r="H2" s="223" t="s">
        <v>342</v>
      </c>
      <c r="N2" s="239" t="s">
        <v>243</v>
      </c>
    </row>
    <row r="3" spans="1:14" ht="20.25" customHeight="1">
      <c r="A3" s="227"/>
      <c r="B3" s="51"/>
      <c r="C3" s="51"/>
      <c r="D3" s="52"/>
      <c r="E3" s="51"/>
      <c r="F3" s="51" t="s">
        <v>334</v>
      </c>
      <c r="G3" s="52"/>
      <c r="H3" s="228"/>
      <c r="I3" s="67"/>
      <c r="J3" s="67"/>
      <c r="K3" s="67"/>
      <c r="L3" s="67"/>
      <c r="M3" s="67"/>
    </row>
    <row r="4" spans="1:14" ht="20.25" customHeight="1">
      <c r="A4" s="227" t="s">
        <v>37</v>
      </c>
      <c r="B4" s="51"/>
      <c r="C4" s="51"/>
      <c r="D4" s="52"/>
      <c r="E4" s="51"/>
      <c r="F4" s="51"/>
      <c r="G4" s="52"/>
      <c r="H4" s="227" t="s">
        <v>40</v>
      </c>
      <c r="I4" s="68"/>
      <c r="J4" s="68"/>
      <c r="K4" s="68"/>
      <c r="L4" s="68"/>
      <c r="M4" s="68"/>
      <c r="N4" s="5"/>
    </row>
    <row r="5" spans="1:14" ht="18">
      <c r="A5" s="50"/>
      <c r="B5" s="51"/>
      <c r="C5" s="51"/>
      <c r="D5" s="52"/>
      <c r="E5" s="419"/>
      <c r="F5" s="51"/>
      <c r="G5" s="52"/>
      <c r="I5" s="69"/>
      <c r="J5" s="70"/>
      <c r="K5" s="71"/>
      <c r="L5" s="71"/>
      <c r="M5" s="7"/>
      <c r="N5" s="7"/>
    </row>
    <row r="6" spans="1:14">
      <c r="A6" s="97" t="s">
        <v>38</v>
      </c>
      <c r="B6" s="53"/>
      <c r="C6" s="54"/>
      <c r="D6" s="2"/>
      <c r="E6" s="2"/>
      <c r="F6" s="2"/>
      <c r="G6" s="7"/>
      <c r="H6" s="357" t="s">
        <v>38</v>
      </c>
      <c r="I6" s="28"/>
      <c r="J6" s="28"/>
      <c r="K6" s="28"/>
      <c r="L6" s="28"/>
      <c r="M6" s="28"/>
      <c r="N6" s="28"/>
    </row>
    <row r="7" spans="1:14" ht="15" customHeight="1">
      <c r="A7" s="229" t="s">
        <v>39</v>
      </c>
      <c r="B7" s="92"/>
      <c r="C7" s="55"/>
      <c r="D7" s="56"/>
      <c r="E7" s="55"/>
      <c r="F7" s="55"/>
      <c r="G7" s="57"/>
      <c r="H7" s="409" t="s">
        <v>309</v>
      </c>
      <c r="I7" s="626"/>
      <c r="J7" s="627"/>
      <c r="K7" s="627"/>
      <c r="L7" s="626"/>
      <c r="M7" s="628"/>
      <c r="N7" s="628"/>
    </row>
    <row r="8" spans="1:14" ht="21" customHeight="1">
      <c r="A8" s="624" t="s">
        <v>2</v>
      </c>
      <c r="B8" s="629" t="s">
        <v>183</v>
      </c>
      <c r="C8" s="630"/>
      <c r="D8" s="631"/>
      <c r="E8" s="630" t="s">
        <v>371</v>
      </c>
      <c r="F8" s="630"/>
      <c r="G8" s="630"/>
      <c r="H8" s="624" t="s">
        <v>2</v>
      </c>
      <c r="I8" s="629" t="s">
        <v>255</v>
      </c>
      <c r="J8" s="630"/>
      <c r="K8" s="631"/>
      <c r="L8" s="630" t="s">
        <v>82</v>
      </c>
      <c r="M8" s="630"/>
      <c r="N8" s="630"/>
    </row>
    <row r="9" spans="1:14" ht="21" customHeight="1">
      <c r="A9" s="625"/>
      <c r="B9" s="446">
        <v>2013</v>
      </c>
      <c r="C9" s="447">
        <v>2014</v>
      </c>
      <c r="D9" s="448" t="s">
        <v>325</v>
      </c>
      <c r="E9" s="447">
        <v>2013</v>
      </c>
      <c r="F9" s="447">
        <v>2014</v>
      </c>
      <c r="G9" s="449" t="s">
        <v>325</v>
      </c>
      <c r="H9" s="625"/>
      <c r="I9" s="446" t="s">
        <v>43</v>
      </c>
      <c r="J9" s="447" t="s">
        <v>44</v>
      </c>
      <c r="K9" s="447" t="s">
        <v>45</v>
      </c>
      <c r="L9" s="447" t="s">
        <v>43</v>
      </c>
      <c r="M9" s="447" t="s">
        <v>44</v>
      </c>
      <c r="N9" s="447" t="s">
        <v>45</v>
      </c>
    </row>
    <row r="10" spans="1:14">
      <c r="A10" s="36" t="s">
        <v>3</v>
      </c>
      <c r="B10" s="99">
        <v>752.07804599999997</v>
      </c>
      <c r="C10" s="99">
        <v>765.84699999999998</v>
      </c>
      <c r="D10" s="245">
        <v>1.830787917986898E-2</v>
      </c>
      <c r="E10" s="99">
        <v>752.07804599999997</v>
      </c>
      <c r="F10" s="99">
        <v>765.84700000000009</v>
      </c>
      <c r="G10" s="100">
        <v>1.8307879179869202E-2</v>
      </c>
      <c r="H10" s="36" t="s">
        <v>3</v>
      </c>
      <c r="I10" s="244">
        <v>405.57936618476401</v>
      </c>
      <c r="J10" s="115">
        <v>0.65939019151344858</v>
      </c>
      <c r="K10" s="256">
        <v>0.34060980848655154</v>
      </c>
      <c r="L10" s="99">
        <v>405.57936618476407</v>
      </c>
      <c r="M10" s="115">
        <v>0.79359681372389002</v>
      </c>
      <c r="N10" s="115">
        <v>0.20640318627610996</v>
      </c>
    </row>
    <row r="11" spans="1:14">
      <c r="A11" s="37" t="s">
        <v>4</v>
      </c>
      <c r="B11" s="101">
        <v>1365.5716</v>
      </c>
      <c r="C11" s="101">
        <v>1408.4636</v>
      </c>
      <c r="D11" s="247">
        <v>3.1409557726596038E-2</v>
      </c>
      <c r="E11" s="101">
        <v>1365.5716</v>
      </c>
      <c r="F11" s="101">
        <v>1408.4636</v>
      </c>
      <c r="G11" s="102">
        <v>3.1409557726596038E-2</v>
      </c>
      <c r="H11" s="37" t="s">
        <v>4</v>
      </c>
      <c r="I11" s="246">
        <v>421.23901004330338</v>
      </c>
      <c r="J11" s="116">
        <v>0.53789909799585878</v>
      </c>
      <c r="K11" s="257">
        <v>0.46210090200414122</v>
      </c>
      <c r="L11" s="103">
        <v>421.23901004330338</v>
      </c>
      <c r="M11" s="116">
        <v>0.74136030210507398</v>
      </c>
      <c r="N11" s="116">
        <v>0.25863969789492602</v>
      </c>
    </row>
    <row r="12" spans="1:14">
      <c r="A12" s="36" t="s">
        <v>5</v>
      </c>
      <c r="B12" s="99">
        <v>679.05</v>
      </c>
      <c r="C12" s="99">
        <v>675.27600000000007</v>
      </c>
      <c r="D12" s="245">
        <v>-5.557764523967168E-3</v>
      </c>
      <c r="E12" s="99">
        <v>679.05</v>
      </c>
      <c r="F12" s="99">
        <v>675.27599999999995</v>
      </c>
      <c r="G12" s="100">
        <v>-5.557764523967279E-3</v>
      </c>
      <c r="H12" s="36" t="s">
        <v>5</v>
      </c>
      <c r="I12" s="244">
        <v>485.106144537028</v>
      </c>
      <c r="J12" s="115">
        <v>0.61254312162730495</v>
      </c>
      <c r="K12" s="256">
        <v>0.38745687837269499</v>
      </c>
      <c r="L12" s="99">
        <v>485.10614453702794</v>
      </c>
      <c r="M12" s="115">
        <v>0.77973784052742878</v>
      </c>
      <c r="N12" s="115">
        <v>0.22026215947257125</v>
      </c>
    </row>
    <row r="13" spans="1:14">
      <c r="A13" s="37" t="s">
        <v>6</v>
      </c>
      <c r="B13" s="101">
        <v>802.63435896999999</v>
      </c>
      <c r="C13" s="101">
        <v>775.19256899999993</v>
      </c>
      <c r="D13" s="247">
        <v>-3.4189652689694761E-2</v>
      </c>
      <c r="E13" s="101">
        <v>802.63435896999999</v>
      </c>
      <c r="F13" s="101">
        <v>775.19256599999994</v>
      </c>
      <c r="G13" s="102">
        <v>-3.4189656427386694E-2</v>
      </c>
      <c r="H13" s="37" t="s">
        <v>6</v>
      </c>
      <c r="I13" s="246">
        <v>457.53266945603724</v>
      </c>
      <c r="J13" s="116">
        <v>0.65336789754495184</v>
      </c>
      <c r="K13" s="257">
        <v>0.34663210245504816</v>
      </c>
      <c r="L13" s="103">
        <v>457.53266768538305</v>
      </c>
      <c r="M13" s="116">
        <v>0.77956952827641035</v>
      </c>
      <c r="N13" s="116">
        <v>0.22043047172358979</v>
      </c>
    </row>
    <row r="14" spans="1:14">
      <c r="A14" s="36" t="s">
        <v>7</v>
      </c>
      <c r="B14" s="99">
        <v>1334.9</v>
      </c>
      <c r="C14" s="99">
        <v>1391.5</v>
      </c>
      <c r="D14" s="245">
        <v>4.2400179788748105E-2</v>
      </c>
      <c r="E14" s="99">
        <v>1334.9</v>
      </c>
      <c r="F14" s="99">
        <v>1391.5</v>
      </c>
      <c r="G14" s="100">
        <v>4.2400179788748105E-2</v>
      </c>
      <c r="H14" s="36" t="s">
        <v>7</v>
      </c>
      <c r="I14" s="244">
        <v>418.97961076297344</v>
      </c>
      <c r="J14" s="115">
        <v>0.55109090909090908</v>
      </c>
      <c r="K14" s="256">
        <v>0.44890909090909092</v>
      </c>
      <c r="L14" s="99">
        <v>418.97961076297344</v>
      </c>
      <c r="M14" s="115">
        <v>0.72006769673014737</v>
      </c>
      <c r="N14" s="115">
        <v>0.27993230326985269</v>
      </c>
    </row>
    <row r="15" spans="1:14">
      <c r="A15" s="37" t="s">
        <v>8</v>
      </c>
      <c r="B15" s="101">
        <v>1034.07033</v>
      </c>
      <c r="C15" s="101">
        <v>1031.998484</v>
      </c>
      <c r="D15" s="247">
        <v>-2.0035832572432577E-3</v>
      </c>
      <c r="E15" s="101">
        <v>1034.07033</v>
      </c>
      <c r="F15" s="101">
        <v>1031.998484</v>
      </c>
      <c r="G15" s="102">
        <v>-2.0035832572432577E-3</v>
      </c>
      <c r="H15" s="37" t="s">
        <v>8</v>
      </c>
      <c r="I15" s="246">
        <v>392.62028160654978</v>
      </c>
      <c r="J15" s="116">
        <v>0.66003264012546747</v>
      </c>
      <c r="K15" s="257">
        <v>0.33996735987453253</v>
      </c>
      <c r="L15" s="103">
        <v>392.62028160654978</v>
      </c>
      <c r="M15" s="116">
        <v>0.85457598501666021</v>
      </c>
      <c r="N15" s="116">
        <v>0.14542401498333984</v>
      </c>
    </row>
    <row r="16" spans="1:14">
      <c r="A16" s="36" t="s">
        <v>9</v>
      </c>
      <c r="B16" s="99">
        <v>612.89612399999999</v>
      </c>
      <c r="C16" s="99">
        <v>626.03596600000003</v>
      </c>
      <c r="D16" s="245">
        <v>2.143893799530705E-2</v>
      </c>
      <c r="E16" s="99">
        <v>612.89612399999999</v>
      </c>
      <c r="F16" s="99">
        <v>626.03596600000003</v>
      </c>
      <c r="G16" s="100">
        <v>2.143893799530705E-2</v>
      </c>
      <c r="H16" s="36" t="s">
        <v>9</v>
      </c>
      <c r="I16" s="244">
        <v>455.80540848302695</v>
      </c>
      <c r="J16" s="115">
        <v>0.70292031272848632</v>
      </c>
      <c r="K16" s="256">
        <v>0.29707968727151374</v>
      </c>
      <c r="L16" s="99">
        <v>455.80540848302695</v>
      </c>
      <c r="M16" s="115">
        <v>0.79044315003460996</v>
      </c>
      <c r="N16" s="115">
        <v>0.20955684996539004</v>
      </c>
    </row>
    <row r="17" spans="1:14">
      <c r="A17" s="37" t="s">
        <v>10</v>
      </c>
      <c r="B17" s="101">
        <v>657.43950600000005</v>
      </c>
      <c r="C17" s="101">
        <v>643.68176200000005</v>
      </c>
      <c r="D17" s="247">
        <v>-2.0926250817668413E-2</v>
      </c>
      <c r="E17" s="101">
        <v>657.43950600000005</v>
      </c>
      <c r="F17" s="101">
        <v>643.68176199999994</v>
      </c>
      <c r="G17" s="102">
        <v>-2.0926250817668524E-2</v>
      </c>
      <c r="H17" s="37" t="s">
        <v>252</v>
      </c>
      <c r="I17" s="246">
        <v>2013.4560417904845</v>
      </c>
      <c r="J17" s="116">
        <v>0.65840408571339948</v>
      </c>
      <c r="K17" s="257">
        <v>0.34159591428660052</v>
      </c>
      <c r="L17" s="103">
        <v>2013.4560417904841</v>
      </c>
      <c r="M17" s="116">
        <v>0.83026394959439598</v>
      </c>
      <c r="N17" s="116">
        <v>0.16973605040560402</v>
      </c>
    </row>
    <row r="18" spans="1:14">
      <c r="A18" s="36" t="s">
        <v>11</v>
      </c>
      <c r="B18" s="99">
        <v>508.28508299999999</v>
      </c>
      <c r="C18" s="99">
        <v>511.24601699999999</v>
      </c>
      <c r="D18" s="245">
        <v>5.8253411304616254E-3</v>
      </c>
      <c r="E18" s="99">
        <v>508.28508299999999</v>
      </c>
      <c r="F18" s="99">
        <v>511.24601699999994</v>
      </c>
      <c r="G18" s="100">
        <v>5.8253411304616254E-3</v>
      </c>
      <c r="H18" s="36" t="s">
        <v>11</v>
      </c>
      <c r="I18" s="244">
        <v>422.46604503419832</v>
      </c>
      <c r="J18" s="115">
        <v>0.68295924151913734</v>
      </c>
      <c r="K18" s="256">
        <v>0.31704075848086266</v>
      </c>
      <c r="L18" s="99">
        <v>422.46604503419826</v>
      </c>
      <c r="M18" s="115">
        <v>0.83400356349377691</v>
      </c>
      <c r="N18" s="115">
        <v>0.1659964365062232</v>
      </c>
    </row>
    <row r="19" spans="1:14">
      <c r="A19" s="25" t="s">
        <v>25</v>
      </c>
      <c r="B19" s="103">
        <v>4729.9340000000002</v>
      </c>
      <c r="C19" s="103">
        <v>4777.3966110000001</v>
      </c>
      <c r="D19" s="247">
        <v>1.0034518663474046E-2</v>
      </c>
      <c r="E19" s="103">
        <v>4729.9340000000002</v>
      </c>
      <c r="F19" s="101">
        <v>4777.3966110000001</v>
      </c>
      <c r="G19" s="102">
        <v>1.0034518663474046E-2</v>
      </c>
      <c r="H19" s="25" t="s">
        <v>25</v>
      </c>
      <c r="I19" s="248">
        <v>397.82249288338238</v>
      </c>
      <c r="J19" s="116">
        <v>0.57644902344072924</v>
      </c>
      <c r="K19" s="257">
        <v>0.42355097655927065</v>
      </c>
      <c r="L19" s="103">
        <v>397.82249288338238</v>
      </c>
      <c r="M19" s="116">
        <v>0.71809884741428265</v>
      </c>
      <c r="N19" s="116">
        <v>0.28190115258571735</v>
      </c>
    </row>
    <row r="20" spans="1:14">
      <c r="A20" s="36" t="s">
        <v>12</v>
      </c>
      <c r="B20" s="99">
        <v>1167.8510000000001</v>
      </c>
      <c r="C20" s="99">
        <v>1187.5439999999999</v>
      </c>
      <c r="D20" s="245">
        <v>1.6862596341485236E-2</v>
      </c>
      <c r="E20" s="99">
        <v>1167.8510000000001</v>
      </c>
      <c r="F20" s="99">
        <v>1187.5439999999999</v>
      </c>
      <c r="G20" s="100">
        <v>1.6862596341485236E-2</v>
      </c>
      <c r="H20" s="36" t="s">
        <v>12</v>
      </c>
      <c r="I20" s="244">
        <v>435.33219472979783</v>
      </c>
      <c r="J20" s="115">
        <v>0.54606734571519044</v>
      </c>
      <c r="K20" s="256">
        <v>0.45393265428480967</v>
      </c>
      <c r="L20" s="99">
        <v>435.33219472979783</v>
      </c>
      <c r="M20" s="115">
        <v>0.73008158013513613</v>
      </c>
      <c r="N20" s="115">
        <v>0.26991841986486398</v>
      </c>
    </row>
    <row r="21" spans="1:14">
      <c r="A21" s="25" t="s">
        <v>13</v>
      </c>
      <c r="B21" s="103">
        <v>468.74900000000002</v>
      </c>
      <c r="C21" s="103">
        <v>466.59590000000003</v>
      </c>
      <c r="D21" s="247">
        <v>-4.5932897990181853E-3</v>
      </c>
      <c r="E21" s="103">
        <v>468.74900000000002</v>
      </c>
      <c r="F21" s="101">
        <v>466.59590000000003</v>
      </c>
      <c r="G21" s="102">
        <v>-4.5932897990181853E-3</v>
      </c>
      <c r="H21" s="25" t="s">
        <v>13</v>
      </c>
      <c r="I21" s="248">
        <v>611.17720103007707</v>
      </c>
      <c r="J21" s="116">
        <v>0.66885392692048939</v>
      </c>
      <c r="K21" s="257">
        <v>0.33114607307951055</v>
      </c>
      <c r="L21" s="103">
        <v>611.17720103007707</v>
      </c>
      <c r="M21" s="116">
        <v>0.74816252135948891</v>
      </c>
      <c r="N21" s="116">
        <v>0.25183747864051098</v>
      </c>
    </row>
    <row r="22" spans="1:14">
      <c r="A22" s="36" t="s">
        <v>14</v>
      </c>
      <c r="B22" s="99">
        <v>976.16650000000004</v>
      </c>
      <c r="C22" s="99">
        <v>995.72550000000001</v>
      </c>
      <c r="D22" s="245">
        <v>2.0036540897480082E-2</v>
      </c>
      <c r="E22" s="99">
        <v>976.16650000000004</v>
      </c>
      <c r="F22" s="99">
        <v>995.72550000000001</v>
      </c>
      <c r="G22" s="100">
        <v>2.0036540897480082E-2</v>
      </c>
      <c r="H22" s="36" t="s">
        <v>14</v>
      </c>
      <c r="I22" s="244">
        <v>413.74506776319947</v>
      </c>
      <c r="J22" s="115">
        <v>0.67719004886386858</v>
      </c>
      <c r="K22" s="256">
        <v>0.32280995113613137</v>
      </c>
      <c r="L22" s="99">
        <v>413.74506776319947</v>
      </c>
      <c r="M22" s="115">
        <v>0.84932501979712272</v>
      </c>
      <c r="N22" s="115">
        <v>0.1506749802028772</v>
      </c>
    </row>
    <row r="23" spans="1:14">
      <c r="A23" s="25" t="s">
        <v>15</v>
      </c>
      <c r="B23" s="103">
        <v>1194.43</v>
      </c>
      <c r="C23" s="103">
        <v>1188.2404000000001</v>
      </c>
      <c r="D23" s="247">
        <v>-5.1820533643661681E-3</v>
      </c>
      <c r="E23" s="103">
        <v>1194.43</v>
      </c>
      <c r="F23" s="101">
        <v>1188.2404000000001</v>
      </c>
      <c r="G23" s="102">
        <v>-5.1820533643661681E-3</v>
      </c>
      <c r="H23" s="25" t="s">
        <v>15</v>
      </c>
      <c r="I23" s="248">
        <v>397.79702529450452</v>
      </c>
      <c r="J23" s="116">
        <v>0.60204601695077864</v>
      </c>
      <c r="K23" s="257">
        <v>0.3979539830492213</v>
      </c>
      <c r="L23" s="103">
        <v>397.79702529450452</v>
      </c>
      <c r="M23" s="116">
        <v>0.80756697045480019</v>
      </c>
      <c r="N23" s="116">
        <v>0.19243302954519975</v>
      </c>
    </row>
    <row r="24" spans="1:14">
      <c r="A24" s="36" t="s">
        <v>16</v>
      </c>
      <c r="B24" s="99">
        <v>1992.878721</v>
      </c>
      <c r="C24" s="99">
        <v>1973.589649</v>
      </c>
      <c r="D24" s="245">
        <v>-9.6789994276826885E-3</v>
      </c>
      <c r="E24" s="99">
        <v>1992.878721</v>
      </c>
      <c r="F24" s="99">
        <v>1973.589649</v>
      </c>
      <c r="G24" s="100">
        <v>-9.6789994276826885E-3</v>
      </c>
      <c r="H24" s="36" t="s">
        <v>16</v>
      </c>
      <c r="I24" s="244">
        <v>480.12425713056138</v>
      </c>
      <c r="J24" s="115">
        <v>0.63510475322725002</v>
      </c>
      <c r="K24" s="256">
        <v>0.36489524677274993</v>
      </c>
      <c r="L24" s="99">
        <v>480.12425713056138</v>
      </c>
      <c r="M24" s="115">
        <v>0.74972801754900165</v>
      </c>
      <c r="N24" s="115">
        <v>0.25027198245099835</v>
      </c>
    </row>
    <row r="25" spans="1:14">
      <c r="A25" s="25" t="s">
        <v>17</v>
      </c>
      <c r="B25" s="103">
        <v>715.26075500000002</v>
      </c>
      <c r="C25" s="103">
        <v>720.98253199999999</v>
      </c>
      <c r="D25" s="247">
        <v>7.999567933794971E-3</v>
      </c>
      <c r="E25" s="103">
        <v>715.26075500000002</v>
      </c>
      <c r="F25" s="101">
        <v>720.98253199999999</v>
      </c>
      <c r="G25" s="102">
        <v>7.999567933794971E-3</v>
      </c>
      <c r="H25" s="25" t="s">
        <v>17</v>
      </c>
      <c r="I25" s="248">
        <v>474.25697852175585</v>
      </c>
      <c r="J25" s="116">
        <v>0.60871477396625751</v>
      </c>
      <c r="K25" s="257">
        <v>0.39128522603374249</v>
      </c>
      <c r="L25" s="103">
        <v>474.25697852175585</v>
      </c>
      <c r="M25" s="116">
        <v>0.78652860205495245</v>
      </c>
      <c r="N25" s="116">
        <v>0.2134713979450476</v>
      </c>
    </row>
    <row r="26" spans="1:14">
      <c r="A26" s="36" t="s">
        <v>18</v>
      </c>
      <c r="B26" s="99">
        <v>834.79677400000003</v>
      </c>
      <c r="C26" s="99">
        <v>858.13447199999996</v>
      </c>
      <c r="D26" s="245">
        <v>2.795614301211935E-2</v>
      </c>
      <c r="E26" s="99">
        <v>834.79677498000001</v>
      </c>
      <c r="F26" s="99">
        <v>858.13447199999996</v>
      </c>
      <c r="G26" s="100">
        <v>2.7956141805362211E-2</v>
      </c>
      <c r="H26" s="36" t="s">
        <v>18</v>
      </c>
      <c r="I26" s="244">
        <v>455.94011862149137</v>
      </c>
      <c r="J26" s="115">
        <v>0.60814792905790649</v>
      </c>
      <c r="K26" s="256">
        <v>0.39185207094209357</v>
      </c>
      <c r="L26" s="99">
        <v>455.94011862149137</v>
      </c>
      <c r="M26" s="115">
        <v>0.79031034543965972</v>
      </c>
      <c r="N26" s="115">
        <v>0.20968965456034028</v>
      </c>
    </row>
    <row r="27" spans="1:14">
      <c r="A27" s="25" t="s">
        <v>19</v>
      </c>
      <c r="B27" s="103">
        <v>1474.8140800000001</v>
      </c>
      <c r="C27" s="103">
        <v>1489.4380729999998</v>
      </c>
      <c r="D27" s="247">
        <v>9.9158213894998681E-3</v>
      </c>
      <c r="E27" s="103">
        <v>1474.8140800000001</v>
      </c>
      <c r="F27" s="101">
        <v>1489.438073</v>
      </c>
      <c r="G27" s="102">
        <v>9.9158213895000902E-3</v>
      </c>
      <c r="H27" s="25" t="s">
        <v>19</v>
      </c>
      <c r="I27" s="248">
        <v>401.81312336566941</v>
      </c>
      <c r="J27" s="116">
        <v>0.54107327898284496</v>
      </c>
      <c r="K27" s="257">
        <v>0.45892672101715509</v>
      </c>
      <c r="L27" s="103">
        <v>401.81312336566947</v>
      </c>
      <c r="M27" s="116">
        <v>0.71184216398099287</v>
      </c>
      <c r="N27" s="116">
        <v>0.28815783601900719</v>
      </c>
    </row>
    <row r="28" spans="1:14">
      <c r="A28" s="36" t="s">
        <v>20</v>
      </c>
      <c r="B28" s="99">
        <v>994.64738699999998</v>
      </c>
      <c r="C28" s="99">
        <v>1016.2088209999999</v>
      </c>
      <c r="D28" s="245">
        <v>2.1677465081401781E-2</v>
      </c>
      <c r="E28" s="99">
        <v>994.64738699999998</v>
      </c>
      <c r="F28" s="99">
        <v>1016.2088209999999</v>
      </c>
      <c r="G28" s="100">
        <v>2.1677465081401781E-2</v>
      </c>
      <c r="H28" s="36" t="s">
        <v>20</v>
      </c>
      <c r="I28" s="244">
        <v>516.97571374791426</v>
      </c>
      <c r="J28" s="115">
        <v>0.63901259227506746</v>
      </c>
      <c r="K28" s="256">
        <v>0.3609874077249326</v>
      </c>
      <c r="L28" s="99">
        <v>516.97571374791426</v>
      </c>
      <c r="M28" s="115">
        <v>0.73580242618263991</v>
      </c>
      <c r="N28" s="115">
        <v>0.26419757381736009</v>
      </c>
    </row>
    <row r="29" spans="1:14">
      <c r="A29" s="25" t="s">
        <v>21</v>
      </c>
      <c r="B29" s="103">
        <v>690</v>
      </c>
      <c r="C29" s="103">
        <v>662.6</v>
      </c>
      <c r="D29" s="247">
        <v>-3.9710144927536217E-2</v>
      </c>
      <c r="E29" s="103">
        <v>690</v>
      </c>
      <c r="F29" s="101">
        <v>662.6</v>
      </c>
      <c r="G29" s="102">
        <v>-3.9710144927536217E-2</v>
      </c>
      <c r="H29" s="25" t="s">
        <v>21</v>
      </c>
      <c r="I29" s="248">
        <v>361.61845269216371</v>
      </c>
      <c r="J29" s="116">
        <v>0.68564580893450044</v>
      </c>
      <c r="K29" s="257">
        <v>0.31435419106549956</v>
      </c>
      <c r="L29" s="103">
        <v>361.61845269216371</v>
      </c>
      <c r="M29" s="116">
        <v>0.83541061424690621</v>
      </c>
      <c r="N29" s="116">
        <v>0.16458938575309387</v>
      </c>
    </row>
    <row r="30" spans="1:14">
      <c r="A30" s="36" t="s">
        <v>22</v>
      </c>
      <c r="B30" s="99">
        <v>1974.1637171699999</v>
      </c>
      <c r="C30" s="99">
        <v>2247.902779</v>
      </c>
      <c r="D30" s="245">
        <v>0.13866077035516078</v>
      </c>
      <c r="E30" s="99">
        <v>1974.1637171700002</v>
      </c>
      <c r="F30" s="99">
        <v>2247.902779</v>
      </c>
      <c r="G30" s="100">
        <v>0.13866077035516078</v>
      </c>
      <c r="H30" s="36" t="s">
        <v>22</v>
      </c>
      <c r="I30" s="244">
        <v>449.40456897079105</v>
      </c>
      <c r="J30" s="115">
        <v>0.68681647419236536</v>
      </c>
      <c r="K30" s="256">
        <v>0.31318352580763459</v>
      </c>
      <c r="L30" s="99">
        <v>449.40456897079105</v>
      </c>
      <c r="M30" s="115">
        <v>0.74771688335547892</v>
      </c>
      <c r="N30" s="115">
        <v>0.25228311664452108</v>
      </c>
    </row>
    <row r="31" spans="1:14">
      <c r="A31" s="25" t="s">
        <v>23</v>
      </c>
      <c r="B31" s="103">
        <v>2466.3519999999999</v>
      </c>
      <c r="C31" s="103">
        <v>2446.1142849999997</v>
      </c>
      <c r="D31" s="247">
        <v>-8.205525813022696E-3</v>
      </c>
      <c r="E31" s="103">
        <v>2466.3519999999999</v>
      </c>
      <c r="F31" s="101">
        <v>2446.1142849999997</v>
      </c>
      <c r="G31" s="102">
        <v>-8.205525813022696E-3</v>
      </c>
      <c r="H31" s="25" t="s">
        <v>23</v>
      </c>
      <c r="I31" s="248">
        <v>379.80988422240034</v>
      </c>
      <c r="J31" s="116">
        <v>0.70179439101718022</v>
      </c>
      <c r="K31" s="257">
        <v>0.29820560898281989</v>
      </c>
      <c r="L31" s="103">
        <v>379.80988422240034</v>
      </c>
      <c r="M31" s="116">
        <v>0.82647364941086565</v>
      </c>
      <c r="N31" s="116">
        <v>0.17352635058913449</v>
      </c>
    </row>
    <row r="32" spans="1:14">
      <c r="A32" s="36" t="s">
        <v>27</v>
      </c>
      <c r="B32" s="99">
        <v>444.72189409000003</v>
      </c>
      <c r="C32" s="99">
        <v>352.15736900000002</v>
      </c>
      <c r="D32" s="245">
        <v>-0.20814024746725734</v>
      </c>
      <c r="E32" s="99">
        <v>394.10266246999998</v>
      </c>
      <c r="F32" s="99">
        <v>352.15736900000002</v>
      </c>
      <c r="G32" s="100">
        <v>-0.10643240318934144</v>
      </c>
      <c r="H32" s="36" t="s">
        <v>27</v>
      </c>
      <c r="I32" s="244">
        <v>855.77491755911808</v>
      </c>
      <c r="J32" s="115">
        <v>0.60144137719293322</v>
      </c>
      <c r="K32" s="256">
        <v>0.39855862280706666</v>
      </c>
      <c r="L32" s="99">
        <v>855.77491755911808</v>
      </c>
      <c r="M32" s="115">
        <v>0.76832689251491992</v>
      </c>
      <c r="N32" s="115">
        <v>0.23167310748508005</v>
      </c>
    </row>
    <row r="33" spans="1:14">
      <c r="A33" s="37" t="s">
        <v>28</v>
      </c>
      <c r="B33" s="101">
        <v>147.80350917000001</v>
      </c>
      <c r="C33" s="101">
        <v>162.957469</v>
      </c>
      <c r="D33" s="247">
        <v>0.10252774047854496</v>
      </c>
      <c r="E33" s="101">
        <v>147.80350917000001</v>
      </c>
      <c r="F33" s="101">
        <v>162.96646900000002</v>
      </c>
      <c r="G33" s="102">
        <v>0.10258863213159541</v>
      </c>
      <c r="H33" s="37" t="s">
        <v>28</v>
      </c>
      <c r="I33" s="246">
        <v>679.41692064590643</v>
      </c>
      <c r="J33" s="116">
        <v>0.59081766298174399</v>
      </c>
      <c r="K33" s="257">
        <v>0.40918233701825596</v>
      </c>
      <c r="L33" s="103">
        <v>679.45444425451024</v>
      </c>
      <c r="M33" s="116">
        <v>0.69630299224314662</v>
      </c>
      <c r="N33" s="116">
        <v>0.30369700775685332</v>
      </c>
    </row>
    <row r="34" spans="1:14">
      <c r="A34" s="36" t="s">
        <v>29</v>
      </c>
      <c r="B34" s="99">
        <v>413</v>
      </c>
      <c r="C34" s="99">
        <v>397</v>
      </c>
      <c r="D34" s="245">
        <v>-3.874092009685226E-2</v>
      </c>
      <c r="E34" s="99">
        <v>413</v>
      </c>
      <c r="F34" s="99">
        <v>397</v>
      </c>
      <c r="G34" s="100">
        <v>-3.874092009685226E-2</v>
      </c>
      <c r="H34" s="36" t="s">
        <v>29</v>
      </c>
      <c r="I34" s="244">
        <v>995.32672790725655</v>
      </c>
      <c r="J34" s="115">
        <v>0.49427951133501263</v>
      </c>
      <c r="K34" s="256">
        <v>0.50572048866498742</v>
      </c>
      <c r="L34" s="99">
        <v>995.32672790725655</v>
      </c>
      <c r="M34" s="115">
        <v>0.62402884886649879</v>
      </c>
      <c r="N34" s="115">
        <v>0.37597115113350127</v>
      </c>
    </row>
    <row r="35" spans="1:14">
      <c r="A35" s="37" t="s">
        <v>30</v>
      </c>
      <c r="B35" s="101">
        <v>793.57550000000003</v>
      </c>
      <c r="C35" s="101">
        <v>855.42499999999995</v>
      </c>
      <c r="D35" s="247">
        <v>7.7937763955666428E-2</v>
      </c>
      <c r="E35" s="101">
        <v>793.57550000000003</v>
      </c>
      <c r="F35" s="101">
        <v>855.42499999999995</v>
      </c>
      <c r="G35" s="102">
        <v>7.7937763955666428E-2</v>
      </c>
      <c r="H35" s="37" t="s">
        <v>30</v>
      </c>
      <c r="I35" s="246">
        <v>1021.260313484564</v>
      </c>
      <c r="J35" s="116">
        <v>0.42126895987374696</v>
      </c>
      <c r="K35" s="257">
        <v>0.57873104012625298</v>
      </c>
      <c r="L35" s="103">
        <v>1021.260313484564</v>
      </c>
      <c r="M35" s="116">
        <v>0.60966770903352141</v>
      </c>
      <c r="N35" s="116">
        <v>0.39033229096647865</v>
      </c>
    </row>
    <row r="36" spans="1:14">
      <c r="A36" s="41" t="s">
        <v>24</v>
      </c>
      <c r="B36" s="438">
        <v>22697.034982139998</v>
      </c>
      <c r="C36" s="104">
        <v>23082.317809000004</v>
      </c>
      <c r="D36" s="250">
        <v>1.6975028992253005E-2</v>
      </c>
      <c r="E36" s="104">
        <v>22697.03498312</v>
      </c>
      <c r="F36" s="104">
        <v>23082.317806000003</v>
      </c>
      <c r="G36" s="105">
        <v>1.6975028816166526E-2</v>
      </c>
      <c r="H36" s="41" t="s">
        <v>24</v>
      </c>
      <c r="I36" s="249">
        <v>439.5273196305219</v>
      </c>
      <c r="J36" s="117">
        <v>0.63157838504917363</v>
      </c>
      <c r="K36" s="258">
        <v>0.36842161495082626</v>
      </c>
      <c r="L36" s="106">
        <v>439.52731957339671</v>
      </c>
      <c r="M36" s="117">
        <v>0.77689812048851581</v>
      </c>
      <c r="N36" s="117">
        <v>0.22310187951148422</v>
      </c>
    </row>
    <row r="37" spans="1:14">
      <c r="A37" s="38" t="s">
        <v>26</v>
      </c>
      <c r="B37" s="107">
        <v>27426.968982139999</v>
      </c>
      <c r="C37" s="107">
        <v>27859.714420000004</v>
      </c>
      <c r="D37" s="252">
        <v>1.5778099218393571E-2</v>
      </c>
      <c r="E37" s="107">
        <v>27426.968983119998</v>
      </c>
      <c r="F37" s="107">
        <v>27859.714417000003</v>
      </c>
      <c r="G37" s="108">
        <v>1.5778099072716989E-2</v>
      </c>
      <c r="H37" s="38" t="s">
        <v>26</v>
      </c>
      <c r="I37" s="251">
        <v>431.76556996932749</v>
      </c>
      <c r="J37" s="118">
        <v>0.62212477682676837</v>
      </c>
      <c r="K37" s="259">
        <v>0.37787522317323152</v>
      </c>
      <c r="L37" s="109">
        <v>431.76556992283395</v>
      </c>
      <c r="M37" s="118">
        <v>0.76681519416308674</v>
      </c>
      <c r="N37" s="118">
        <v>0.23318480583691328</v>
      </c>
    </row>
    <row r="38" spans="1:14">
      <c r="A38" s="29" t="s">
        <v>31</v>
      </c>
      <c r="B38" s="109">
        <v>1799.10090326</v>
      </c>
      <c r="C38" s="109">
        <v>1767.5398379999999</v>
      </c>
      <c r="D38" s="252">
        <v>-1.7542687685171421E-2</v>
      </c>
      <c r="E38" s="109">
        <v>1748.4816716399998</v>
      </c>
      <c r="F38" s="109">
        <v>1767.5488379999999</v>
      </c>
      <c r="G38" s="108">
        <v>1.0904984975973919E-2</v>
      </c>
      <c r="H38" s="29" t="s">
        <v>31</v>
      </c>
      <c r="I38" s="253">
        <v>936.27778139744055</v>
      </c>
      <c r="J38" s="118">
        <v>0.48919583672772637</v>
      </c>
      <c r="K38" s="259">
        <v>0.51080416327227363</v>
      </c>
      <c r="L38" s="109">
        <v>936.28254875818197</v>
      </c>
      <c r="M38" s="118">
        <v>0.65249143062150561</v>
      </c>
      <c r="N38" s="118">
        <v>0.34750856937849434</v>
      </c>
    </row>
    <row r="39" spans="1:14">
      <c r="A39" s="42" t="s">
        <v>32</v>
      </c>
      <c r="B39" s="439">
        <v>29226.0698854</v>
      </c>
      <c r="C39" s="110">
        <v>29627.254258000004</v>
      </c>
      <c r="D39" s="255">
        <v>1.3726935375611982E-2</v>
      </c>
      <c r="E39" s="110">
        <v>29175.450654759999</v>
      </c>
      <c r="F39" s="110">
        <v>29627.263255000002</v>
      </c>
      <c r="G39" s="111">
        <v>1.5486053860363835E-2</v>
      </c>
      <c r="H39" s="42" t="s">
        <v>32</v>
      </c>
      <c r="I39" s="254">
        <v>446.10670491102553</v>
      </c>
      <c r="J39" s="119">
        <v>0.61419433564574899</v>
      </c>
      <c r="K39" s="260">
        <v>0.38580566435425079</v>
      </c>
      <c r="L39" s="112">
        <v>446.1068403816293</v>
      </c>
      <c r="M39" s="119">
        <v>0.75999469124776586</v>
      </c>
      <c r="N39" s="119">
        <v>0.24000530875223425</v>
      </c>
    </row>
    <row r="40" spans="1:14">
      <c r="A40" s="91" t="s">
        <v>341</v>
      </c>
      <c r="B40" s="58"/>
      <c r="C40" s="59"/>
      <c r="D40" s="49"/>
      <c r="E40" s="2"/>
      <c r="F40" s="49"/>
      <c r="G40" s="49"/>
      <c r="H40" s="91" t="s">
        <v>343</v>
      </c>
      <c r="I40" s="95"/>
      <c r="J40" s="72"/>
      <c r="K40" s="96"/>
      <c r="L40" s="11"/>
      <c r="M40" s="73"/>
      <c r="N40" s="2"/>
    </row>
    <row r="41" spans="1:14" ht="12" customHeight="1">
      <c r="A41" s="60"/>
      <c r="B41" s="61"/>
      <c r="C41" s="61"/>
      <c r="D41" s="420"/>
      <c r="E41" s="61"/>
      <c r="F41" s="61"/>
      <c r="G41" s="63"/>
      <c r="H41" s="361" t="s">
        <v>374</v>
      </c>
      <c r="I41" s="74"/>
      <c r="J41" s="75"/>
      <c r="K41" s="75"/>
      <c r="L41" s="74"/>
      <c r="M41" s="76"/>
      <c r="N41" s="74"/>
    </row>
    <row r="42" spans="1:14" ht="12" customHeight="1">
      <c r="H42" s="393"/>
      <c r="I42" s="77"/>
      <c r="J42" s="78"/>
      <c r="K42" s="78"/>
      <c r="L42" s="77"/>
      <c r="M42" s="77"/>
      <c r="N42" s="77"/>
    </row>
    <row r="43" spans="1:14">
      <c r="I43" s="77"/>
      <c r="J43" s="77"/>
      <c r="K43" s="77"/>
      <c r="L43" s="77"/>
      <c r="M43" s="77"/>
      <c r="N43" s="77"/>
    </row>
    <row r="44" spans="1:14" ht="9.9499999999999993" customHeight="1">
      <c r="I44" s="79"/>
      <c r="J44" s="80"/>
      <c r="K44" s="81"/>
      <c r="L44" s="82"/>
      <c r="M44" s="80"/>
      <c r="N44" s="82"/>
    </row>
    <row r="45" spans="1:14" ht="15.6" customHeight="1">
      <c r="H45" s="230" t="s">
        <v>42</v>
      </c>
      <c r="I45" s="28"/>
      <c r="J45" s="83"/>
      <c r="K45" s="77"/>
      <c r="L45" s="23"/>
      <c r="M45" s="84"/>
      <c r="N45" s="23"/>
    </row>
    <row r="46" spans="1:14" ht="12" customHeight="1">
      <c r="H46" s="487" t="s">
        <v>41</v>
      </c>
      <c r="I46" s="85"/>
      <c r="J46" s="86"/>
      <c r="K46" s="87"/>
      <c r="L46" s="86"/>
      <c r="M46" s="86"/>
      <c r="N46" s="87"/>
    </row>
    <row r="47" spans="1:14" ht="12" customHeight="1">
      <c r="H47" s="488" t="s">
        <v>309</v>
      </c>
      <c r="I47" s="86"/>
      <c r="J47" s="81"/>
      <c r="K47" s="90"/>
      <c r="L47" s="81"/>
      <c r="M47" s="81"/>
      <c r="N47" s="57"/>
    </row>
    <row r="48" spans="1:14" ht="12" customHeight="1">
      <c r="H48" s="88" t="s">
        <v>270</v>
      </c>
      <c r="I48" s="81"/>
    </row>
    <row r="49" spans="8:8">
      <c r="H49" s="91" t="s">
        <v>343</v>
      </c>
    </row>
    <row r="77" spans="8:13">
      <c r="H77" s="393"/>
    </row>
    <row r="78" spans="8:13" ht="74.45" customHeight="1"/>
    <row r="79" spans="8:13" ht="30">
      <c r="H79" s="120" t="s">
        <v>50</v>
      </c>
      <c r="I79" s="120" t="s">
        <v>52</v>
      </c>
      <c r="J79" s="120" t="s">
        <v>53</v>
      </c>
      <c r="K79" s="120" t="s">
        <v>51</v>
      </c>
      <c r="M79" s="120"/>
    </row>
    <row r="80" spans="8:13">
      <c r="H80" s="120"/>
      <c r="I80" s="120"/>
      <c r="J80" s="120"/>
      <c r="K80" s="120"/>
    </row>
    <row r="81" spans="1:16">
      <c r="A81" s="114"/>
      <c r="H81" t="s">
        <v>13</v>
      </c>
      <c r="I81">
        <v>408.7882709532405</v>
      </c>
      <c r="J81">
        <v>202.38893007683663</v>
      </c>
      <c r="K81" s="432">
        <v>611.17720103007719</v>
      </c>
      <c r="P81" s="432"/>
    </row>
    <row r="82" spans="1:16">
      <c r="A82" s="114"/>
      <c r="B82" s="623"/>
      <c r="C82" s="623"/>
      <c r="D82" s="623"/>
      <c r="E82" s="623"/>
      <c r="F82" s="623"/>
      <c r="H82" t="s">
        <v>20</v>
      </c>
      <c r="I82">
        <v>330.35399098530786</v>
      </c>
      <c r="J82">
        <v>186.62172276260631</v>
      </c>
      <c r="K82" s="432">
        <v>516.97571374791414</v>
      </c>
      <c r="P82" s="432"/>
    </row>
    <row r="83" spans="1:16">
      <c r="A83" s="114"/>
      <c r="B83" s="623"/>
      <c r="C83" s="623"/>
      <c r="D83" s="623"/>
      <c r="E83" s="623"/>
      <c r="F83" s="623"/>
      <c r="H83" t="s">
        <v>5</v>
      </c>
      <c r="I83">
        <v>297.14843209529766</v>
      </c>
      <c r="J83">
        <v>187.95771244173025</v>
      </c>
      <c r="K83" s="432">
        <v>485.10614453702794</v>
      </c>
      <c r="P83" s="432"/>
    </row>
    <row r="84" spans="1:16">
      <c r="A84" s="114"/>
      <c r="B84" s="623"/>
      <c r="C84" s="623"/>
      <c r="D84" s="623"/>
      <c r="E84" s="623"/>
      <c r="F84" s="623"/>
      <c r="H84" t="s">
        <v>16</v>
      </c>
      <c r="I84">
        <v>304.9291978433219</v>
      </c>
      <c r="J84">
        <v>175.19505928723942</v>
      </c>
      <c r="K84" s="432">
        <v>480.12425713056132</v>
      </c>
      <c r="P84" s="432"/>
    </row>
    <row r="85" spans="1:16">
      <c r="A85" s="114"/>
      <c r="B85" s="623"/>
      <c r="C85" s="623"/>
      <c r="D85" s="623"/>
      <c r="E85" s="623"/>
      <c r="F85" s="623"/>
      <c r="H85" t="s">
        <v>17</v>
      </c>
      <c r="I85">
        <v>288.68722948279083</v>
      </c>
      <c r="J85">
        <v>185.569749038965</v>
      </c>
      <c r="K85" s="432">
        <v>474.25697852175585</v>
      </c>
      <c r="P85" s="432"/>
    </row>
    <row r="86" spans="1:16">
      <c r="A86" s="114"/>
      <c r="B86" s="623"/>
      <c r="C86" s="623"/>
      <c r="D86" s="623"/>
      <c r="E86" s="623"/>
      <c r="F86" s="623"/>
      <c r="H86" t="s">
        <v>6</v>
      </c>
      <c r="I86">
        <v>298.93715830062052</v>
      </c>
      <c r="J86">
        <v>158.59551115541677</v>
      </c>
      <c r="K86" s="432">
        <v>457.5326694560373</v>
      </c>
      <c r="P86" s="432"/>
    </row>
    <row r="87" spans="1:16">
      <c r="A87" s="114"/>
      <c r="B87" s="623"/>
      <c r="C87" s="623"/>
      <c r="D87" s="623"/>
      <c r="E87" s="623"/>
      <c r="F87" s="623"/>
      <c r="H87" t="s">
        <v>18</v>
      </c>
      <c r="I87">
        <v>277.27903891407618</v>
      </c>
      <c r="J87">
        <v>178.66107970741521</v>
      </c>
      <c r="K87" s="432">
        <v>455.94011862149137</v>
      </c>
      <c r="P87" s="432"/>
    </row>
    <row r="88" spans="1:16">
      <c r="A88" s="114"/>
      <c r="B88" s="623"/>
      <c r="C88" s="623"/>
      <c r="D88" s="623"/>
      <c r="E88" s="623"/>
      <c r="F88" s="623"/>
      <c r="H88" t="s">
        <v>9</v>
      </c>
      <c r="I88">
        <v>320.39488027422476</v>
      </c>
      <c r="J88">
        <v>135.41052820880222</v>
      </c>
      <c r="K88" s="432">
        <v>455.80540848302701</v>
      </c>
      <c r="P88" s="432"/>
    </row>
    <row r="89" spans="1:16">
      <c r="A89" s="114"/>
      <c r="H89" t="s">
        <v>22</v>
      </c>
      <c r="I89">
        <v>308.6584615464584</v>
      </c>
      <c r="J89">
        <v>140.74610742433262</v>
      </c>
      <c r="K89" s="432">
        <v>449.40456897079105</v>
      </c>
      <c r="P89" s="432"/>
    </row>
    <row r="90" spans="1:16">
      <c r="A90" s="114"/>
      <c r="H90" t="s">
        <v>12</v>
      </c>
      <c r="I90">
        <v>237.72069608046914</v>
      </c>
      <c r="J90">
        <v>197.61149864932881</v>
      </c>
      <c r="K90" s="432">
        <v>435.33219472979795</v>
      </c>
      <c r="P90" s="432"/>
    </row>
    <row r="91" spans="1:16">
      <c r="A91" s="114"/>
      <c r="H91" t="s">
        <v>11</v>
      </c>
      <c r="I91">
        <v>288.52708968414584</v>
      </c>
      <c r="J91">
        <v>133.93895535005251</v>
      </c>
      <c r="K91" s="432">
        <v>422.46604503419837</v>
      </c>
      <c r="P91" s="432"/>
    </row>
    <row r="92" spans="1:16">
      <c r="A92" s="114"/>
      <c r="H92" t="s">
        <v>4</v>
      </c>
      <c r="I92">
        <v>226.58408354296137</v>
      </c>
      <c r="J92">
        <v>194.65492650034199</v>
      </c>
      <c r="K92" s="432">
        <v>421.23901004330332</v>
      </c>
      <c r="P92" s="432"/>
    </row>
    <row r="93" spans="1:16">
      <c r="A93" s="114"/>
      <c r="H93" t="s">
        <v>7</v>
      </c>
      <c r="I93">
        <v>230.89585458592228</v>
      </c>
      <c r="J93">
        <v>188.08375617705119</v>
      </c>
      <c r="K93" s="432">
        <v>418.97961076297349</v>
      </c>
      <c r="P93" s="432"/>
    </row>
    <row r="94" spans="1:16">
      <c r="A94" s="114"/>
      <c r="H94" t="s">
        <v>14</v>
      </c>
      <c r="I94">
        <v>280.18404265574566</v>
      </c>
      <c r="J94">
        <v>133.56102510745379</v>
      </c>
      <c r="K94" s="432">
        <v>413.74506776319947</v>
      </c>
      <c r="P94" s="432"/>
    </row>
    <row r="95" spans="1:16">
      <c r="A95" s="114"/>
      <c r="H95" t="s">
        <v>3</v>
      </c>
      <c r="I95">
        <v>267.43505594247461</v>
      </c>
      <c r="J95">
        <v>138.14431024228944</v>
      </c>
      <c r="K95" s="432">
        <v>405.57936618476401</v>
      </c>
      <c r="P95" s="432"/>
    </row>
    <row r="96" spans="1:16">
      <c r="A96" s="114"/>
      <c r="H96" t="s">
        <v>19</v>
      </c>
      <c r="I96">
        <v>217.41034419780118</v>
      </c>
      <c r="J96">
        <v>184.40277916786829</v>
      </c>
      <c r="K96" s="432">
        <v>401.81312336566947</v>
      </c>
      <c r="P96" s="432"/>
    </row>
    <row r="97" spans="1:16">
      <c r="A97" s="114"/>
      <c r="H97" t="s">
        <v>25</v>
      </c>
      <c r="I97">
        <v>229.32438752538226</v>
      </c>
      <c r="J97">
        <v>168.49810535800012</v>
      </c>
      <c r="K97" s="432">
        <v>397.82249288338238</v>
      </c>
      <c r="P97" s="432"/>
    </row>
    <row r="98" spans="1:16">
      <c r="A98" s="114"/>
      <c r="F98" t="s">
        <v>335</v>
      </c>
      <c r="H98" t="s">
        <v>15</v>
      </c>
      <c r="I98">
        <v>239.49211463342453</v>
      </c>
      <c r="J98">
        <v>158.3049106610799</v>
      </c>
      <c r="K98" s="432">
        <v>397.79702529450446</v>
      </c>
      <c r="P98" s="432"/>
    </row>
    <row r="99" spans="1:16">
      <c r="A99" s="114"/>
      <c r="H99" t="s">
        <v>8</v>
      </c>
      <c r="I99">
        <v>259.14220103557557</v>
      </c>
      <c r="J99">
        <v>133.47808057097421</v>
      </c>
      <c r="K99" s="432">
        <v>392.62028160654978</v>
      </c>
      <c r="P99" s="432"/>
    </row>
    <row r="100" spans="1:16">
      <c r="A100" s="114"/>
      <c r="H100" t="s">
        <v>23</v>
      </c>
      <c r="I100">
        <v>266.54844640016523</v>
      </c>
      <c r="J100">
        <v>113.26143782223521</v>
      </c>
      <c r="K100" s="432">
        <v>379.80988422240046</v>
      </c>
      <c r="P100" s="432"/>
    </row>
    <row r="101" spans="1:16">
      <c r="A101" s="114"/>
      <c r="H101" t="s">
        <v>21</v>
      </c>
      <c r="I101">
        <v>247.94217652176096</v>
      </c>
      <c r="J101">
        <v>113.67627617040273</v>
      </c>
      <c r="K101" s="432">
        <v>361.61845269216371</v>
      </c>
      <c r="P101" s="432"/>
    </row>
    <row r="102" spans="1:16">
      <c r="A102" s="114"/>
    </row>
    <row r="103" spans="1:16">
      <c r="A103" s="114"/>
    </row>
    <row r="104" spans="1:16">
      <c r="A104" s="114"/>
    </row>
    <row r="105" spans="1:16">
      <c r="A105" s="114"/>
    </row>
    <row r="106" spans="1:16">
      <c r="A106" s="114"/>
    </row>
    <row r="107" spans="1:16">
      <c r="A107" s="114"/>
    </row>
    <row r="108" spans="1:16">
      <c r="A108" s="114"/>
    </row>
    <row r="109" spans="1:16">
      <c r="A109" s="114"/>
    </row>
  </sheetData>
  <sortState ref="H81:K101">
    <sortCondition descending="1" ref="K81:K101"/>
  </sortState>
  <mergeCells count="9">
    <mergeCell ref="B82:F88"/>
    <mergeCell ref="A8:A9"/>
    <mergeCell ref="I7:K7"/>
    <mergeCell ref="L7:N7"/>
    <mergeCell ref="I8:K8"/>
    <mergeCell ref="L8:N8"/>
    <mergeCell ref="H8:H9"/>
    <mergeCell ref="B8:D8"/>
    <mergeCell ref="E8:G8"/>
  </mergeCells>
  <hyperlinks>
    <hyperlink ref="G2" location="Sommaire!A1" display="Sommaire"/>
    <hyperlink ref="N2" location="Sommaire!A1" display="Sommaire"/>
  </hyperlinks>
  <pageMargins left="0.70866141732283472" right="0.70866141732283472" top="0.74803149606299213" bottom="0.74803149606299213" header="0.31496062992125984" footer="0.31496062992125984"/>
  <pageSetup paperSize="9" scale="60" firstPageNumber="4"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colBreaks count="1" manualBreakCount="1">
    <brk id="7" max="80" man="1"/>
  </colBreaks>
  <drawing r:id="rId2"/>
</worksheet>
</file>

<file path=xl/worksheets/sheet3.xml><?xml version="1.0" encoding="utf-8"?>
<worksheet xmlns="http://schemas.openxmlformats.org/spreadsheetml/2006/main" xmlns:r="http://schemas.openxmlformats.org/officeDocument/2006/relationships">
  <sheetPr>
    <tabColor rgb="FFFFC000"/>
  </sheetPr>
  <dimension ref="A1:M110"/>
  <sheetViews>
    <sheetView view="pageLayout" zoomScale="80" zoomScaleNormal="100" zoomScaleSheetLayoutView="100" zoomScalePageLayoutView="80" workbookViewId="0">
      <selection activeCell="B63" sqref="B63:B68"/>
    </sheetView>
  </sheetViews>
  <sheetFormatPr baseColWidth="10" defaultRowHeight="15"/>
  <cols>
    <col min="1" max="1" width="27.28515625" customWidth="1"/>
    <col min="2" max="7" width="18.7109375" customWidth="1"/>
  </cols>
  <sheetData>
    <row r="1" spans="1:13" ht="19.5">
      <c r="A1" s="48"/>
      <c r="B1" s="49"/>
      <c r="C1" s="49"/>
      <c r="D1" s="49"/>
      <c r="E1" s="2"/>
      <c r="F1" s="49"/>
    </row>
    <row r="2" spans="1:13" s="66" customFormat="1" ht="20.25" customHeight="1">
      <c r="A2" s="223" t="s">
        <v>342</v>
      </c>
      <c r="B2" s="51"/>
      <c r="C2" s="51"/>
      <c r="D2" s="52"/>
      <c r="E2" s="51"/>
      <c r="F2" s="51"/>
      <c r="G2" s="239" t="s">
        <v>243</v>
      </c>
    </row>
    <row r="3" spans="1:13" ht="20.25" customHeight="1">
      <c r="A3" s="227"/>
      <c r="B3" s="51"/>
      <c r="C3" s="51"/>
      <c r="D3" s="52"/>
      <c r="E3" s="51"/>
      <c r="F3" s="51"/>
      <c r="G3" s="52"/>
      <c r="M3" t="s">
        <v>334</v>
      </c>
    </row>
    <row r="4" spans="1:13" ht="20.25" customHeight="1">
      <c r="A4" s="227" t="s">
        <v>46</v>
      </c>
      <c r="B4" s="51"/>
      <c r="C4" s="51"/>
      <c r="D4" s="52"/>
      <c r="E4" s="51"/>
      <c r="F4" s="51"/>
      <c r="G4" s="52"/>
    </row>
    <row r="5" spans="1:13" ht="18">
      <c r="A5" s="50"/>
      <c r="B5" s="51"/>
      <c r="C5" s="51"/>
      <c r="D5" s="52"/>
      <c r="E5" s="51"/>
      <c r="F5" s="51"/>
      <c r="G5" s="52"/>
      <c r="M5" t="s">
        <v>334</v>
      </c>
    </row>
    <row r="6" spans="1:13">
      <c r="A6" s="97" t="s">
        <v>38</v>
      </c>
      <c r="B6" s="53"/>
      <c r="C6" s="54"/>
      <c r="D6" s="2"/>
      <c r="E6" s="2"/>
      <c r="F6" s="2"/>
      <c r="G6" s="7"/>
    </row>
    <row r="7" spans="1:13" ht="15" customHeight="1">
      <c r="A7" s="229" t="s">
        <v>39</v>
      </c>
      <c r="B7" s="92"/>
      <c r="C7" s="55"/>
      <c r="D7" s="56"/>
      <c r="E7" s="55"/>
      <c r="F7" s="55"/>
      <c r="G7" s="57"/>
    </row>
    <row r="8" spans="1:13" ht="21" customHeight="1">
      <c r="A8" s="624" t="s">
        <v>2</v>
      </c>
      <c r="B8" s="629" t="s">
        <v>47</v>
      </c>
      <c r="C8" s="630"/>
      <c r="D8" s="631"/>
      <c r="E8" s="630" t="s">
        <v>77</v>
      </c>
      <c r="F8" s="630"/>
      <c r="G8" s="630"/>
    </row>
    <row r="9" spans="1:13" ht="21" customHeight="1">
      <c r="A9" s="625"/>
      <c r="B9" s="446">
        <v>2013</v>
      </c>
      <c r="C9" s="447">
        <v>2014</v>
      </c>
      <c r="D9" s="448" t="s">
        <v>325</v>
      </c>
      <c r="E9" s="447">
        <v>2013</v>
      </c>
      <c r="F9" s="447">
        <v>2014</v>
      </c>
      <c r="G9" s="449" t="s">
        <v>325</v>
      </c>
    </row>
    <row r="10" spans="1:13">
      <c r="A10" s="36" t="s">
        <v>3</v>
      </c>
      <c r="B10" s="294">
        <v>506.81803600000001</v>
      </c>
      <c r="C10" s="294">
        <v>504.99200000000002</v>
      </c>
      <c r="D10" s="295">
        <v>-3.6029420231603604E-3</v>
      </c>
      <c r="E10" s="294">
        <v>245.26000999999999</v>
      </c>
      <c r="F10" s="294">
        <v>260.85500000000002</v>
      </c>
      <c r="G10" s="296">
        <v>6.358553928135291E-2</v>
      </c>
      <c r="I10" s="214"/>
    </row>
    <row r="11" spans="1:13">
      <c r="A11" s="37" t="s">
        <v>4</v>
      </c>
      <c r="B11" s="297">
        <v>758.71990000000005</v>
      </c>
      <c r="C11" s="297">
        <v>757.61130000000003</v>
      </c>
      <c r="D11" s="298">
        <v>-1.4611452790417312E-3</v>
      </c>
      <c r="E11" s="299">
        <v>606.85170000000005</v>
      </c>
      <c r="F11" s="299">
        <v>650.85230000000001</v>
      </c>
      <c r="G11" s="300">
        <v>7.250634710259507E-2</v>
      </c>
    </row>
    <row r="12" spans="1:13">
      <c r="A12" s="36" t="s">
        <v>5</v>
      </c>
      <c r="B12" s="294">
        <v>408.31700000000001</v>
      </c>
      <c r="C12" s="294">
        <v>413.63566900000001</v>
      </c>
      <c r="D12" s="295">
        <v>1.3025832870049436E-2</v>
      </c>
      <c r="E12" s="294">
        <v>270.733</v>
      </c>
      <c r="F12" s="294">
        <v>261.640331</v>
      </c>
      <c r="G12" s="296">
        <v>-3.3585373781548578E-2</v>
      </c>
    </row>
    <row r="13" spans="1:13">
      <c r="A13" s="37" t="s">
        <v>6</v>
      </c>
      <c r="B13" s="297">
        <v>517.28088769999999</v>
      </c>
      <c r="C13" s="297">
        <v>506.48593899999997</v>
      </c>
      <c r="D13" s="298">
        <v>-2.0868640146358142E-2</v>
      </c>
      <c r="E13" s="299">
        <v>285.35347127</v>
      </c>
      <c r="F13" s="299">
        <v>268.70662999999996</v>
      </c>
      <c r="G13" s="300">
        <v>-5.8337616135914705E-2</v>
      </c>
    </row>
    <row r="14" spans="1:13">
      <c r="A14" s="36" t="s">
        <v>7</v>
      </c>
      <c r="B14" s="294">
        <v>757.30200000000002</v>
      </c>
      <c r="C14" s="294">
        <v>766.84299999999996</v>
      </c>
      <c r="D14" s="295">
        <v>1.2598672656350951E-2</v>
      </c>
      <c r="E14" s="294">
        <v>577.59799999999996</v>
      </c>
      <c r="F14" s="294">
        <v>624.65700000000004</v>
      </c>
      <c r="G14" s="296">
        <v>8.1473620061011331E-2</v>
      </c>
    </row>
    <row r="15" spans="1:13">
      <c r="A15" s="37" t="s">
        <v>8</v>
      </c>
      <c r="B15" s="297">
        <v>678.05173000000002</v>
      </c>
      <c r="C15" s="297">
        <v>681.15268400000002</v>
      </c>
      <c r="D15" s="298">
        <v>4.573329530477066E-3</v>
      </c>
      <c r="E15" s="299">
        <v>356.01859999999999</v>
      </c>
      <c r="F15" s="299">
        <v>350.8458</v>
      </c>
      <c r="G15" s="300">
        <v>-1.4529577949017214E-2</v>
      </c>
    </row>
    <row r="16" spans="1:13">
      <c r="A16" s="36" t="s">
        <v>9</v>
      </c>
      <c r="B16" s="294">
        <v>435.84514999999999</v>
      </c>
      <c r="C16" s="294">
        <v>440.05339700000002</v>
      </c>
      <c r="D16" s="295">
        <v>9.6553718677379052E-3</v>
      </c>
      <c r="E16" s="294">
        <v>177.050974</v>
      </c>
      <c r="F16" s="294">
        <v>185.98256900000001</v>
      </c>
      <c r="G16" s="296">
        <v>5.0446460689902883E-2</v>
      </c>
    </row>
    <row r="17" spans="1:7">
      <c r="A17" s="37" t="s">
        <v>10</v>
      </c>
      <c r="B17" s="297">
        <v>426.29728799999998</v>
      </c>
      <c r="C17" s="297">
        <v>423.80270200000001</v>
      </c>
      <c r="D17" s="298">
        <v>-5.8517519820580066E-3</v>
      </c>
      <c r="E17" s="299">
        <v>231.14221800000001</v>
      </c>
      <c r="F17" s="299">
        <v>219.87906000000001</v>
      </c>
      <c r="G17" s="300">
        <v>-4.8728259586052758E-2</v>
      </c>
    </row>
    <row r="18" spans="1:7">
      <c r="A18" s="36" t="s">
        <v>11</v>
      </c>
      <c r="B18" s="294">
        <v>346.29005699999999</v>
      </c>
      <c r="C18" s="294">
        <v>349.160192</v>
      </c>
      <c r="D18" s="295">
        <v>8.2882397053636314E-3</v>
      </c>
      <c r="E18" s="294">
        <v>161.995026</v>
      </c>
      <c r="F18" s="294">
        <v>162.085825</v>
      </c>
      <c r="G18" s="296">
        <v>5.6050486389636056E-4</v>
      </c>
    </row>
    <row r="19" spans="1:7">
      <c r="A19" s="25" t="s">
        <v>25</v>
      </c>
      <c r="B19" s="299">
        <v>2776.84</v>
      </c>
      <c r="C19" s="297">
        <v>2753.9256109999997</v>
      </c>
      <c r="D19" s="298">
        <v>-8.2519659036892623E-3</v>
      </c>
      <c r="E19" s="299">
        <v>1953.0940000000001</v>
      </c>
      <c r="F19" s="299">
        <v>2023.471</v>
      </c>
      <c r="G19" s="300">
        <v>3.6033595925234474E-2</v>
      </c>
    </row>
    <row r="20" spans="1:7">
      <c r="A20" s="36" t="s">
        <v>12</v>
      </c>
      <c r="B20" s="294">
        <v>652.30909999999994</v>
      </c>
      <c r="C20" s="294">
        <v>648.47900000000004</v>
      </c>
      <c r="D20" s="295">
        <v>-5.8716028950077659E-3</v>
      </c>
      <c r="E20" s="294">
        <v>515.54190000000006</v>
      </c>
      <c r="F20" s="294">
        <v>539.06499999999994</v>
      </c>
      <c r="G20" s="296">
        <v>4.5627911135835753E-2</v>
      </c>
    </row>
    <row r="21" spans="1:7">
      <c r="A21" s="25" t="s">
        <v>13</v>
      </c>
      <c r="B21" s="299">
        <v>325.19099999999997</v>
      </c>
      <c r="C21" s="297">
        <v>312.08449999999999</v>
      </c>
      <c r="D21" s="298">
        <v>-4.0304005953424205E-2</v>
      </c>
      <c r="E21" s="299">
        <v>143.55799999999999</v>
      </c>
      <c r="F21" s="299">
        <v>154.51140000000001</v>
      </c>
      <c r="G21" s="300">
        <v>7.6299474776745368E-2</v>
      </c>
    </row>
    <row r="22" spans="1:7">
      <c r="A22" s="36" t="s">
        <v>14</v>
      </c>
      <c r="B22" s="294">
        <v>700.92250000000001</v>
      </c>
      <c r="C22" s="294">
        <v>674.29539999999997</v>
      </c>
      <c r="D22" s="295">
        <v>-3.7988650671079927E-2</v>
      </c>
      <c r="E22" s="294">
        <v>275.24400000000003</v>
      </c>
      <c r="F22" s="294">
        <v>321.43009999999998</v>
      </c>
      <c r="G22" s="296">
        <v>0.16780056967635959</v>
      </c>
    </row>
    <row r="23" spans="1:7">
      <c r="A23" s="25" t="s">
        <v>15</v>
      </c>
      <c r="B23" s="299">
        <v>708.83199999999999</v>
      </c>
      <c r="C23" s="297">
        <v>715.37540000000001</v>
      </c>
      <c r="D23" s="298">
        <v>9.2312423818337042E-3</v>
      </c>
      <c r="E23" s="299">
        <v>485.59800000000001</v>
      </c>
      <c r="F23" s="299">
        <v>472.86500000000001</v>
      </c>
      <c r="G23" s="300">
        <v>-2.622127768236282E-2</v>
      </c>
    </row>
    <row r="24" spans="1:7">
      <c r="A24" s="36" t="s">
        <v>16</v>
      </c>
      <c r="B24" s="294">
        <v>1279.155962</v>
      </c>
      <c r="C24" s="294">
        <v>1253.4361670000001</v>
      </c>
      <c r="D24" s="295">
        <v>-2.01068483938317E-2</v>
      </c>
      <c r="E24" s="294">
        <v>713.722759</v>
      </c>
      <c r="F24" s="294">
        <v>720.15348199999994</v>
      </c>
      <c r="G24" s="296">
        <v>9.0101134073545808E-3</v>
      </c>
    </row>
    <row r="25" spans="1:7">
      <c r="A25" s="25" t="s">
        <v>17</v>
      </c>
      <c r="B25" s="299">
        <v>439.28870799999999</v>
      </c>
      <c r="C25" s="297">
        <v>438.87271900000002</v>
      </c>
      <c r="D25" s="298">
        <v>-9.4696037577179926E-4</v>
      </c>
      <c r="E25" s="299">
        <v>275.97204699999998</v>
      </c>
      <c r="F25" s="299">
        <v>282.10981299999997</v>
      </c>
      <c r="G25" s="300">
        <v>2.2240535107528547E-2</v>
      </c>
    </row>
    <row r="26" spans="1:7">
      <c r="A26" s="36" t="s">
        <v>18</v>
      </c>
      <c r="B26" s="294">
        <v>506.65022800000003</v>
      </c>
      <c r="C26" s="294">
        <v>521.872702</v>
      </c>
      <c r="D26" s="295">
        <v>3.0045331391817642E-2</v>
      </c>
      <c r="E26" s="294">
        <v>328.146546</v>
      </c>
      <c r="F26" s="294">
        <v>336.26177000000001</v>
      </c>
      <c r="G26" s="296">
        <v>2.4730487335374862E-2</v>
      </c>
    </row>
    <row r="27" spans="1:7">
      <c r="A27" s="25" t="s">
        <v>19</v>
      </c>
      <c r="B27" s="299">
        <v>790.96496200000001</v>
      </c>
      <c r="C27" s="297">
        <v>805.89514199999996</v>
      </c>
      <c r="D27" s="298">
        <v>1.8875905656109193E-2</v>
      </c>
      <c r="E27" s="299">
        <v>683.84911799999998</v>
      </c>
      <c r="F27" s="299">
        <v>683.54293099999995</v>
      </c>
      <c r="G27" s="300">
        <v>-4.4774057893870456E-4</v>
      </c>
    </row>
    <row r="28" spans="1:7">
      <c r="A28" s="36" t="s">
        <v>20</v>
      </c>
      <c r="B28" s="294">
        <v>638.55330700000002</v>
      </c>
      <c r="C28" s="294">
        <v>649.37023299999998</v>
      </c>
      <c r="D28" s="295">
        <v>1.6939738439096352E-2</v>
      </c>
      <c r="E28" s="294">
        <v>356.09408000000002</v>
      </c>
      <c r="F28" s="294">
        <v>366.83858800000002</v>
      </c>
      <c r="G28" s="296">
        <v>3.0173228378298278E-2</v>
      </c>
    </row>
    <row r="29" spans="1:7">
      <c r="A29" s="25" t="s">
        <v>21</v>
      </c>
      <c r="B29" s="299">
        <v>442.37255699999997</v>
      </c>
      <c r="C29" s="297">
        <v>454.30891300000002</v>
      </c>
      <c r="D29" s="298">
        <v>2.6982586987194246E-2</v>
      </c>
      <c r="E29" s="299">
        <v>247.627443</v>
      </c>
      <c r="F29" s="299">
        <v>208.291087</v>
      </c>
      <c r="G29" s="300">
        <v>-0.15885297495076101</v>
      </c>
    </row>
    <row r="30" spans="1:7">
      <c r="A30" s="36" t="s">
        <v>22</v>
      </c>
      <c r="B30" s="294">
        <v>1355.1486436099999</v>
      </c>
      <c r="C30" s="294">
        <v>1543.896661</v>
      </c>
      <c r="D30" s="295">
        <v>0.13928215054489623</v>
      </c>
      <c r="E30" s="294">
        <v>619.01507355999991</v>
      </c>
      <c r="F30" s="294">
        <v>704.00611800000001</v>
      </c>
      <c r="G30" s="296">
        <v>0.13730044399599284</v>
      </c>
    </row>
    <row r="31" spans="1:7">
      <c r="A31" s="25" t="s">
        <v>23</v>
      </c>
      <c r="B31" s="299">
        <v>1672.12</v>
      </c>
      <c r="C31" s="297">
        <v>1716.6692849999999</v>
      </c>
      <c r="D31" s="298">
        <v>2.6642397076764857E-2</v>
      </c>
      <c r="E31" s="299">
        <v>794.23199999999997</v>
      </c>
      <c r="F31" s="299">
        <v>729.44499999999994</v>
      </c>
      <c r="G31" s="300">
        <v>-8.1571883278437562E-2</v>
      </c>
    </row>
    <row r="32" spans="1:7">
      <c r="A32" s="36" t="s">
        <v>27</v>
      </c>
      <c r="B32" s="294">
        <v>241.76137241000001</v>
      </c>
      <c r="C32" s="294">
        <v>211.80201299999999</v>
      </c>
      <c r="D32" s="295">
        <v>-0.12392120011294583</v>
      </c>
      <c r="E32" s="294">
        <v>202.96052168</v>
      </c>
      <c r="F32" s="294">
        <v>140.355356</v>
      </c>
      <c r="G32" s="296">
        <v>-0.30845981849961512</v>
      </c>
    </row>
    <row r="33" spans="1:7">
      <c r="A33" s="37" t="s">
        <v>28</v>
      </c>
      <c r="B33" s="297">
        <v>85.62195045</v>
      </c>
      <c r="C33" s="297">
        <v>96.278150999999994</v>
      </c>
      <c r="D33" s="298">
        <v>0.12445640976402217</v>
      </c>
      <c r="E33" s="299">
        <v>62.181558719999998</v>
      </c>
      <c r="F33" s="299">
        <v>66.679317999999995</v>
      </c>
      <c r="G33" s="300">
        <v>7.2332687899528958E-2</v>
      </c>
    </row>
    <row r="34" spans="1:7">
      <c r="A34" s="36" t="s">
        <v>29</v>
      </c>
      <c r="B34" s="294">
        <v>194.00399999999999</v>
      </c>
      <c r="C34" s="294">
        <v>196.22896600000001</v>
      </c>
      <c r="D34" s="295">
        <v>1.1468660439990952E-2</v>
      </c>
      <c r="E34" s="294">
        <v>218.99600000000001</v>
      </c>
      <c r="F34" s="294">
        <v>200.77103399999999</v>
      </c>
      <c r="G34" s="296">
        <v>-8.322054284096525E-2</v>
      </c>
    </row>
    <row r="35" spans="1:7">
      <c r="A35" s="37" t="s">
        <v>30</v>
      </c>
      <c r="B35" s="297">
        <v>360.74950000000001</v>
      </c>
      <c r="C35" s="297">
        <v>360.36399999999998</v>
      </c>
      <c r="D35" s="298">
        <v>-1.0686085497001452E-3</v>
      </c>
      <c r="E35" s="299">
        <v>432.82600000000002</v>
      </c>
      <c r="F35" s="299">
        <v>495.06099999999998</v>
      </c>
      <c r="G35" s="300">
        <v>0.1437875728352731</v>
      </c>
    </row>
    <row r="36" spans="1:7">
      <c r="A36" s="41" t="s">
        <v>24</v>
      </c>
      <c r="B36" s="301">
        <v>14346.431016310002</v>
      </c>
      <c r="C36" s="301">
        <v>14578.293005000003</v>
      </c>
      <c r="D36" s="302">
        <v>1.6161649432280711E-2</v>
      </c>
      <c r="E36" s="303">
        <v>8350.6039658299997</v>
      </c>
      <c r="F36" s="301">
        <v>8504.0248039999988</v>
      </c>
      <c r="G36" s="304">
        <v>1.8372424174081914E-2</v>
      </c>
    </row>
    <row r="37" spans="1:7">
      <c r="A37" s="38" t="s">
        <v>26</v>
      </c>
      <c r="B37" s="305">
        <v>17123.271016310002</v>
      </c>
      <c r="C37" s="305">
        <v>17332.218616000002</v>
      </c>
      <c r="D37" s="306">
        <v>1.220255169067741E-2</v>
      </c>
      <c r="E37" s="307">
        <v>10303.697965830001</v>
      </c>
      <c r="F37" s="305">
        <v>10527.495803999998</v>
      </c>
      <c r="G37" s="308">
        <v>2.1720147359926001E-2</v>
      </c>
    </row>
    <row r="38" spans="1:7">
      <c r="A38" s="29" t="s">
        <v>31</v>
      </c>
      <c r="B38" s="307">
        <v>882.13682286000005</v>
      </c>
      <c r="C38" s="307">
        <v>864.6731299999999</v>
      </c>
      <c r="D38" s="306">
        <v>-1.9797034209931952E-2</v>
      </c>
      <c r="E38" s="307">
        <v>916.96408039999994</v>
      </c>
      <c r="F38" s="307">
        <v>902.86670800000002</v>
      </c>
      <c r="G38" s="308">
        <v>-1.5373963605913921E-2</v>
      </c>
    </row>
    <row r="39" spans="1:7">
      <c r="A39" s="42" t="s">
        <v>32</v>
      </c>
      <c r="B39" s="309">
        <v>18005.407839169999</v>
      </c>
      <c r="C39" s="309">
        <v>18196.891746000001</v>
      </c>
      <c r="D39" s="310">
        <v>1.0634799752407664E-2</v>
      </c>
      <c r="E39" s="311">
        <v>11220.66204623</v>
      </c>
      <c r="F39" s="309">
        <v>11430.362511999998</v>
      </c>
      <c r="G39" s="312">
        <v>1.8688778336431122E-2</v>
      </c>
    </row>
    <row r="40" spans="1:7">
      <c r="A40" s="91" t="s">
        <v>341</v>
      </c>
      <c r="B40" s="58"/>
      <c r="C40" s="59"/>
      <c r="D40" s="49"/>
      <c r="E40" s="2"/>
      <c r="F40" s="2"/>
      <c r="G40" s="49"/>
    </row>
    <row r="41" spans="1:7">
      <c r="A41" s="60"/>
      <c r="B41" s="61"/>
      <c r="C41" s="61"/>
      <c r="D41" s="62"/>
      <c r="E41" s="64"/>
      <c r="F41" s="63"/>
      <c r="G41" s="63"/>
    </row>
    <row r="44" spans="1:7">
      <c r="C44" s="214"/>
    </row>
    <row r="45" spans="1:7">
      <c r="A45" s="483" t="s">
        <v>38</v>
      </c>
      <c r="B45" s="53"/>
      <c r="C45" s="54"/>
    </row>
    <row r="46" spans="1:7">
      <c r="A46" s="484" t="s">
        <v>309</v>
      </c>
      <c r="B46" s="92"/>
      <c r="C46" s="55"/>
      <c r="D46" s="2"/>
    </row>
    <row r="47" spans="1:7">
      <c r="A47" s="633" t="s">
        <v>2</v>
      </c>
      <c r="B47" s="632" t="s">
        <v>310</v>
      </c>
      <c r="C47" s="632"/>
      <c r="D47" s="56"/>
    </row>
    <row r="48" spans="1:7">
      <c r="A48" s="634"/>
      <c r="B48" s="485" t="s">
        <v>48</v>
      </c>
      <c r="C48" s="485" t="s">
        <v>49</v>
      </c>
    </row>
    <row r="49" spans="1:6">
      <c r="A49" s="36" t="s">
        <v>3</v>
      </c>
      <c r="B49" s="294">
        <v>267.43505594247461</v>
      </c>
      <c r="C49" s="294">
        <v>138.14431024228944</v>
      </c>
    </row>
    <row r="50" spans="1:6">
      <c r="A50" s="37" t="s">
        <v>4</v>
      </c>
      <c r="B50" s="297">
        <v>226.58408354296137</v>
      </c>
      <c r="C50" s="297">
        <v>194.65492650034199</v>
      </c>
      <c r="F50" s="358"/>
    </row>
    <row r="51" spans="1:6">
      <c r="A51" s="36" t="s">
        <v>5</v>
      </c>
      <c r="B51" s="294">
        <v>297.14843209529766</v>
      </c>
      <c r="C51" s="294">
        <v>187.95771244173025</v>
      </c>
      <c r="F51" s="358"/>
    </row>
    <row r="52" spans="1:6">
      <c r="A52" s="37" t="s">
        <v>6</v>
      </c>
      <c r="B52" s="297">
        <v>298.93715830062052</v>
      </c>
      <c r="C52" s="297">
        <v>158.59551115541677</v>
      </c>
    </row>
    <row r="53" spans="1:6">
      <c r="A53" s="36" t="s">
        <v>7</v>
      </c>
      <c r="B53" s="294">
        <v>230.89585458592228</v>
      </c>
      <c r="C53" s="294">
        <v>188.08375617705119</v>
      </c>
      <c r="F53" s="358"/>
    </row>
    <row r="54" spans="1:6">
      <c r="A54" s="37" t="s">
        <v>8</v>
      </c>
      <c r="B54" s="297">
        <v>259.14220103557557</v>
      </c>
      <c r="C54" s="297">
        <v>133.47808057097421</v>
      </c>
    </row>
    <row r="55" spans="1:6">
      <c r="A55" s="36" t="s">
        <v>9</v>
      </c>
      <c r="B55" s="294">
        <v>320.39488027422476</v>
      </c>
      <c r="C55" s="294">
        <v>135.41052820880222</v>
      </c>
    </row>
    <row r="56" spans="1:6">
      <c r="A56" s="37" t="s">
        <v>252</v>
      </c>
      <c r="B56" s="297">
        <v>1325.6676843191842</v>
      </c>
      <c r="C56" s="297">
        <v>687.78835747130029</v>
      </c>
    </row>
    <row r="57" spans="1:6">
      <c r="A57" s="36" t="s">
        <v>11</v>
      </c>
      <c r="B57" s="294">
        <v>288.52708968414584</v>
      </c>
      <c r="C57" s="294">
        <v>133.93895535005251</v>
      </c>
    </row>
    <row r="58" spans="1:6">
      <c r="A58" s="25" t="s">
        <v>25</v>
      </c>
      <c r="B58" s="299">
        <v>229.32438752538226</v>
      </c>
      <c r="C58" s="299">
        <v>168.49810535800012</v>
      </c>
    </row>
    <row r="59" spans="1:6">
      <c r="A59" s="36" t="s">
        <v>12</v>
      </c>
      <c r="B59" s="294">
        <v>237.72069608046914</v>
      </c>
      <c r="C59" s="294">
        <v>197.61149864932881</v>
      </c>
    </row>
    <row r="60" spans="1:6">
      <c r="A60" s="25" t="s">
        <v>13</v>
      </c>
      <c r="B60" s="299">
        <v>408.7882709532405</v>
      </c>
      <c r="C60" s="299">
        <v>202.38893007683663</v>
      </c>
    </row>
    <row r="61" spans="1:6">
      <c r="A61" s="36" t="s">
        <v>14</v>
      </c>
      <c r="B61" s="294">
        <v>280.18404265574566</v>
      </c>
      <c r="C61" s="294">
        <v>133.56102510745379</v>
      </c>
    </row>
    <row r="62" spans="1:6">
      <c r="A62" s="25" t="s">
        <v>15</v>
      </c>
      <c r="B62" s="299">
        <v>239.49211463342453</v>
      </c>
      <c r="C62" s="299">
        <v>158.3049106610799</v>
      </c>
    </row>
    <row r="63" spans="1:6">
      <c r="A63" s="36" t="s">
        <v>16</v>
      </c>
      <c r="B63" s="294">
        <v>304.9291978433219</v>
      </c>
      <c r="C63" s="294">
        <v>175.19505928723942</v>
      </c>
    </row>
    <row r="64" spans="1:6">
      <c r="A64" s="25" t="s">
        <v>17</v>
      </c>
      <c r="B64" s="299">
        <v>288.68722948279083</v>
      </c>
      <c r="C64" s="299">
        <v>185.569749038965</v>
      </c>
    </row>
    <row r="65" spans="1:3">
      <c r="A65" s="36" t="s">
        <v>18</v>
      </c>
      <c r="B65" s="294">
        <v>277.27903891407618</v>
      </c>
      <c r="C65" s="294">
        <v>178.66107970741521</v>
      </c>
    </row>
    <row r="66" spans="1:3">
      <c r="A66" s="25" t="s">
        <v>19</v>
      </c>
      <c r="B66" s="299">
        <v>217.41034419780118</v>
      </c>
      <c r="C66" s="299">
        <v>184.40277916786829</v>
      </c>
    </row>
    <row r="67" spans="1:3">
      <c r="A67" s="36" t="s">
        <v>20</v>
      </c>
      <c r="B67" s="294">
        <v>330.35399098530786</v>
      </c>
      <c r="C67" s="294">
        <v>186.62172276260631</v>
      </c>
    </row>
    <row r="68" spans="1:3">
      <c r="A68" s="25" t="s">
        <v>21</v>
      </c>
      <c r="B68" s="299">
        <v>247.94217652176096</v>
      </c>
      <c r="C68" s="299">
        <v>113.67627617040273</v>
      </c>
    </row>
    <row r="69" spans="1:3">
      <c r="A69" s="36" t="s">
        <v>22</v>
      </c>
      <c r="B69" s="294">
        <v>308.6584615464584</v>
      </c>
      <c r="C69" s="294">
        <v>140.74610742433262</v>
      </c>
    </row>
    <row r="70" spans="1:3">
      <c r="A70" s="25" t="s">
        <v>23</v>
      </c>
      <c r="B70" s="299">
        <v>266.54844640016523</v>
      </c>
      <c r="C70" s="299">
        <v>113.26143782223521</v>
      </c>
    </row>
    <row r="71" spans="1:3">
      <c r="A71" s="36" t="s">
        <v>27</v>
      </c>
      <c r="B71" s="294">
        <v>514.6984449839249</v>
      </c>
      <c r="C71" s="294">
        <v>341.07647257519312</v>
      </c>
    </row>
    <row r="72" spans="1:3">
      <c r="A72" s="25" t="s">
        <v>28</v>
      </c>
      <c r="B72" s="299">
        <v>401.41151724626746</v>
      </c>
      <c r="C72" s="299">
        <v>278.00540339963891</v>
      </c>
    </row>
    <row r="73" spans="1:3">
      <c r="A73" s="36" t="s">
        <v>29</v>
      </c>
      <c r="B73" s="294">
        <v>491.96960868867586</v>
      </c>
      <c r="C73" s="294">
        <v>503.35711921858075</v>
      </c>
    </row>
    <row r="74" spans="1:3">
      <c r="A74" s="422" t="s">
        <v>30</v>
      </c>
      <c r="B74" s="423">
        <v>430.22527002197904</v>
      </c>
      <c r="C74" s="423">
        <v>591.03504346258489</v>
      </c>
    </row>
    <row r="75" spans="1:3">
      <c r="A75" s="41" t="s">
        <v>24</v>
      </c>
      <c r="B75" s="307">
        <v>277.59595471723702</v>
      </c>
      <c r="C75" s="307">
        <v>161.93136491328488</v>
      </c>
    </row>
    <row r="76" spans="1:3">
      <c r="A76" s="38" t="s">
        <v>26</v>
      </c>
      <c r="B76" s="307">
        <v>268.6120588586503</v>
      </c>
      <c r="C76" s="307">
        <v>163.15351111067713</v>
      </c>
    </row>
    <row r="77" spans="1:3">
      <c r="A77" s="29" t="s">
        <v>31</v>
      </c>
      <c r="B77" s="307">
        <v>458.02319268030021</v>
      </c>
      <c r="C77" s="307">
        <v>478.25458871714028</v>
      </c>
    </row>
    <row r="78" spans="1:3">
      <c r="A78" s="42" t="s">
        <v>32</v>
      </c>
      <c r="B78" s="309">
        <v>273.9962112499415</v>
      </c>
      <c r="C78" s="309">
        <v>172.11049366108392</v>
      </c>
    </row>
    <row r="79" spans="1:3">
      <c r="A79" s="91" t="s">
        <v>343</v>
      </c>
    </row>
    <row r="80" spans="1:3">
      <c r="A80" s="361" t="s">
        <v>374</v>
      </c>
    </row>
    <row r="83" spans="1:1">
      <c r="A83" s="114"/>
    </row>
    <row r="84" spans="1:1">
      <c r="A84" s="114"/>
    </row>
    <row r="85" spans="1:1">
      <c r="A85" s="114"/>
    </row>
    <row r="86" spans="1:1">
      <c r="A86" s="114"/>
    </row>
    <row r="87" spans="1:1">
      <c r="A87" s="114"/>
    </row>
    <row r="88" spans="1:1">
      <c r="A88" s="114"/>
    </row>
    <row r="89" spans="1:1">
      <c r="A89" s="114"/>
    </row>
    <row r="90" spans="1:1">
      <c r="A90" s="114"/>
    </row>
    <row r="91" spans="1:1">
      <c r="A91" s="114"/>
    </row>
    <row r="92" spans="1:1">
      <c r="A92" s="114"/>
    </row>
    <row r="93" spans="1:1">
      <c r="A93" s="114"/>
    </row>
    <row r="94" spans="1:1">
      <c r="A94" s="114"/>
    </row>
    <row r="95" spans="1:1">
      <c r="A95" s="114"/>
    </row>
    <row r="96" spans="1:1">
      <c r="A96" s="114"/>
    </row>
    <row r="97" spans="1:1">
      <c r="A97" s="114"/>
    </row>
    <row r="98" spans="1:1">
      <c r="A98" s="114"/>
    </row>
    <row r="99" spans="1:1">
      <c r="A99" s="114"/>
    </row>
    <row r="100" spans="1:1">
      <c r="A100" s="114"/>
    </row>
    <row r="101" spans="1:1">
      <c r="A101" s="114"/>
    </row>
    <row r="102" spans="1:1">
      <c r="A102" s="114"/>
    </row>
    <row r="103" spans="1:1">
      <c r="A103" s="114"/>
    </row>
    <row r="104" spans="1:1">
      <c r="A104" s="114"/>
    </row>
    <row r="105" spans="1:1">
      <c r="A105" s="114"/>
    </row>
    <row r="106" spans="1:1">
      <c r="A106" s="114"/>
    </row>
    <row r="107" spans="1:1">
      <c r="A107" s="114"/>
    </row>
    <row r="108" spans="1:1">
      <c r="A108" s="114"/>
    </row>
    <row r="109" spans="1:1">
      <c r="A109" s="114"/>
    </row>
    <row r="110" spans="1:1">
      <c r="A110" s="114"/>
    </row>
  </sheetData>
  <mergeCells count="5">
    <mergeCell ref="A8:A9"/>
    <mergeCell ref="B8:D8"/>
    <mergeCell ref="E8:G8"/>
    <mergeCell ref="B47:C47"/>
    <mergeCell ref="A47:A48"/>
  </mergeCells>
  <hyperlinks>
    <hyperlink ref="G2" location="Sommaire!A1" display="Sommaire"/>
  </hyperlinks>
  <pageMargins left="0.70866141732283472" right="0.70866141732283472" top="0.74803149606299213" bottom="0.74803149606299213" header="0.31496062992125984" footer="0.31496062992125984"/>
  <pageSetup paperSize="9" scale="60" firstPageNumber="6"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129"/>
  <sheetViews>
    <sheetView view="pageLayout" zoomScale="80" zoomScaleNormal="100" zoomScaleSheetLayoutView="100" zoomScalePageLayoutView="80" workbookViewId="0">
      <selection activeCell="D2" sqref="D2"/>
    </sheetView>
  </sheetViews>
  <sheetFormatPr baseColWidth="10" defaultRowHeight="15"/>
  <cols>
    <col min="1" max="1" width="27.28515625" customWidth="1"/>
    <col min="2" max="2" width="13.5703125" customWidth="1"/>
    <col min="3" max="3" width="13.85546875" customWidth="1"/>
    <col min="4" max="4" width="14.140625" customWidth="1"/>
    <col min="5" max="5" width="13.7109375" customWidth="1"/>
    <col min="6" max="6" width="15.42578125" customWidth="1"/>
    <col min="7" max="7" width="15.140625" customWidth="1"/>
    <col min="8" max="8" width="12.7109375" customWidth="1"/>
    <col min="9" max="9" width="15" customWidth="1"/>
    <col min="10" max="10" width="12.7109375" customWidth="1"/>
    <col min="11" max="11" width="27.28515625" customWidth="1"/>
    <col min="12" max="16" width="22.28515625" customWidth="1"/>
    <col min="17" max="17" width="15.7109375" customWidth="1"/>
  </cols>
  <sheetData>
    <row r="1" spans="1:17" ht="19.5">
      <c r="A1" s="48"/>
      <c r="B1" s="49"/>
      <c r="C1" s="49"/>
      <c r="D1" s="49"/>
      <c r="E1" s="49"/>
      <c r="F1" s="49"/>
      <c r="G1" s="49"/>
      <c r="H1" s="2"/>
      <c r="I1" s="49"/>
    </row>
    <row r="2" spans="1:17" s="66" customFormat="1" ht="20.25">
      <c r="A2" s="223" t="s">
        <v>342</v>
      </c>
      <c r="B2" s="231"/>
      <c r="C2" s="231"/>
      <c r="D2" s="231"/>
      <c r="E2" s="231"/>
      <c r="F2" s="231"/>
      <c r="G2" s="232"/>
      <c r="H2" s="231"/>
      <c r="I2" s="231"/>
      <c r="J2" s="239" t="s">
        <v>243</v>
      </c>
      <c r="K2" s="223" t="s">
        <v>342</v>
      </c>
      <c r="L2" s="226"/>
      <c r="M2" s="226"/>
      <c r="P2" s="239" t="s">
        <v>243</v>
      </c>
      <c r="Q2" s="3"/>
    </row>
    <row r="3" spans="1:17" ht="19.5">
      <c r="A3" s="227"/>
      <c r="B3" s="231"/>
      <c r="C3" s="231"/>
      <c r="D3" s="231"/>
      <c r="E3" s="231"/>
      <c r="F3" s="231"/>
      <c r="G3" s="232"/>
      <c r="H3" s="231"/>
      <c r="I3" s="231"/>
      <c r="J3" s="232"/>
      <c r="K3" s="228"/>
      <c r="L3" s="233"/>
      <c r="M3" s="233"/>
      <c r="N3" s="67"/>
      <c r="O3" s="67"/>
      <c r="P3" s="67"/>
    </row>
    <row r="4" spans="1:17" ht="18">
      <c r="A4" s="227" t="s">
        <v>247</v>
      </c>
      <c r="B4" s="231"/>
      <c r="C4" s="231"/>
      <c r="D4" s="231"/>
      <c r="E4" s="231"/>
      <c r="F4" s="231"/>
      <c r="G4" s="232"/>
      <c r="H4" s="231"/>
      <c r="I4" s="231"/>
      <c r="J4" s="232"/>
      <c r="K4" s="227" t="s">
        <v>67</v>
      </c>
      <c r="L4" s="234"/>
      <c r="M4" s="234"/>
      <c r="N4" s="68"/>
      <c r="O4" s="68"/>
      <c r="P4" s="68"/>
      <c r="Q4" s="5"/>
    </row>
    <row r="5" spans="1:17" ht="18">
      <c r="A5" s="50"/>
      <c r="B5" s="51"/>
      <c r="C5" s="51"/>
      <c r="D5" s="51"/>
      <c r="E5" s="51"/>
      <c r="F5" s="51"/>
      <c r="G5" s="52"/>
      <c r="H5" s="51"/>
      <c r="I5" s="51"/>
      <c r="J5" s="52"/>
      <c r="L5" s="69"/>
      <c r="M5" s="70"/>
      <c r="N5" s="71"/>
      <c r="O5" s="71"/>
      <c r="P5" s="7"/>
      <c r="Q5" s="7"/>
    </row>
    <row r="6" spans="1:17">
      <c r="A6" s="53"/>
      <c r="B6" s="53"/>
      <c r="C6" s="54"/>
      <c r="D6" s="54"/>
      <c r="E6" s="54"/>
      <c r="F6" s="54"/>
      <c r="G6" s="2"/>
      <c r="H6" s="2"/>
      <c r="I6" s="2"/>
      <c r="J6" s="7"/>
      <c r="K6" s="53"/>
      <c r="L6" s="28"/>
      <c r="M6" s="28"/>
      <c r="N6" s="28"/>
      <c r="O6" s="28"/>
      <c r="P6" s="28"/>
      <c r="Q6" s="28"/>
    </row>
    <row r="7" spans="1:17" ht="15" customHeight="1">
      <c r="A7" s="229" t="s">
        <v>39</v>
      </c>
      <c r="B7" s="92"/>
      <c r="C7" s="55"/>
      <c r="D7" s="55"/>
      <c r="E7" s="55"/>
      <c r="F7" s="55"/>
      <c r="G7" s="56"/>
      <c r="H7" s="55"/>
      <c r="I7" s="55"/>
      <c r="J7" s="57"/>
      <c r="K7" s="229" t="s">
        <v>68</v>
      </c>
      <c r="L7" s="125"/>
      <c r="M7" s="127"/>
      <c r="N7" s="127"/>
      <c r="O7" s="125"/>
      <c r="P7" s="126"/>
    </row>
    <row r="8" spans="1:17" ht="25.5" customHeight="1">
      <c r="A8" s="624" t="s">
        <v>2</v>
      </c>
      <c r="B8" s="642" t="s">
        <v>60</v>
      </c>
      <c r="C8" s="643"/>
      <c r="D8" s="644" t="s">
        <v>61</v>
      </c>
      <c r="E8" s="644"/>
      <c r="F8" s="642" t="s">
        <v>62</v>
      </c>
      <c r="G8" s="643"/>
      <c r="H8" s="642" t="s">
        <v>63</v>
      </c>
      <c r="I8" s="643"/>
      <c r="J8" s="450" t="s">
        <v>268</v>
      </c>
      <c r="K8" s="624" t="s">
        <v>2</v>
      </c>
      <c r="L8" s="630" t="s">
        <v>66</v>
      </c>
      <c r="M8" s="630"/>
      <c r="N8" s="630"/>
      <c r="O8" s="630"/>
      <c r="P8" s="630"/>
    </row>
    <row r="9" spans="1:17" ht="25.5" customHeight="1">
      <c r="A9" s="625"/>
      <c r="B9" s="446">
        <v>2014</v>
      </c>
      <c r="C9" s="451" t="s">
        <v>325</v>
      </c>
      <c r="D9" s="447">
        <v>2014</v>
      </c>
      <c r="E9" s="452" t="s">
        <v>325</v>
      </c>
      <c r="F9" s="446">
        <v>2014</v>
      </c>
      <c r="G9" s="451" t="s">
        <v>325</v>
      </c>
      <c r="H9" s="446">
        <v>2014</v>
      </c>
      <c r="I9" s="451" t="s">
        <v>325</v>
      </c>
      <c r="J9" s="452">
        <v>2014</v>
      </c>
      <c r="K9" s="625"/>
      <c r="L9" s="454" t="s">
        <v>60</v>
      </c>
      <c r="M9" s="454" t="s">
        <v>61</v>
      </c>
      <c r="N9" s="454" t="s">
        <v>271</v>
      </c>
      <c r="O9" s="454" t="s">
        <v>272</v>
      </c>
      <c r="P9" s="454" t="s">
        <v>64</v>
      </c>
    </row>
    <row r="10" spans="1:17">
      <c r="A10" s="36" t="s">
        <v>3</v>
      </c>
      <c r="B10" s="244">
        <v>35.783746999999998</v>
      </c>
      <c r="C10" s="245">
        <v>-2.0219409587385218E-2</v>
      </c>
      <c r="D10" s="244">
        <v>69.492182999999997</v>
      </c>
      <c r="E10" s="245">
        <v>1.0854408285015937E-2</v>
      </c>
      <c r="F10" s="244">
        <v>372.342127</v>
      </c>
      <c r="G10" s="245">
        <v>1.4549039423981114E-3</v>
      </c>
      <c r="H10" s="244">
        <v>20.9</v>
      </c>
      <c r="I10" s="245">
        <v>-0.10107526881720441</v>
      </c>
      <c r="J10" s="99">
        <v>6.4739429999999984</v>
      </c>
      <c r="K10" s="36" t="s">
        <v>3</v>
      </c>
      <c r="L10" s="273">
        <v>7.0860027485583926E-2</v>
      </c>
      <c r="M10" s="273">
        <v>0.13761046313604966</v>
      </c>
      <c r="N10" s="273">
        <v>0.73732282293580886</v>
      </c>
      <c r="O10" s="273">
        <v>4.138679424624548E-2</v>
      </c>
      <c r="P10" s="273">
        <v>1.2819892196312016E-2</v>
      </c>
    </row>
    <row r="11" spans="1:17">
      <c r="A11" s="37" t="s">
        <v>4</v>
      </c>
      <c r="B11" s="246">
        <v>90.288445999999993</v>
      </c>
      <c r="C11" s="247">
        <v>-1.1132524103306674E-2</v>
      </c>
      <c r="D11" s="246">
        <v>145.90199999999999</v>
      </c>
      <c r="E11" s="247">
        <v>2.739205137594003E-2</v>
      </c>
      <c r="F11" s="246">
        <v>500.21340400000003</v>
      </c>
      <c r="G11" s="247">
        <v>-1.2435625440018971E-2</v>
      </c>
      <c r="H11" s="246">
        <v>17.236999999999998</v>
      </c>
      <c r="I11" s="247">
        <v>0.19303709856035423</v>
      </c>
      <c r="J11" s="101">
        <v>3.9704499999999392</v>
      </c>
      <c r="K11" s="37" t="s">
        <v>4</v>
      </c>
      <c r="L11" s="274">
        <v>0.1191751574983108</v>
      </c>
      <c r="M11" s="275">
        <v>0.19258160484142722</v>
      </c>
      <c r="N11" s="275">
        <v>0.66025071695736326</v>
      </c>
      <c r="O11" s="275">
        <v>2.2751772577837736E-2</v>
      </c>
      <c r="P11" s="275">
        <v>5.2407481250608843E-3</v>
      </c>
    </row>
    <row r="12" spans="1:17">
      <c r="A12" s="36" t="s">
        <v>5</v>
      </c>
      <c r="B12" s="244">
        <v>43.917276999999999</v>
      </c>
      <c r="C12" s="245">
        <v>6.6291536354297964E-2</v>
      </c>
      <c r="D12" s="244">
        <v>68.465619000000004</v>
      </c>
      <c r="E12" s="245">
        <v>3.5780652188712736E-2</v>
      </c>
      <c r="F12" s="244">
        <v>274.84283399999998</v>
      </c>
      <c r="G12" s="245">
        <v>-5.6609737569779384E-3</v>
      </c>
      <c r="H12" s="244">
        <v>21.8</v>
      </c>
      <c r="I12" s="245">
        <v>-2.2421524663677084E-2</v>
      </c>
      <c r="J12" s="99">
        <v>4.6099390000000078</v>
      </c>
      <c r="K12" s="36" t="s">
        <v>5</v>
      </c>
      <c r="L12" s="273">
        <v>0.10617381500530119</v>
      </c>
      <c r="M12" s="273">
        <v>0.16552155467037347</v>
      </c>
      <c r="N12" s="273">
        <v>0.66445631892543577</v>
      </c>
      <c r="O12" s="273">
        <v>5.270338521023437E-2</v>
      </c>
      <c r="P12" s="273">
        <v>1.1144926188655185E-2</v>
      </c>
    </row>
    <row r="13" spans="1:17">
      <c r="A13" s="37" t="s">
        <v>6</v>
      </c>
      <c r="B13" s="246">
        <v>51.338912999999998</v>
      </c>
      <c r="C13" s="247">
        <v>-5.3838032292340299E-2</v>
      </c>
      <c r="D13" s="246">
        <v>83.747671999999994</v>
      </c>
      <c r="E13" s="247">
        <v>3.5984226970747768E-2</v>
      </c>
      <c r="F13" s="246">
        <v>351.71364</v>
      </c>
      <c r="G13" s="247">
        <v>-1.6852023121889048E-2</v>
      </c>
      <c r="H13" s="246">
        <v>12.329000000000001</v>
      </c>
      <c r="I13" s="247">
        <v>-0.27773872290568247</v>
      </c>
      <c r="J13" s="101">
        <v>7.356714000000018</v>
      </c>
      <c r="K13" s="37" t="s">
        <v>6</v>
      </c>
      <c r="L13" s="274">
        <v>0.1013629580741431</v>
      </c>
      <c r="M13" s="275">
        <v>0.16535043828729074</v>
      </c>
      <c r="N13" s="275">
        <v>0.69441935682246059</v>
      </c>
      <c r="O13" s="275">
        <v>2.4342235490963947E-2</v>
      </c>
      <c r="P13" s="275">
        <v>1.452501132514168E-2</v>
      </c>
    </row>
    <row r="14" spans="1:17">
      <c r="A14" s="36" t="s">
        <v>7</v>
      </c>
      <c r="B14" s="244">
        <v>102.252639</v>
      </c>
      <c r="C14" s="245">
        <v>-5.5345189530959793E-3</v>
      </c>
      <c r="D14" s="244">
        <v>145.30838</v>
      </c>
      <c r="E14" s="245">
        <v>2.752971677214644E-2</v>
      </c>
      <c r="F14" s="244">
        <v>506.90285299999999</v>
      </c>
      <c r="G14" s="245">
        <v>1.1100941599474723E-2</v>
      </c>
      <c r="H14" s="244">
        <v>7.3</v>
      </c>
      <c r="I14" s="245">
        <v>1.4692751034986573E-2</v>
      </c>
      <c r="J14" s="99">
        <v>5.0791279999998666</v>
      </c>
      <c r="K14" s="36" t="s">
        <v>7</v>
      </c>
      <c r="L14" s="273">
        <v>0.13334233865341408</v>
      </c>
      <c r="M14" s="273">
        <v>0.1894890870751901</v>
      </c>
      <c r="N14" s="273">
        <v>0.66102559846018027</v>
      </c>
      <c r="O14" s="273">
        <v>9.5195496340189593E-3</v>
      </c>
      <c r="P14" s="273">
        <v>6.6234261771964623E-3</v>
      </c>
    </row>
    <row r="15" spans="1:17">
      <c r="A15" s="37" t="s">
        <v>8</v>
      </c>
      <c r="B15" s="246">
        <v>88.057480999999996</v>
      </c>
      <c r="C15" s="247">
        <v>3.5440426295704208E-2</v>
      </c>
      <c r="D15" s="246">
        <v>115.48950000000001</v>
      </c>
      <c r="E15" s="247">
        <v>3.010407226903955E-2</v>
      </c>
      <c r="F15" s="246">
        <v>455.93741899999998</v>
      </c>
      <c r="G15" s="247">
        <v>-5.9638971866262658E-3</v>
      </c>
      <c r="H15" s="246">
        <v>18.587405</v>
      </c>
      <c r="I15" s="247">
        <v>-4.6555270582200547E-2</v>
      </c>
      <c r="J15" s="101">
        <v>3.0808790000000847</v>
      </c>
      <c r="K15" s="37" t="s">
        <v>8</v>
      </c>
      <c r="L15" s="274">
        <v>0.12927715484124847</v>
      </c>
      <c r="M15" s="275">
        <v>0.16955009165022977</v>
      </c>
      <c r="N15" s="275">
        <v>0.66936155389207852</v>
      </c>
      <c r="O15" s="275">
        <v>2.7288162311638192E-2</v>
      </c>
      <c r="P15" s="275">
        <v>4.5230373048050481E-3</v>
      </c>
    </row>
    <row r="16" spans="1:17">
      <c r="A16" s="36" t="s">
        <v>9</v>
      </c>
      <c r="B16" s="244">
        <v>57.524464000000002</v>
      </c>
      <c r="C16" s="245">
        <v>2.8054781774417892E-2</v>
      </c>
      <c r="D16" s="244">
        <v>66.499200000000002</v>
      </c>
      <c r="E16" s="245">
        <v>2.2792395254801256E-2</v>
      </c>
      <c r="F16" s="244">
        <v>303.708933</v>
      </c>
      <c r="G16" s="245">
        <v>6.5311610893246108E-3</v>
      </c>
      <c r="H16" s="244">
        <v>6.9291580000000002</v>
      </c>
      <c r="I16" s="245">
        <v>0.10424828685258958</v>
      </c>
      <c r="J16" s="99">
        <v>5.3916419999999627</v>
      </c>
      <c r="K16" s="36" t="s">
        <v>9</v>
      </c>
      <c r="L16" s="273">
        <v>0.13072155422992907</v>
      </c>
      <c r="M16" s="273">
        <v>0.15111620647255225</v>
      </c>
      <c r="N16" s="273">
        <v>0.6901638189149123</v>
      </c>
      <c r="O16" s="273">
        <v>1.5746175457884263E-2</v>
      </c>
      <c r="P16" s="273">
        <v>1.2252244924722084E-2</v>
      </c>
    </row>
    <row r="17" spans="1:16">
      <c r="A17" s="37" t="s">
        <v>10</v>
      </c>
      <c r="B17" s="246">
        <v>28.676326</v>
      </c>
      <c r="C17" s="247">
        <v>-0.15579062726875381</v>
      </c>
      <c r="D17" s="246">
        <v>61.274999999999999</v>
      </c>
      <c r="E17" s="247">
        <v>8.0687830687830697E-2</v>
      </c>
      <c r="F17" s="246">
        <v>317.548833</v>
      </c>
      <c r="G17" s="247">
        <v>-3.2357681767170021E-3</v>
      </c>
      <c r="H17" s="246">
        <v>15.7</v>
      </c>
      <c r="I17" s="247">
        <v>-4.8796458153261613E-2</v>
      </c>
      <c r="J17" s="101">
        <v>0.60254300000001493</v>
      </c>
      <c r="K17" s="37" t="s">
        <v>10</v>
      </c>
      <c r="L17" s="274">
        <v>6.7664330276025461E-2</v>
      </c>
      <c r="M17" s="275">
        <v>0.14458378795329152</v>
      </c>
      <c r="N17" s="275">
        <v>0.74928458809118215</v>
      </c>
      <c r="O17" s="275">
        <v>3.7045540120223201E-2</v>
      </c>
      <c r="P17" s="275">
        <v>1.42175355927772E-3</v>
      </c>
    </row>
    <row r="18" spans="1:16">
      <c r="A18" s="36" t="s">
        <v>11</v>
      </c>
      <c r="B18" s="244">
        <v>15.263391</v>
      </c>
      <c r="C18" s="245">
        <v>-0.17717422753659451</v>
      </c>
      <c r="D18" s="244">
        <v>71.581800000000001</v>
      </c>
      <c r="E18" s="245">
        <v>1.83714831287205E-2</v>
      </c>
      <c r="F18" s="244">
        <v>256.73970100000003</v>
      </c>
      <c r="G18" s="245">
        <v>2.31982234736543E-2</v>
      </c>
      <c r="H18" s="244">
        <v>4.8338000000000001</v>
      </c>
      <c r="I18" s="245">
        <v>-0.11630712979890301</v>
      </c>
      <c r="J18" s="99">
        <v>0.74149999999997007</v>
      </c>
      <c r="K18" s="36" t="s">
        <v>11</v>
      </c>
      <c r="L18" s="273">
        <v>4.3714579581855657E-2</v>
      </c>
      <c r="M18" s="273">
        <v>0.20501134333206003</v>
      </c>
      <c r="N18" s="273">
        <v>0.73530633469235818</v>
      </c>
      <c r="O18" s="273">
        <v>1.3844075329183001E-2</v>
      </c>
      <c r="P18" s="273">
        <v>2.1236670645431712E-3</v>
      </c>
    </row>
    <row r="19" spans="1:16">
      <c r="A19" s="25" t="s">
        <v>25</v>
      </c>
      <c r="B19" s="246">
        <v>225.35782900000001</v>
      </c>
      <c r="C19" s="247">
        <v>6.6041934026269677E-2</v>
      </c>
      <c r="D19" s="246">
        <v>413.178563</v>
      </c>
      <c r="E19" s="247">
        <v>4.5889287431970516E-2</v>
      </c>
      <c r="F19" s="246">
        <v>1963.691174</v>
      </c>
      <c r="G19" s="247">
        <v>-1.7320177305655271E-3</v>
      </c>
      <c r="H19" s="246">
        <v>135.72</v>
      </c>
      <c r="I19" s="247">
        <v>-0.18978938822293334</v>
      </c>
      <c r="J19" s="103">
        <v>15.978044999999639</v>
      </c>
      <c r="K19" s="25" t="s">
        <v>25</v>
      </c>
      <c r="L19" s="275">
        <v>8.1831487422846017E-2</v>
      </c>
      <c r="M19" s="275">
        <v>0.15003257943847201</v>
      </c>
      <c r="N19" s="275">
        <v>0.7130516402318321</v>
      </c>
      <c r="O19" s="275">
        <v>4.9282376930551021E-2</v>
      </c>
      <c r="P19" s="275">
        <v>5.801915976298911E-3</v>
      </c>
    </row>
    <row r="20" spans="1:16">
      <c r="A20" s="36" t="s">
        <v>12</v>
      </c>
      <c r="B20" s="244">
        <v>118.6285</v>
      </c>
      <c r="C20" s="245">
        <v>1.6015964576454822E-2</v>
      </c>
      <c r="D20" s="244">
        <v>120.592</v>
      </c>
      <c r="E20" s="245">
        <v>2.5445664781172717E-2</v>
      </c>
      <c r="F20" s="244">
        <v>382.62549999999999</v>
      </c>
      <c r="G20" s="245">
        <v>-2.7019638856608075E-2</v>
      </c>
      <c r="H20" s="244">
        <v>24.9</v>
      </c>
      <c r="I20" s="245">
        <v>9.210526315789469E-2</v>
      </c>
      <c r="J20" s="99">
        <v>1.7330000000000396</v>
      </c>
      <c r="K20" s="36" t="s">
        <v>12</v>
      </c>
      <c r="L20" s="273">
        <v>0.18293344888577734</v>
      </c>
      <c r="M20" s="273">
        <v>0.18596130329586616</v>
      </c>
      <c r="N20" s="273">
        <v>0.59003529798189291</v>
      </c>
      <c r="O20" s="273">
        <v>3.8397542557276329E-2</v>
      </c>
      <c r="P20" s="273">
        <v>2.6724072791872049E-3</v>
      </c>
    </row>
    <row r="21" spans="1:16">
      <c r="A21" s="25" t="s">
        <v>13</v>
      </c>
      <c r="B21" s="246">
        <v>43.608800000000002</v>
      </c>
      <c r="C21" s="247">
        <v>0.27875293965855974</v>
      </c>
      <c r="D21" s="246">
        <v>59.3874</v>
      </c>
      <c r="E21" s="247">
        <v>3.0315752949340746E-2</v>
      </c>
      <c r="F21" s="246">
        <v>194.78749999999999</v>
      </c>
      <c r="G21" s="247">
        <v>-9.0581215655332392E-2</v>
      </c>
      <c r="H21" s="246">
        <v>11.3</v>
      </c>
      <c r="I21" s="247">
        <v>4.4444444444444731E-3</v>
      </c>
      <c r="J21" s="103">
        <v>3.000799999999952</v>
      </c>
      <c r="K21" s="25" t="s">
        <v>13</v>
      </c>
      <c r="L21" s="275">
        <v>0.13973395026026605</v>
      </c>
      <c r="M21" s="275">
        <v>0.19029269316483197</v>
      </c>
      <c r="N21" s="275">
        <v>0.62414986966670882</v>
      </c>
      <c r="O21" s="275">
        <v>3.6208142346063329E-2</v>
      </c>
      <c r="P21" s="275">
        <v>9.615344562129655E-3</v>
      </c>
    </row>
    <row r="22" spans="1:16">
      <c r="A22" s="36" t="s">
        <v>14</v>
      </c>
      <c r="B22" s="244">
        <v>101.846684</v>
      </c>
      <c r="C22" s="245">
        <v>0.38743151011177601</v>
      </c>
      <c r="D22" s="244">
        <v>132.33080000000001</v>
      </c>
      <c r="E22" s="245">
        <v>2.9632188630153156E-2</v>
      </c>
      <c r="F22" s="244">
        <v>404.78491600000001</v>
      </c>
      <c r="G22" s="245">
        <v>-0.13489623870220391</v>
      </c>
      <c r="H22" s="244">
        <v>24.14</v>
      </c>
      <c r="I22" s="245">
        <v>4.2764578833693445E-2</v>
      </c>
      <c r="J22" s="99">
        <v>11.192999999999969</v>
      </c>
      <c r="K22" s="36" t="s">
        <v>14</v>
      </c>
      <c r="L22" s="273">
        <v>0.15104164139337151</v>
      </c>
      <c r="M22" s="273">
        <v>0.19625048606293327</v>
      </c>
      <c r="N22" s="273">
        <v>0.60030798964370813</v>
      </c>
      <c r="O22" s="273">
        <v>3.5800333207078087E-2</v>
      </c>
      <c r="P22" s="273">
        <v>1.6599549692909027E-2</v>
      </c>
    </row>
    <row r="23" spans="1:16">
      <c r="A23" s="25" t="s">
        <v>15</v>
      </c>
      <c r="B23" s="246">
        <v>101.30041</v>
      </c>
      <c r="C23" s="247">
        <v>-5.1499794664113363E-2</v>
      </c>
      <c r="D23" s="246">
        <v>135.86868999999999</v>
      </c>
      <c r="E23" s="247">
        <v>1.2272931142127907E-2</v>
      </c>
      <c r="F23" s="246">
        <v>471.82679999999999</v>
      </c>
      <c r="G23" s="247">
        <v>2.5485496768208771E-2</v>
      </c>
      <c r="H23" s="246">
        <v>5.3550000000000004</v>
      </c>
      <c r="I23" s="247">
        <v>-0.17483103683135115</v>
      </c>
      <c r="J23" s="103">
        <v>1.0245000000000637</v>
      </c>
      <c r="K23" s="25" t="s">
        <v>15</v>
      </c>
      <c r="L23" s="275">
        <v>0.14160454776610992</v>
      </c>
      <c r="M23" s="275">
        <v>0.18992642184788572</v>
      </c>
      <c r="N23" s="275">
        <v>0.65955133486558248</v>
      </c>
      <c r="O23" s="275">
        <v>7.4855802981204003E-3</v>
      </c>
      <c r="P23" s="275">
        <v>1.4321152223015548E-3</v>
      </c>
    </row>
    <row r="24" spans="1:16">
      <c r="A24" s="36" t="s">
        <v>16</v>
      </c>
      <c r="B24" s="244">
        <v>134.81599199999999</v>
      </c>
      <c r="C24" s="245">
        <v>2.4279971009933066E-2</v>
      </c>
      <c r="D24" s="244">
        <v>254.152997</v>
      </c>
      <c r="E24" s="245">
        <v>5.4020193387013915E-2</v>
      </c>
      <c r="F24" s="244">
        <v>799.80341199999998</v>
      </c>
      <c r="G24" s="245">
        <v>-5.2690819773444364E-2</v>
      </c>
      <c r="H24" s="244">
        <v>51.209291</v>
      </c>
      <c r="I24" s="245">
        <v>0.10617447665245083</v>
      </c>
      <c r="J24" s="99">
        <v>13.454475000000009</v>
      </c>
      <c r="K24" s="36" t="s">
        <v>16</v>
      </c>
      <c r="L24" s="273">
        <v>0.10755712620186425</v>
      </c>
      <c r="M24" s="273">
        <v>0.20276501005096656</v>
      </c>
      <c r="N24" s="273">
        <v>0.63808866622563309</v>
      </c>
      <c r="O24" s="273">
        <v>4.0855124774774425E-2</v>
      </c>
      <c r="P24" s="273">
        <v>1.0734072746761589E-2</v>
      </c>
    </row>
    <row r="25" spans="1:16">
      <c r="A25" s="25" t="s">
        <v>17</v>
      </c>
      <c r="B25" s="246">
        <v>95.922369000000003</v>
      </c>
      <c r="C25" s="247">
        <v>0.7266998793770072</v>
      </c>
      <c r="D25" s="246">
        <v>76.283360000000002</v>
      </c>
      <c r="E25" s="247">
        <v>2.5699208507840465E-2</v>
      </c>
      <c r="F25" s="246">
        <v>240.52978400000001</v>
      </c>
      <c r="G25" s="247">
        <v>-0.14276866269193178</v>
      </c>
      <c r="H25" s="246">
        <v>8.4784220000000001</v>
      </c>
      <c r="I25" s="247">
        <v>-8.4619665877975869E-2</v>
      </c>
      <c r="J25" s="103">
        <v>17.65878399999999</v>
      </c>
      <c r="K25" s="25" t="s">
        <v>17</v>
      </c>
      <c r="L25" s="275">
        <v>0.21856534901181679</v>
      </c>
      <c r="M25" s="275">
        <v>0.17381659122903922</v>
      </c>
      <c r="N25" s="275">
        <v>0.54806273798030269</v>
      </c>
      <c r="O25" s="275">
        <v>1.9318635296626856E-2</v>
      </c>
      <c r="P25" s="275">
        <v>4.0236686482214422E-2</v>
      </c>
    </row>
    <row r="26" spans="1:16">
      <c r="A26" s="36" t="s">
        <v>18</v>
      </c>
      <c r="B26" s="244">
        <v>79.318269999999998</v>
      </c>
      <c r="C26" s="245">
        <v>9.2458161052559884E-2</v>
      </c>
      <c r="D26" s="244">
        <v>112.43845</v>
      </c>
      <c r="E26" s="245">
        <v>1.2982070321546857E-2</v>
      </c>
      <c r="F26" s="244">
        <v>316.905012</v>
      </c>
      <c r="G26" s="245">
        <v>2.4219678065730221E-2</v>
      </c>
      <c r="H26" s="244">
        <v>8.4</v>
      </c>
      <c r="I26" s="245">
        <v>-0.1063829787234043</v>
      </c>
      <c r="J26" s="99">
        <v>4.8109700000000313</v>
      </c>
      <c r="K26" s="36" t="s">
        <v>18</v>
      </c>
      <c r="L26" s="273">
        <v>0.15198777344747952</v>
      </c>
      <c r="M26" s="273">
        <v>0.21545187086639378</v>
      </c>
      <c r="N26" s="273">
        <v>0.6072458106843075</v>
      </c>
      <c r="O26" s="273">
        <v>1.6095879259076479E-2</v>
      </c>
      <c r="P26" s="273">
        <v>9.2186657427428178E-3</v>
      </c>
    </row>
    <row r="27" spans="1:16">
      <c r="A27" s="25" t="s">
        <v>19</v>
      </c>
      <c r="B27" s="246">
        <v>115.837749</v>
      </c>
      <c r="C27" s="247">
        <v>-5.8806313273582433E-2</v>
      </c>
      <c r="D27" s="246">
        <v>130.87299999999999</v>
      </c>
      <c r="E27" s="247">
        <v>6.07220390755141E-2</v>
      </c>
      <c r="F27" s="246">
        <v>516.35139300000003</v>
      </c>
      <c r="G27" s="247">
        <v>3.0407493544495123E-2</v>
      </c>
      <c r="H27" s="246">
        <v>34.729999999999997</v>
      </c>
      <c r="I27" s="247">
        <v>-3.5250979193866661E-2</v>
      </c>
      <c r="J27" s="103">
        <v>8.1029999999999731</v>
      </c>
      <c r="K27" s="25" t="s">
        <v>19</v>
      </c>
      <c r="L27" s="275">
        <v>0.14373799141228724</v>
      </c>
      <c r="M27" s="275">
        <v>0.16239457614201624</v>
      </c>
      <c r="N27" s="275">
        <v>0.64071783795415915</v>
      </c>
      <c r="O27" s="275">
        <v>4.3094936537041439E-2</v>
      </c>
      <c r="P27" s="275">
        <v>1.0054657954495987E-2</v>
      </c>
    </row>
    <row r="28" spans="1:16">
      <c r="A28" s="36" t="s">
        <v>20</v>
      </c>
      <c r="B28" s="244">
        <v>56.401339</v>
      </c>
      <c r="C28" s="245">
        <v>0.21097334373858234</v>
      </c>
      <c r="D28" s="244">
        <v>108.800186</v>
      </c>
      <c r="E28" s="245">
        <v>3.4754687568624876E-2</v>
      </c>
      <c r="F28" s="244">
        <v>464.58101900000003</v>
      </c>
      <c r="G28" s="245">
        <v>-6.678276861231347E-3</v>
      </c>
      <c r="H28" s="244">
        <v>15</v>
      </c>
      <c r="I28" s="245">
        <v>-0.11764705882352944</v>
      </c>
      <c r="J28" s="99">
        <v>4.5876889999999548</v>
      </c>
      <c r="K28" s="36" t="s">
        <v>20</v>
      </c>
      <c r="L28" s="273">
        <v>8.6855442602340543E-2</v>
      </c>
      <c r="M28" s="273">
        <v>0.16754723341314601</v>
      </c>
      <c r="N28" s="273">
        <v>0.7154331926391212</v>
      </c>
      <c r="O28" s="273">
        <v>2.3099303352268074E-2</v>
      </c>
      <c r="P28" s="273">
        <v>7.064827993124155E-3</v>
      </c>
    </row>
    <row r="29" spans="1:16">
      <c r="A29" s="25" t="s">
        <v>21</v>
      </c>
      <c r="B29" s="246">
        <v>47.517992</v>
      </c>
      <c r="C29" s="247">
        <v>6.548206602653428E-2</v>
      </c>
      <c r="D29" s="246">
        <v>109.24224599999999</v>
      </c>
      <c r="E29" s="247">
        <v>6.7033924300129444E-2</v>
      </c>
      <c r="F29" s="246">
        <v>278.721069</v>
      </c>
      <c r="G29" s="247">
        <v>1.251430164462386E-3</v>
      </c>
      <c r="H29" s="246">
        <v>12.362</v>
      </c>
      <c r="I29" s="247">
        <v>0.11772151898734173</v>
      </c>
      <c r="J29" s="103">
        <v>6.4656060000000029</v>
      </c>
      <c r="K29" s="25" t="s">
        <v>21</v>
      </c>
      <c r="L29" s="275">
        <v>0.1045940122244531</v>
      </c>
      <c r="M29" s="275">
        <v>0.24045807351351697</v>
      </c>
      <c r="N29" s="275">
        <v>0.61350561484581745</v>
      </c>
      <c r="O29" s="275">
        <v>2.721056014148681E-2</v>
      </c>
      <c r="P29" s="275">
        <v>1.4231739274725616E-2</v>
      </c>
    </row>
    <row r="30" spans="1:16">
      <c r="A30" s="36" t="s">
        <v>22</v>
      </c>
      <c r="B30" s="244">
        <v>207.203046</v>
      </c>
      <c r="C30" s="245">
        <v>7.3255921384349776E-2</v>
      </c>
      <c r="D30" s="244">
        <v>250.99643</v>
      </c>
      <c r="E30" s="245">
        <v>7.1334979200439852E-2</v>
      </c>
      <c r="F30" s="244">
        <v>846.28306499999997</v>
      </c>
      <c r="G30" s="245">
        <v>1.7844766545307422E-2</v>
      </c>
      <c r="H30" s="244">
        <v>57.5</v>
      </c>
      <c r="I30" s="245">
        <v>8.7429317094388725E-2</v>
      </c>
      <c r="J30" s="99">
        <v>181.91412000000003</v>
      </c>
      <c r="K30" s="36" t="s">
        <v>22</v>
      </c>
      <c r="L30" s="273">
        <v>0.1342078464408312</v>
      </c>
      <c r="M30" s="273">
        <v>0.162573335599694</v>
      </c>
      <c r="N30" s="273">
        <v>0.54814748057804108</v>
      </c>
      <c r="O30" s="273">
        <v>3.7243425322752217E-2</v>
      </c>
      <c r="P30" s="273">
        <v>0.11782791205868151</v>
      </c>
    </row>
    <row r="31" spans="1:16">
      <c r="A31" s="25" t="s">
        <v>23</v>
      </c>
      <c r="B31" s="246">
        <v>166.74492000000001</v>
      </c>
      <c r="C31" s="247">
        <v>6.0504263357020971E-2</v>
      </c>
      <c r="D31" s="246">
        <v>250.94749999999999</v>
      </c>
      <c r="E31" s="247">
        <v>3.3487171185027975E-2</v>
      </c>
      <c r="F31" s="246">
        <v>1229.994185</v>
      </c>
      <c r="G31" s="247">
        <v>2.0474706336273574E-2</v>
      </c>
      <c r="H31" s="246">
        <v>45.15</v>
      </c>
      <c r="I31" s="247">
        <v>2.6136363636363624E-2</v>
      </c>
      <c r="J31" s="103">
        <v>23.832679999999847</v>
      </c>
      <c r="K31" s="25" t="s">
        <v>23</v>
      </c>
      <c r="L31" s="275">
        <v>9.7132814955677396E-2</v>
      </c>
      <c r="M31" s="275">
        <v>0.14618278674450683</v>
      </c>
      <c r="N31" s="275">
        <v>0.7165003741533128</v>
      </c>
      <c r="O31" s="275">
        <v>2.630093075848328E-2</v>
      </c>
      <c r="P31" s="275">
        <v>1.3883093388019609E-2</v>
      </c>
    </row>
    <row r="32" spans="1:16">
      <c r="A32" s="36" t="s">
        <v>27</v>
      </c>
      <c r="B32" s="244">
        <v>46.461030000000001</v>
      </c>
      <c r="C32" s="245">
        <v>-5.1959486370904973E-2</v>
      </c>
      <c r="D32" s="244">
        <v>48.622500000000002</v>
      </c>
      <c r="E32" s="245">
        <v>3.804621651394946E-2</v>
      </c>
      <c r="F32" s="244">
        <v>103.229687</v>
      </c>
      <c r="G32" s="245">
        <v>-0.23651394039662843</v>
      </c>
      <c r="H32" s="244">
        <v>7.5823299999999998</v>
      </c>
      <c r="I32" s="245">
        <v>-8.7356464162519964E-2</v>
      </c>
      <c r="J32" s="99">
        <v>5.9064659999999938</v>
      </c>
      <c r="K32" s="36" t="s">
        <v>27</v>
      </c>
      <c r="L32" s="273">
        <v>0.219360663016928</v>
      </c>
      <c r="M32" s="273">
        <v>0.2295658068178984</v>
      </c>
      <c r="N32" s="273">
        <v>0.4873876576423285</v>
      </c>
      <c r="O32" s="273">
        <v>3.5799140398160428E-2</v>
      </c>
      <c r="P32" s="273">
        <v>2.7886732124684736E-2</v>
      </c>
    </row>
    <row r="33" spans="1:17">
      <c r="A33" s="37" t="s">
        <v>28</v>
      </c>
      <c r="B33" s="246">
        <v>18.122398</v>
      </c>
      <c r="C33" s="247">
        <v>-0.16685621857503963</v>
      </c>
      <c r="D33" s="246">
        <v>25.054718999999999</v>
      </c>
      <c r="E33" s="247">
        <v>0.16004810630613941</v>
      </c>
      <c r="F33" s="246">
        <v>48.405149999999999</v>
      </c>
      <c r="G33" s="247">
        <v>0.27706368023152694</v>
      </c>
      <c r="H33" s="246">
        <v>4.6158840000000003</v>
      </c>
      <c r="I33" s="247">
        <v>0.10199772116137074</v>
      </c>
      <c r="J33" s="101">
        <v>7.9999999999992077E-2</v>
      </c>
      <c r="K33" s="37" t="s">
        <v>28</v>
      </c>
      <c r="L33" s="274">
        <v>0.18822960154272178</v>
      </c>
      <c r="M33" s="275">
        <v>0.2602326565245317</v>
      </c>
      <c r="N33" s="275">
        <v>0.50276360209701165</v>
      </c>
      <c r="O33" s="275">
        <v>4.7943214032018545E-2</v>
      </c>
      <c r="P33" s="275">
        <v>8.3092580371627706E-4</v>
      </c>
    </row>
    <row r="34" spans="1:17">
      <c r="A34" s="36" t="s">
        <v>29</v>
      </c>
      <c r="B34" s="244">
        <v>38.033065000000001</v>
      </c>
      <c r="C34" s="245">
        <v>0.11881699711713845</v>
      </c>
      <c r="D34" s="244">
        <v>53.405000000000001</v>
      </c>
      <c r="E34" s="245">
        <v>2.2163951997243858E-2</v>
      </c>
      <c r="F34" s="244">
        <v>94.217900999999998</v>
      </c>
      <c r="G34" s="245">
        <v>-5.335281528816016E-2</v>
      </c>
      <c r="H34" s="244">
        <v>8.2899999999999991</v>
      </c>
      <c r="I34" s="245">
        <v>0.39538798182124202</v>
      </c>
      <c r="J34" s="99">
        <v>2.2830000000000226</v>
      </c>
      <c r="K34" s="36" t="s">
        <v>29</v>
      </c>
      <c r="L34" s="273">
        <v>0.19381983086024107</v>
      </c>
      <c r="M34" s="273">
        <v>0.27215655817092771</v>
      </c>
      <c r="N34" s="273">
        <v>0.48014267679522904</v>
      </c>
      <c r="O34" s="273">
        <v>4.2246566187379278E-2</v>
      </c>
      <c r="P34" s="273">
        <v>1.1634367986222903E-2</v>
      </c>
    </row>
    <row r="35" spans="1:17">
      <c r="A35" s="37" t="s">
        <v>30</v>
      </c>
      <c r="B35" s="246">
        <v>54.410870000000003</v>
      </c>
      <c r="C35" s="247">
        <v>-0.15991434752720857</v>
      </c>
      <c r="D35" s="246">
        <v>106.079988</v>
      </c>
      <c r="E35" s="247">
        <v>8.6790957466886809E-4</v>
      </c>
      <c r="F35" s="246">
        <v>188.909043</v>
      </c>
      <c r="G35" s="247">
        <v>5.7610320761438016E-2</v>
      </c>
      <c r="H35" s="246">
        <v>8.8620000000000001</v>
      </c>
      <c r="I35" s="247">
        <v>-7.1685431463578753E-2</v>
      </c>
      <c r="J35" s="101">
        <v>2.102098999999976</v>
      </c>
      <c r="K35" s="37" t="s">
        <v>30</v>
      </c>
      <c r="L35" s="274">
        <v>0.15098863926474346</v>
      </c>
      <c r="M35" s="275">
        <v>0.29436899357316493</v>
      </c>
      <c r="N35" s="275">
        <v>0.52421729973027276</v>
      </c>
      <c r="O35" s="275">
        <v>2.4591801622803611E-2</v>
      </c>
      <c r="P35" s="275">
        <v>5.8332658090152626E-3</v>
      </c>
    </row>
    <row r="36" spans="1:17">
      <c r="A36" s="41" t="s">
        <v>24</v>
      </c>
      <c r="B36" s="249">
        <v>1782.2487550000001</v>
      </c>
      <c r="C36" s="250">
        <v>6.4029830742522442E-2</v>
      </c>
      <c r="D36" s="249">
        <v>2569.6744130000002</v>
      </c>
      <c r="E36" s="250">
        <v>3.7949838724024909E-2</v>
      </c>
      <c r="F36" s="249">
        <v>9487.1433989999987</v>
      </c>
      <c r="G36" s="250">
        <v>-1.1487912315355064E-2</v>
      </c>
      <c r="H36" s="249">
        <v>424.141076</v>
      </c>
      <c r="I36" s="250">
        <v>6.0522489566001703E-3</v>
      </c>
      <c r="J36" s="104">
        <v>315.08536200000333</v>
      </c>
      <c r="K36" s="41" t="s">
        <v>24</v>
      </c>
      <c r="L36" s="276">
        <v>0.12225359679550492</v>
      </c>
      <c r="M36" s="277">
        <v>0.17626716736442763</v>
      </c>
      <c r="N36" s="277">
        <v>0.6507718973508172</v>
      </c>
      <c r="O36" s="277">
        <v>2.9094015043772944E-2</v>
      </c>
      <c r="P36" s="277">
        <v>2.1613323445477235E-2</v>
      </c>
    </row>
    <row r="37" spans="1:17">
      <c r="A37" s="38" t="s">
        <v>26</v>
      </c>
      <c r="B37" s="251">
        <v>2007.6065840000001</v>
      </c>
      <c r="C37" s="252">
        <v>6.4255314803508545E-2</v>
      </c>
      <c r="D37" s="251">
        <v>2982.8529760000001</v>
      </c>
      <c r="E37" s="252">
        <v>3.9042395044682321E-2</v>
      </c>
      <c r="F37" s="251">
        <v>11450.834572999998</v>
      </c>
      <c r="G37" s="252">
        <v>-9.8284536213968376E-3</v>
      </c>
      <c r="H37" s="251">
        <v>559.86107600000003</v>
      </c>
      <c r="I37" s="252">
        <v>-4.9635648115179509E-2</v>
      </c>
      <c r="J37" s="107">
        <v>331.06340700000248</v>
      </c>
      <c r="K37" s="38" t="s">
        <v>26</v>
      </c>
      <c r="L37" s="278">
        <v>0.11583090592607143</v>
      </c>
      <c r="M37" s="279">
        <v>0.1720987394681498</v>
      </c>
      <c r="N37" s="279">
        <v>0.66066755945654387</v>
      </c>
      <c r="O37" s="279">
        <v>3.2301754807268115E-2</v>
      </c>
      <c r="P37" s="279">
        <v>1.9101040341966712E-2</v>
      </c>
    </row>
    <row r="38" spans="1:17">
      <c r="A38" s="29" t="s">
        <v>31</v>
      </c>
      <c r="B38" s="253">
        <v>157.02736299999998</v>
      </c>
      <c r="C38" s="252">
        <v>-7.3702359063272049E-2</v>
      </c>
      <c r="D38" s="253">
        <v>233.16220700000002</v>
      </c>
      <c r="E38" s="252">
        <v>2.8626239338184423E-2</v>
      </c>
      <c r="F38" s="253">
        <v>434.76178099999998</v>
      </c>
      <c r="G38" s="252">
        <v>-3.6557305218541947E-2</v>
      </c>
      <c r="H38" s="253">
        <v>29.350214000000001</v>
      </c>
      <c r="I38" s="252">
        <v>4.8818256291141893E-2</v>
      </c>
      <c r="J38" s="109">
        <v>10.371564999999968</v>
      </c>
      <c r="K38" s="29" t="s">
        <v>31</v>
      </c>
      <c r="L38" s="279">
        <v>0.18160314869504501</v>
      </c>
      <c r="M38" s="279">
        <v>0.26965358227333841</v>
      </c>
      <c r="N38" s="279">
        <v>0.5028047778008321</v>
      </c>
      <c r="O38" s="279">
        <v>3.3943710035259228E-2</v>
      </c>
      <c r="P38" s="279">
        <v>1.199478119552526E-2</v>
      </c>
    </row>
    <row r="39" spans="1:17">
      <c r="A39" s="42" t="s">
        <v>32</v>
      </c>
      <c r="B39" s="254">
        <v>2164.6339470000003</v>
      </c>
      <c r="C39" s="255">
        <v>5.2879957778342535E-2</v>
      </c>
      <c r="D39" s="254">
        <v>3216.015183</v>
      </c>
      <c r="E39" s="255">
        <v>3.8280132683554902E-2</v>
      </c>
      <c r="F39" s="254">
        <v>11885.596353999998</v>
      </c>
      <c r="G39" s="255">
        <v>-1.0832271052830245E-2</v>
      </c>
      <c r="H39" s="254">
        <v>589.21129000000008</v>
      </c>
      <c r="I39" s="255">
        <v>-4.517088345868292E-2</v>
      </c>
      <c r="J39" s="110">
        <v>341.43497200000377</v>
      </c>
      <c r="K39" s="42" t="s">
        <v>32</v>
      </c>
      <c r="L39" s="280">
        <v>0.1189562468807798</v>
      </c>
      <c r="M39" s="281">
        <v>0.17673431418346142</v>
      </c>
      <c r="N39" s="281">
        <v>0.65316629454657615</v>
      </c>
      <c r="O39" s="281">
        <v>3.2379776624736976E-2</v>
      </c>
      <c r="P39" s="281">
        <v>1.8763367764445663E-2</v>
      </c>
    </row>
    <row r="40" spans="1:17">
      <c r="A40" s="91" t="s">
        <v>341</v>
      </c>
      <c r="B40" s="58"/>
      <c r="C40" s="59"/>
      <c r="D40" s="59"/>
      <c r="E40" s="59"/>
      <c r="F40" s="59"/>
      <c r="G40" s="49"/>
      <c r="H40" s="2"/>
      <c r="I40" s="49"/>
      <c r="J40" s="49"/>
      <c r="K40" s="91" t="s">
        <v>343</v>
      </c>
      <c r="L40" s="95"/>
      <c r="M40" s="72"/>
      <c r="N40" s="96"/>
      <c r="O40" s="11"/>
      <c r="P40" s="73"/>
    </row>
    <row r="41" spans="1:17" ht="12" customHeight="1">
      <c r="A41" s="635"/>
      <c r="B41" s="635"/>
      <c r="C41" s="635"/>
      <c r="D41" s="635"/>
      <c r="E41" s="635"/>
      <c r="F41" s="635"/>
      <c r="G41" s="635"/>
      <c r="H41" s="635"/>
      <c r="I41" s="635"/>
      <c r="J41" s="635"/>
      <c r="K41" s="227"/>
      <c r="L41" s="74"/>
      <c r="M41" s="75"/>
      <c r="N41" s="227"/>
      <c r="O41" s="74"/>
      <c r="P41" s="76"/>
      <c r="Q41" s="74"/>
    </row>
    <row r="42" spans="1:17" ht="12" customHeight="1">
      <c r="A42" s="361"/>
      <c r="K42" s="227" t="s">
        <v>69</v>
      </c>
      <c r="L42" s="74"/>
      <c r="M42" s="75"/>
      <c r="N42" s="227" t="s">
        <v>81</v>
      </c>
      <c r="O42" s="77"/>
      <c r="P42" s="77"/>
      <c r="Q42" s="77"/>
    </row>
    <row r="43" spans="1:17" ht="12" customHeight="1">
      <c r="K43" s="121"/>
      <c r="L43" s="77"/>
      <c r="M43" s="77"/>
      <c r="N43" s="77"/>
      <c r="O43" s="77"/>
      <c r="P43" s="77"/>
      <c r="Q43" s="77"/>
    </row>
    <row r="44" spans="1:17" ht="15.75">
      <c r="A44" s="409" t="s">
        <v>309</v>
      </c>
      <c r="B44" s="92"/>
      <c r="C44" s="55"/>
      <c r="D44" s="55"/>
      <c r="E44" s="55"/>
      <c r="F44" s="55"/>
      <c r="G44" s="56"/>
      <c r="H44" s="55"/>
      <c r="I44" s="55"/>
      <c r="K44" s="77"/>
      <c r="L44" s="79"/>
      <c r="M44" s="80"/>
      <c r="N44" s="81"/>
      <c r="O44" s="82"/>
      <c r="P44" s="80"/>
      <c r="Q44" s="82"/>
    </row>
    <row r="45" spans="1:17">
      <c r="A45" s="93" t="s">
        <v>2</v>
      </c>
      <c r="B45" s="641" t="s">
        <v>60</v>
      </c>
      <c r="C45" s="641"/>
      <c r="D45" s="641" t="s">
        <v>61</v>
      </c>
      <c r="E45" s="641"/>
      <c r="F45" s="641" t="s">
        <v>62</v>
      </c>
      <c r="G45" s="641"/>
      <c r="H45" s="641" t="s">
        <v>63</v>
      </c>
      <c r="I45" s="641"/>
      <c r="J45" s="392" t="s">
        <v>268</v>
      </c>
      <c r="K45" s="128"/>
      <c r="L45" s="85"/>
      <c r="M45" s="86"/>
      <c r="N45" s="87"/>
      <c r="O45" s="86"/>
      <c r="P45" s="86"/>
      <c r="Q45" s="87"/>
    </row>
    <row r="46" spans="1:17" ht="14.1" customHeight="1">
      <c r="A46" s="36" t="s">
        <v>3</v>
      </c>
      <c r="B46" s="636">
        <v>18.950455414692428</v>
      </c>
      <c r="C46" s="636"/>
      <c r="D46" s="636">
        <v>36.801861907059283</v>
      </c>
      <c r="E46" s="636"/>
      <c r="F46" s="636">
        <v>197.18597039950134</v>
      </c>
      <c r="G46" s="636"/>
      <c r="H46" s="636">
        <v>11.068279634524348</v>
      </c>
      <c r="I46" s="636"/>
      <c r="J46" s="99">
        <v>3.4284885866971977</v>
      </c>
      <c r="K46" s="88"/>
      <c r="L46" s="89"/>
      <c r="M46" s="81"/>
      <c r="N46" s="90"/>
      <c r="O46" s="81"/>
      <c r="P46" s="81"/>
      <c r="Q46" s="57"/>
    </row>
    <row r="47" spans="1:17">
      <c r="A47" s="37" t="s">
        <v>4</v>
      </c>
      <c r="B47" s="640">
        <v>27.003193842842833</v>
      </c>
      <c r="C47" s="640"/>
      <c r="D47" s="640">
        <v>43.635926440227529</v>
      </c>
      <c r="E47" s="640"/>
      <c r="F47" s="640">
        <v>149.60230361036733</v>
      </c>
      <c r="G47" s="640"/>
      <c r="H47" s="640">
        <v>5.1551895385272433</v>
      </c>
      <c r="I47" s="640"/>
      <c r="J47" s="101">
        <v>1.1874701109964134</v>
      </c>
    </row>
    <row r="48" spans="1:17">
      <c r="A48" s="36" t="s">
        <v>5</v>
      </c>
      <c r="B48" s="636">
        <v>31.549382658401441</v>
      </c>
      <c r="C48" s="636"/>
      <c r="D48" s="636">
        <v>49.184470448277573</v>
      </c>
      <c r="E48" s="636"/>
      <c r="F48" s="636">
        <v>197.44215336450631</v>
      </c>
      <c r="G48" s="636"/>
      <c r="H48" s="636">
        <v>15.660728281335645</v>
      </c>
      <c r="I48" s="636"/>
      <c r="J48" s="99">
        <v>3.3116973427767098</v>
      </c>
    </row>
    <row r="49" spans="1:11">
      <c r="A49" s="37" t="s">
        <v>6</v>
      </c>
      <c r="B49" s="640">
        <v>30.301154643629275</v>
      </c>
      <c r="C49" s="640"/>
      <c r="D49" s="640">
        <v>49.429390145364813</v>
      </c>
      <c r="E49" s="640"/>
      <c r="F49" s="640">
        <v>207.58774919745096</v>
      </c>
      <c r="G49" s="640"/>
      <c r="H49" s="640">
        <v>7.2767987043532711</v>
      </c>
      <c r="I49" s="640"/>
      <c r="J49" s="101">
        <v>4.3420656098221837</v>
      </c>
    </row>
    <row r="50" spans="1:11">
      <c r="A50" s="36" t="s">
        <v>7</v>
      </c>
      <c r="B50" s="636">
        <v>30.788193235865499</v>
      </c>
      <c r="C50" s="636"/>
      <c r="D50" s="636">
        <v>43.752244694932259</v>
      </c>
      <c r="E50" s="636"/>
      <c r="F50" s="636">
        <v>152.62807045963405</v>
      </c>
      <c r="G50" s="636"/>
      <c r="H50" s="636">
        <v>2.198024548019911</v>
      </c>
      <c r="I50" s="636"/>
      <c r="J50" s="99">
        <v>1.5293216474705456</v>
      </c>
    </row>
    <row r="51" spans="1:11">
      <c r="A51" s="37" t="s">
        <v>8</v>
      </c>
      <c r="B51" s="640">
        <v>33.501166449178044</v>
      </c>
      <c r="C51" s="640"/>
      <c r="D51" s="640">
        <v>43.937583936024105</v>
      </c>
      <c r="E51" s="640"/>
      <c r="F51" s="640">
        <v>173.45982636418628</v>
      </c>
      <c r="G51" s="640"/>
      <c r="H51" s="640">
        <v>7.0715144436539612</v>
      </c>
      <c r="I51" s="640"/>
      <c r="J51" s="101">
        <v>1.1721098425331977</v>
      </c>
    </row>
    <row r="52" spans="1:11">
      <c r="A52" s="36" t="s">
        <v>9</v>
      </c>
      <c r="B52" s="636">
        <v>41.882516716758694</v>
      </c>
      <c r="C52" s="636"/>
      <c r="D52" s="636">
        <v>48.4168588802684</v>
      </c>
      <c r="E52" s="636"/>
      <c r="F52" s="636">
        <v>221.12495413084505</v>
      </c>
      <c r="G52" s="636"/>
      <c r="H52" s="636">
        <v>5.0449940006057643</v>
      </c>
      <c r="I52" s="636"/>
      <c r="J52" s="99">
        <v>3.9255565457468102</v>
      </c>
    </row>
    <row r="53" spans="1:11">
      <c r="A53" s="37" t="s">
        <v>269</v>
      </c>
      <c r="B53" s="640">
        <v>89.700416028027149</v>
      </c>
      <c r="C53" s="640"/>
      <c r="D53" s="640">
        <v>191.67005536613595</v>
      </c>
      <c r="E53" s="640"/>
      <c r="F53" s="640">
        <v>993.30236479089115</v>
      </c>
      <c r="G53" s="640"/>
      <c r="H53" s="640">
        <v>49.110075385529733</v>
      </c>
      <c r="I53" s="640"/>
      <c r="J53" s="101">
        <v>1.884772748600253</v>
      </c>
    </row>
    <row r="54" spans="1:11">
      <c r="A54" s="36" t="s">
        <v>11</v>
      </c>
      <c r="B54" s="636">
        <v>12.612840423518795</v>
      </c>
      <c r="C54" s="636"/>
      <c r="D54" s="636">
        <v>59.151326243836493</v>
      </c>
      <c r="E54" s="636"/>
      <c r="F54" s="636">
        <v>212.15579677510254</v>
      </c>
      <c r="G54" s="636"/>
      <c r="H54" s="636">
        <v>3.9943907640972545</v>
      </c>
      <c r="I54" s="636"/>
      <c r="J54" s="99">
        <v>0.61273547759071423</v>
      </c>
    </row>
    <row r="55" spans="1:11" ht="18">
      <c r="A55" s="25" t="s">
        <v>25</v>
      </c>
      <c r="B55" s="640">
        <v>18.765955733535183</v>
      </c>
      <c r="C55" s="640"/>
      <c r="D55" s="640">
        <v>34.406129388580851</v>
      </c>
      <c r="E55" s="640"/>
      <c r="F55" s="640">
        <v>163.52013067013411</v>
      </c>
      <c r="G55" s="640"/>
      <c r="H55" s="640">
        <v>11.30165090539364</v>
      </c>
      <c r="I55" s="640"/>
      <c r="J55" s="101">
        <v>1.3305208277384781</v>
      </c>
      <c r="K55" s="230"/>
    </row>
    <row r="56" spans="1:11" ht="18">
      <c r="A56" s="36" t="s">
        <v>12</v>
      </c>
      <c r="B56" s="636">
        <v>43.48706680552791</v>
      </c>
      <c r="C56" s="636"/>
      <c r="D56" s="636">
        <v>44.206850463524546</v>
      </c>
      <c r="E56" s="636"/>
      <c r="F56" s="636">
        <v>140.26360174830265</v>
      </c>
      <c r="G56" s="636"/>
      <c r="H56" s="636">
        <v>9.1278905444951679</v>
      </c>
      <c r="I56" s="636"/>
      <c r="J56" s="99">
        <v>0.63528651861889507</v>
      </c>
      <c r="K56" s="230" t="s">
        <v>261</v>
      </c>
    </row>
    <row r="57" spans="1:11">
      <c r="A57" s="25" t="s">
        <v>13</v>
      </c>
      <c r="B57" s="640">
        <v>57.121599920360268</v>
      </c>
      <c r="C57" s="640"/>
      <c r="D57" s="640">
        <v>77.789421013887178</v>
      </c>
      <c r="E57" s="640"/>
      <c r="F57" s="640">
        <v>255.14514603674431</v>
      </c>
      <c r="G57" s="640"/>
      <c r="H57" s="640">
        <v>14.801463904076035</v>
      </c>
      <c r="I57" s="640"/>
      <c r="J57" s="101">
        <v>3.9306400781726243</v>
      </c>
      <c r="K57" s="409" t="s">
        <v>312</v>
      </c>
    </row>
    <row r="58" spans="1:11">
      <c r="A58" s="36" t="s">
        <v>14</v>
      </c>
      <c r="B58" s="636">
        <v>42.319457694954245</v>
      </c>
      <c r="C58" s="636"/>
      <c r="D58" s="636">
        <v>54.986254558267717</v>
      </c>
      <c r="E58" s="636"/>
      <c r="F58" s="636">
        <v>168.19671937691763</v>
      </c>
      <c r="G58" s="636"/>
      <c r="H58" s="636">
        <v>10.030682086381875</v>
      </c>
      <c r="I58" s="636"/>
      <c r="J58" s="99">
        <v>4.650928939224193</v>
      </c>
      <c r="K58" s="88" t="s">
        <v>270</v>
      </c>
    </row>
    <row r="59" spans="1:11">
      <c r="A59" s="25" t="s">
        <v>15</v>
      </c>
      <c r="B59" s="640">
        <v>33.913172586215438</v>
      </c>
      <c r="C59" s="640"/>
      <c r="D59" s="640">
        <v>45.485880393109994</v>
      </c>
      <c r="E59" s="640"/>
      <c r="F59" s="640">
        <v>157.95734389625625</v>
      </c>
      <c r="G59" s="640"/>
      <c r="H59" s="640">
        <v>1.7927374548551549</v>
      </c>
      <c r="I59" s="640"/>
      <c r="J59" s="101">
        <v>0.3429803029877162</v>
      </c>
    </row>
    <row r="60" spans="1:11">
      <c r="A60" s="36" t="s">
        <v>16</v>
      </c>
      <c r="B60" s="636">
        <v>32.79730821506741</v>
      </c>
      <c r="C60" s="636"/>
      <c r="D60" s="636">
        <v>61.828971865534335</v>
      </c>
      <c r="E60" s="636"/>
      <c r="F60" s="636">
        <v>194.57186514509749</v>
      </c>
      <c r="G60" s="636"/>
      <c r="H60" s="636">
        <v>12.457920425360795</v>
      </c>
      <c r="I60" s="636"/>
      <c r="J60" s="99">
        <v>3.2731321922618748</v>
      </c>
    </row>
    <row r="61" spans="1:11">
      <c r="A61" s="25" t="s">
        <v>17</v>
      </c>
      <c r="B61" s="640">
        <v>63.097025067160622</v>
      </c>
      <c r="C61" s="640"/>
      <c r="D61" s="640">
        <v>50.178630160054098</v>
      </c>
      <c r="E61" s="640"/>
      <c r="F61" s="640">
        <v>158.21871341028628</v>
      </c>
      <c r="G61" s="640"/>
      <c r="H61" s="640">
        <v>5.5770433011716598</v>
      </c>
      <c r="I61" s="640"/>
      <c r="J61" s="101">
        <v>11.615817544118142</v>
      </c>
    </row>
    <row r="62" spans="1:11">
      <c r="A62" s="36" t="s">
        <v>18</v>
      </c>
      <c r="B62" s="636">
        <v>42.143023748207476</v>
      </c>
      <c r="C62" s="636"/>
      <c r="D62" s="636">
        <v>59.740287686073316</v>
      </c>
      <c r="E62" s="636"/>
      <c r="F62" s="636">
        <v>168.37653477114384</v>
      </c>
      <c r="G62" s="636"/>
      <c r="H62" s="636">
        <v>4.4630499314337388</v>
      </c>
      <c r="I62" s="636"/>
      <c r="J62" s="99">
        <v>2.5561427772178473</v>
      </c>
    </row>
    <row r="63" spans="1:11">
      <c r="A63" s="25" t="s">
        <v>19</v>
      </c>
      <c r="B63" s="640">
        <v>31.250126187245957</v>
      </c>
      <c r="C63" s="640"/>
      <c r="D63" s="640">
        <v>35.306260694891783</v>
      </c>
      <c r="E63" s="640"/>
      <c r="F63" s="640">
        <v>139.29868568328473</v>
      </c>
      <c r="G63" s="640"/>
      <c r="H63" s="640">
        <v>9.3692849857005776</v>
      </c>
      <c r="I63" s="640"/>
      <c r="J63" s="101">
        <v>2.1859866466781321</v>
      </c>
    </row>
    <row r="64" spans="1:11">
      <c r="A64" s="36" t="s">
        <v>20</v>
      </c>
      <c r="B64" s="636">
        <v>28.693042102478532</v>
      </c>
      <c r="C64" s="636"/>
      <c r="D64" s="636">
        <v>55.349897236579707</v>
      </c>
      <c r="E64" s="636"/>
      <c r="F64" s="636">
        <v>236.34621047169426</v>
      </c>
      <c r="G64" s="636"/>
      <c r="H64" s="636">
        <v>7.6309470514020594</v>
      </c>
      <c r="I64" s="636"/>
      <c r="J64" s="99">
        <v>2.3338941231532879</v>
      </c>
    </row>
    <row r="65" spans="1:26">
      <c r="A65" s="25" t="s">
        <v>21</v>
      </c>
      <c r="B65" s="640">
        <v>25.933267042074576</v>
      </c>
      <c r="C65" s="640"/>
      <c r="D65" s="640">
        <v>59.619698109171004</v>
      </c>
      <c r="E65" s="640"/>
      <c r="F65" s="640">
        <v>152.11391745319318</v>
      </c>
      <c r="G65" s="640"/>
      <c r="H65" s="640">
        <v>6.7466455058565158</v>
      </c>
      <c r="I65" s="640"/>
      <c r="J65" s="101">
        <v>3.5286484114656971</v>
      </c>
    </row>
    <row r="66" spans="1:26">
      <c r="A66" s="36" t="s">
        <v>22</v>
      </c>
      <c r="B66" s="636">
        <v>41.424387409890286</v>
      </c>
      <c r="C66" s="636"/>
      <c r="D66" s="636">
        <v>50.179635654677625</v>
      </c>
      <c r="E66" s="636"/>
      <c r="F66" s="636">
        <v>169.19035805578537</v>
      </c>
      <c r="G66" s="636"/>
      <c r="H66" s="636">
        <v>11.495498362841111</v>
      </c>
      <c r="I66" s="636"/>
      <c r="J66" s="99">
        <v>36.368582063264029</v>
      </c>
    </row>
    <row r="67" spans="1:26">
      <c r="A67" s="25" t="s">
        <v>23</v>
      </c>
      <c r="B67" s="640">
        <v>25.89060092091054</v>
      </c>
      <c r="C67" s="640"/>
      <c r="D67" s="640">
        <v>38.964794697194954</v>
      </c>
      <c r="E67" s="640"/>
      <c r="F67" s="640">
        <v>190.98206157570263</v>
      </c>
      <c r="G67" s="640"/>
      <c r="H67" s="640">
        <v>7.0104722325520372</v>
      </c>
      <c r="I67" s="640"/>
      <c r="J67" s="101">
        <v>3.7005169738050325</v>
      </c>
    </row>
    <row r="68" spans="1:26">
      <c r="A68" s="36" t="s">
        <v>27</v>
      </c>
      <c r="B68" s="636">
        <v>112.90459214545561</v>
      </c>
      <c r="C68" s="636"/>
      <c r="D68" s="636">
        <v>118.1571637906524</v>
      </c>
      <c r="E68" s="636"/>
      <c r="F68" s="636">
        <v>250.85766949286403</v>
      </c>
      <c r="G68" s="636"/>
      <c r="H68" s="636">
        <v>18.425761894694379</v>
      </c>
      <c r="I68" s="636"/>
      <c r="J68" s="99">
        <v>14.353257660258498</v>
      </c>
    </row>
    <row r="69" spans="1:26">
      <c r="A69" s="37" t="s">
        <v>28</v>
      </c>
      <c r="B69" s="640">
        <v>75.557529945924315</v>
      </c>
      <c r="C69" s="640"/>
      <c r="D69" s="640">
        <v>104.46038549253906</v>
      </c>
      <c r="E69" s="640"/>
      <c r="F69" s="640">
        <v>201.81510033396012</v>
      </c>
      <c r="G69" s="640"/>
      <c r="H69" s="640">
        <v>19.244958286255102</v>
      </c>
      <c r="I69" s="640"/>
      <c r="J69" s="101">
        <v>0.33354318758882501</v>
      </c>
    </row>
    <row r="70" spans="1:26">
      <c r="A70" s="36" t="s">
        <v>29</v>
      </c>
      <c r="B70" s="636">
        <v>95.353466344418152</v>
      </c>
      <c r="C70" s="636"/>
      <c r="D70" s="636">
        <v>133.89275542540815</v>
      </c>
      <c r="E70" s="636"/>
      <c r="F70" s="636">
        <v>236.21560481768222</v>
      </c>
      <c r="G70" s="636"/>
      <c r="H70" s="636">
        <v>20.78402663564523</v>
      </c>
      <c r="I70" s="636"/>
      <c r="J70" s="99">
        <v>5.7237554655221388</v>
      </c>
    </row>
    <row r="71" spans="1:26">
      <c r="A71" s="424" t="s">
        <v>30</v>
      </c>
      <c r="B71" s="637">
        <v>64.959128097925429</v>
      </c>
      <c r="C71" s="637"/>
      <c r="D71" s="637">
        <v>126.64497974611308</v>
      </c>
      <c r="E71" s="637"/>
      <c r="F71" s="637">
        <v>225.53152932664929</v>
      </c>
      <c r="G71" s="637"/>
      <c r="H71" s="637">
        <v>10.580014493497625</v>
      </c>
      <c r="I71" s="637"/>
      <c r="J71" s="455">
        <v>2.5096183577935687</v>
      </c>
    </row>
    <row r="72" spans="1:26">
      <c r="A72" s="41" t="s">
        <v>24</v>
      </c>
      <c r="B72" s="638">
        <v>33.937103920064331</v>
      </c>
      <c r="C72" s="638"/>
      <c r="D72" s="638">
        <v>48.931052609831283</v>
      </c>
      <c r="E72" s="638"/>
      <c r="F72" s="638">
        <v>180.65164614824783</v>
      </c>
      <c r="G72" s="638"/>
      <c r="H72" s="638">
        <v>8.0763808826338064</v>
      </c>
      <c r="I72" s="638"/>
      <c r="J72" s="107">
        <v>5.9997711564596949</v>
      </c>
    </row>
    <row r="73" spans="1:26">
      <c r="A73" s="38" t="s">
        <v>26</v>
      </c>
      <c r="B73" s="638">
        <v>31.11357812026468</v>
      </c>
      <c r="C73" s="638"/>
      <c r="D73" s="638">
        <v>46.227796735518176</v>
      </c>
      <c r="E73" s="638"/>
      <c r="F73" s="638">
        <v>177.46327336674202</v>
      </c>
      <c r="G73" s="638"/>
      <c r="H73" s="638">
        <v>8.6766408635275933</v>
      </c>
      <c r="I73" s="638"/>
      <c r="J73" s="107">
        <v>5.1307697725978167</v>
      </c>
      <c r="K73" s="60"/>
      <c r="L73" s="95"/>
      <c r="M73" s="72"/>
      <c r="N73" s="96"/>
      <c r="O73" s="11"/>
      <c r="P73" s="73"/>
      <c r="Q73" s="2"/>
    </row>
    <row r="74" spans="1:26" ht="14.25" customHeight="1">
      <c r="A74" s="29" t="s">
        <v>31</v>
      </c>
      <c r="B74" s="638">
        <v>83.178453966099809</v>
      </c>
      <c r="C74" s="638"/>
      <c r="D74" s="638">
        <v>123.50759467051448</v>
      </c>
      <c r="E74" s="638"/>
      <c r="F74" s="638">
        <v>230.29624962324607</v>
      </c>
      <c r="G74" s="638"/>
      <c r="H74" s="638">
        <v>15.547006441763775</v>
      </c>
      <c r="I74" s="638"/>
      <c r="J74" s="107">
        <v>5.4938879786761081</v>
      </c>
      <c r="K74" s="77"/>
      <c r="L74" s="74"/>
      <c r="M74" s="75"/>
      <c r="N74" s="75"/>
      <c r="O74" s="74"/>
      <c r="P74" s="76"/>
      <c r="Q74" s="74"/>
    </row>
    <row r="75" spans="1:26" ht="14.25" customHeight="1">
      <c r="A75" s="42" t="s">
        <v>32</v>
      </c>
      <c r="B75" s="639">
        <v>32.593560949846342</v>
      </c>
      <c r="C75" s="639"/>
      <c r="D75" s="639">
        <v>48.42453248412523</v>
      </c>
      <c r="E75" s="639"/>
      <c r="F75" s="639">
        <v>178.96509002192522</v>
      </c>
      <c r="G75" s="639"/>
      <c r="H75" s="639">
        <v>8.871936116297352</v>
      </c>
      <c r="I75" s="639"/>
      <c r="J75" s="456">
        <v>5.1410916777473963</v>
      </c>
      <c r="K75" s="121"/>
      <c r="L75" s="77"/>
      <c r="M75" s="78"/>
      <c r="N75" s="78"/>
      <c r="O75" s="77"/>
      <c r="P75" s="77"/>
      <c r="Q75" s="77"/>
    </row>
    <row r="76" spans="1:26" ht="14.25" customHeight="1">
      <c r="A76" s="91" t="s">
        <v>343</v>
      </c>
      <c r="B76" s="58"/>
      <c r="C76" s="59"/>
      <c r="D76" s="59"/>
      <c r="E76" s="59"/>
      <c r="F76" s="59"/>
      <c r="G76" s="49"/>
      <c r="H76" s="2"/>
      <c r="I76" s="49"/>
      <c r="J76" s="49"/>
      <c r="K76" s="120"/>
      <c r="L76" s="77"/>
      <c r="M76" s="77"/>
      <c r="N76" s="77"/>
      <c r="O76" s="77"/>
      <c r="P76" s="77"/>
      <c r="Q76" s="77"/>
    </row>
    <row r="77" spans="1:26" ht="14.25" customHeight="1">
      <c r="K77" s="393"/>
      <c r="L77" s="120"/>
      <c r="M77" s="120"/>
      <c r="N77" s="120"/>
    </row>
    <row r="78" spans="1:26" ht="12" customHeight="1">
      <c r="A78" s="635" t="s">
        <v>65</v>
      </c>
      <c r="B78" s="635"/>
      <c r="C78" s="635"/>
      <c r="D78" s="635"/>
      <c r="E78" s="635"/>
      <c r="F78" s="635"/>
      <c r="G78" s="635"/>
      <c r="H78" s="635"/>
      <c r="I78" s="635"/>
      <c r="J78" s="635"/>
      <c r="K78" s="393"/>
      <c r="L78" s="120"/>
      <c r="M78" s="120"/>
      <c r="N78" s="120"/>
    </row>
    <row r="79" spans="1:26" ht="12" customHeight="1">
      <c r="A79" s="361" t="s">
        <v>54</v>
      </c>
      <c r="K79" s="393"/>
      <c r="L79" s="120"/>
      <c r="M79" s="120"/>
      <c r="N79" s="120"/>
    </row>
    <row r="80" spans="1:26" ht="12" customHeight="1">
      <c r="A80" s="361" t="s">
        <v>55</v>
      </c>
      <c r="K80" s="393"/>
      <c r="L80" s="120"/>
      <c r="M80" s="120"/>
      <c r="N80" s="120"/>
      <c r="S80" s="377"/>
      <c r="T80" s="437"/>
      <c r="U80" s="429"/>
      <c r="V80" s="429"/>
      <c r="W80" s="437"/>
      <c r="X80" s="437"/>
      <c r="Y80" s="437"/>
      <c r="Z80" s="437"/>
    </row>
    <row r="81" spans="1:26" ht="12" customHeight="1">
      <c r="A81" s="361" t="s">
        <v>375</v>
      </c>
      <c r="B81" s="362"/>
      <c r="C81" s="362"/>
      <c r="D81" s="362"/>
      <c r="E81" s="362"/>
      <c r="F81" s="362"/>
      <c r="G81" s="362"/>
      <c r="H81" s="362"/>
      <c r="I81" s="362"/>
      <c r="J81" s="362"/>
      <c r="K81" s="91" t="s">
        <v>343</v>
      </c>
      <c r="L81" s="120"/>
      <c r="M81" s="120"/>
      <c r="N81" s="120"/>
      <c r="S81" s="421"/>
      <c r="T81" s="114"/>
      <c r="U81" s="114"/>
      <c r="V81" s="114"/>
      <c r="W81" s="114"/>
      <c r="X81" s="114"/>
      <c r="Y81" s="114"/>
      <c r="Z81" s="114"/>
    </row>
    <row r="82" spans="1:26">
      <c r="K82" s="393"/>
      <c r="L82" s="120"/>
      <c r="M82" s="120"/>
      <c r="N82" s="120"/>
      <c r="S82" s="421"/>
      <c r="T82" s="114"/>
      <c r="U82" s="114"/>
      <c r="V82" s="114"/>
      <c r="W82" s="114"/>
      <c r="X82" s="114"/>
      <c r="Y82" s="114"/>
      <c r="Z82" s="114"/>
    </row>
    <row r="83" spans="1:26">
      <c r="K83" s="120"/>
      <c r="L83" s="120"/>
      <c r="M83" s="120"/>
      <c r="N83" s="120"/>
      <c r="S83" s="421"/>
      <c r="T83" s="114"/>
      <c r="U83" s="114"/>
      <c r="V83" s="114"/>
      <c r="W83" s="114"/>
      <c r="X83" s="114"/>
      <c r="Y83" s="114"/>
      <c r="Z83" s="114"/>
    </row>
    <row r="84" spans="1:26">
      <c r="L84" s="120"/>
      <c r="M84" s="120"/>
      <c r="N84" s="120"/>
      <c r="S84" s="421"/>
      <c r="T84" s="114"/>
      <c r="U84" s="114"/>
      <c r="V84" s="114"/>
      <c r="W84" s="114"/>
      <c r="X84" s="114"/>
      <c r="Y84" s="114"/>
      <c r="Z84" s="114"/>
    </row>
    <row r="85" spans="1:26">
      <c r="A85" s="123" t="s">
        <v>326</v>
      </c>
      <c r="B85" s="124" t="s">
        <v>56</v>
      </c>
      <c r="C85" s="124"/>
      <c r="D85" s="124" t="s">
        <v>57</v>
      </c>
      <c r="E85" s="124"/>
      <c r="F85" s="124" t="s">
        <v>59</v>
      </c>
      <c r="G85" s="124"/>
      <c r="H85" s="124" t="s">
        <v>58</v>
      </c>
      <c r="K85" s="428" t="s">
        <v>2</v>
      </c>
      <c r="L85" s="429" t="s">
        <v>60</v>
      </c>
      <c r="M85" s="429" t="s">
        <v>61</v>
      </c>
      <c r="N85" s="428" t="s">
        <v>271</v>
      </c>
      <c r="O85" s="428" t="s">
        <v>272</v>
      </c>
      <c r="P85" s="428" t="s">
        <v>64</v>
      </c>
      <c r="Q85" s="428" t="s">
        <v>51</v>
      </c>
      <c r="R85" s="377"/>
      <c r="S85" s="421"/>
      <c r="T85" s="114"/>
      <c r="U85" s="114"/>
      <c r="V85" s="114"/>
      <c r="W85" s="114"/>
      <c r="X85" s="114"/>
      <c r="Y85" s="114"/>
      <c r="Z85" s="114"/>
    </row>
    <row r="86" spans="1:26">
      <c r="A86" s="114" t="s">
        <v>3</v>
      </c>
      <c r="B86" s="244">
        <v>36.522204409999993</v>
      </c>
      <c r="D86" s="99">
        <v>68.745986000000002</v>
      </c>
      <c r="F86" s="244">
        <v>371.80119198</v>
      </c>
      <c r="H86" s="244">
        <v>23.25</v>
      </c>
      <c r="K86" t="s">
        <v>13</v>
      </c>
      <c r="L86" s="114">
        <v>57.121599920360268</v>
      </c>
      <c r="M86" s="114">
        <v>77.789421013887178</v>
      </c>
      <c r="N86" s="114">
        <v>255.14514603674431</v>
      </c>
      <c r="O86" s="114">
        <v>14.801463904076035</v>
      </c>
      <c r="P86" s="114">
        <v>3.9306400781726243</v>
      </c>
      <c r="Q86" s="114">
        <f t="shared" ref="Q86:Q106" si="0">SUM(L86:P86)</f>
        <v>408.78827095324044</v>
      </c>
      <c r="R86" s="114"/>
      <c r="S86" s="421"/>
      <c r="T86" s="114"/>
      <c r="U86" s="114"/>
      <c r="V86" s="114"/>
      <c r="W86" s="114"/>
      <c r="X86" s="114"/>
      <c r="Y86" s="114"/>
      <c r="Z86" s="114"/>
    </row>
    <row r="87" spans="1:26">
      <c r="A87" s="114" t="s">
        <v>4</v>
      </c>
      <c r="B87" s="246">
        <v>91.304900000000004</v>
      </c>
      <c r="D87" s="101">
        <v>142.012</v>
      </c>
      <c r="F87" s="246">
        <v>506.51220000000001</v>
      </c>
      <c r="H87" s="246">
        <v>14.448</v>
      </c>
      <c r="K87" t="s">
        <v>20</v>
      </c>
      <c r="L87" s="114">
        <v>28.693042102478532</v>
      </c>
      <c r="M87" s="114">
        <v>55.349897236579707</v>
      </c>
      <c r="N87" s="114">
        <v>236.34621047169426</v>
      </c>
      <c r="O87" s="114">
        <v>7.6309470514020594</v>
      </c>
      <c r="P87" s="114">
        <v>2.3338941231532879</v>
      </c>
      <c r="Q87" s="114">
        <f t="shared" si="0"/>
        <v>330.35399098530786</v>
      </c>
      <c r="R87" s="114"/>
      <c r="S87" s="421"/>
      <c r="T87" s="114"/>
      <c r="U87" s="114"/>
      <c r="V87" s="114"/>
      <c r="W87" s="114"/>
      <c r="X87" s="114"/>
      <c r="Y87" s="114"/>
      <c r="Z87" s="114"/>
    </row>
    <row r="88" spans="1:26">
      <c r="A88" s="114" t="s">
        <v>5</v>
      </c>
      <c r="B88" s="244">
        <v>41.186931999999999</v>
      </c>
      <c r="D88" s="99">
        <v>66.100499999999997</v>
      </c>
      <c r="F88" s="244">
        <v>276.40757000000002</v>
      </c>
      <c r="H88" s="244">
        <v>22.3</v>
      </c>
      <c r="K88" t="s">
        <v>9</v>
      </c>
      <c r="L88" s="114">
        <v>41.882516716758694</v>
      </c>
      <c r="M88" s="114">
        <v>48.4168588802684</v>
      </c>
      <c r="N88" s="114">
        <v>221.12495413084505</v>
      </c>
      <c r="O88" s="114">
        <v>5.0449940006057643</v>
      </c>
      <c r="P88" s="114">
        <v>3.9255565457468102</v>
      </c>
      <c r="Q88" s="114">
        <f t="shared" si="0"/>
        <v>320.3948802742247</v>
      </c>
      <c r="R88" s="114"/>
      <c r="S88" s="421"/>
      <c r="T88" s="114"/>
      <c r="U88" s="114"/>
      <c r="V88" s="114"/>
      <c r="W88" s="114"/>
      <c r="X88" s="114"/>
      <c r="Y88" s="114"/>
      <c r="Z88" s="114"/>
    </row>
    <row r="89" spans="1:26">
      <c r="A89" s="114" t="s">
        <v>6</v>
      </c>
      <c r="B89" s="246">
        <v>54.260173999999999</v>
      </c>
      <c r="D89" s="101">
        <v>80.838751999999999</v>
      </c>
      <c r="F89" s="246">
        <v>357.74232188000002</v>
      </c>
      <c r="H89" s="246">
        <v>17.07</v>
      </c>
      <c r="K89" t="s">
        <v>22</v>
      </c>
      <c r="L89" s="114">
        <v>41.424387409890286</v>
      </c>
      <c r="M89" s="114">
        <v>50.179635654677625</v>
      </c>
      <c r="N89" s="114">
        <v>169.19035805578537</v>
      </c>
      <c r="O89" s="114">
        <v>11.495498362841111</v>
      </c>
      <c r="P89" s="114">
        <v>36.368582063264029</v>
      </c>
      <c r="Q89" s="114">
        <f t="shared" si="0"/>
        <v>308.6584615464584</v>
      </c>
      <c r="R89" s="114"/>
      <c r="S89" s="421"/>
      <c r="T89" s="114"/>
      <c r="U89" s="114"/>
      <c r="V89" s="114"/>
      <c r="W89" s="114"/>
      <c r="X89" s="114"/>
      <c r="Y89" s="114"/>
      <c r="Z89" s="114"/>
    </row>
    <row r="90" spans="1:26">
      <c r="A90" s="114" t="s">
        <v>7</v>
      </c>
      <c r="B90" s="244">
        <v>102.82170769</v>
      </c>
      <c r="D90" s="99">
        <v>141.41525799999999</v>
      </c>
      <c r="F90" s="244">
        <v>501.33753431000002</v>
      </c>
      <c r="H90" s="244">
        <v>7.1942959999999996</v>
      </c>
      <c r="K90" t="s">
        <v>16</v>
      </c>
      <c r="L90" s="114">
        <v>32.79730821506741</v>
      </c>
      <c r="M90" s="114">
        <v>61.828971865534335</v>
      </c>
      <c r="N90" s="114">
        <v>194.57186514509749</v>
      </c>
      <c r="O90" s="114">
        <v>12.457920425360795</v>
      </c>
      <c r="P90" s="114">
        <v>3.2731321922618748</v>
      </c>
      <c r="Q90" s="114">
        <f t="shared" si="0"/>
        <v>304.9291978433219</v>
      </c>
      <c r="R90" s="114"/>
      <c r="S90" s="421"/>
      <c r="T90" s="114"/>
      <c r="U90" s="114"/>
      <c r="V90" s="114"/>
      <c r="W90" s="114"/>
      <c r="X90" s="114"/>
      <c r="Y90" s="114"/>
      <c r="Z90" s="114"/>
    </row>
    <row r="91" spans="1:26">
      <c r="A91" s="114" t="s">
        <v>8</v>
      </c>
      <c r="B91" s="246">
        <v>85.043503000000001</v>
      </c>
      <c r="D91" s="101">
        <v>112.1144</v>
      </c>
      <c r="F91" s="246">
        <v>458.67289699999998</v>
      </c>
      <c r="H91" s="246">
        <v>19.495000000000001</v>
      </c>
      <c r="K91" t="s">
        <v>6</v>
      </c>
      <c r="L91" s="114">
        <v>30.301154643629275</v>
      </c>
      <c r="M91" s="114">
        <v>49.429390145364813</v>
      </c>
      <c r="N91" s="114">
        <v>207.58774919745096</v>
      </c>
      <c r="O91" s="114">
        <v>7.2767987043532711</v>
      </c>
      <c r="P91" s="114">
        <v>4.3420656098221837</v>
      </c>
      <c r="Q91" s="114">
        <f t="shared" si="0"/>
        <v>298.93715830062047</v>
      </c>
      <c r="R91" s="114"/>
      <c r="S91" s="421"/>
      <c r="T91" s="114"/>
      <c r="U91" s="114"/>
      <c r="V91" s="114"/>
      <c r="W91" s="114"/>
      <c r="X91" s="114"/>
      <c r="Y91" s="114"/>
      <c r="Z91" s="114"/>
    </row>
    <row r="92" spans="1:26">
      <c r="A92" s="114" t="s">
        <v>9</v>
      </c>
      <c r="B92" s="244">
        <v>55.954667999999998</v>
      </c>
      <c r="D92" s="99">
        <v>65.017300000000006</v>
      </c>
      <c r="F92" s="244">
        <v>301.73823199999998</v>
      </c>
      <c r="H92" s="244">
        <v>6.2750000000000004</v>
      </c>
      <c r="K92" t="s">
        <v>5</v>
      </c>
      <c r="L92" s="114">
        <v>31.549382658401441</v>
      </c>
      <c r="M92" s="114">
        <v>49.184470448277573</v>
      </c>
      <c r="N92" s="114">
        <v>197.44215336450631</v>
      </c>
      <c r="O92" s="114">
        <v>15.660728281335645</v>
      </c>
      <c r="P92" s="114">
        <v>3.3116973427767098</v>
      </c>
      <c r="Q92" s="114">
        <f t="shared" si="0"/>
        <v>297.14843209529772</v>
      </c>
      <c r="R92" s="114"/>
      <c r="S92" s="421"/>
      <c r="T92" s="114"/>
      <c r="U92" s="114"/>
      <c r="V92" s="114"/>
      <c r="W92" s="114"/>
      <c r="X92" s="114"/>
      <c r="Y92" s="114"/>
      <c r="Z92" s="114"/>
    </row>
    <row r="93" spans="1:26">
      <c r="A93" s="114" t="s">
        <v>10</v>
      </c>
      <c r="B93" s="246">
        <v>33.968263</v>
      </c>
      <c r="D93" s="101">
        <v>56.7</v>
      </c>
      <c r="F93" s="246">
        <v>318.57968299999999</v>
      </c>
      <c r="H93" s="246">
        <v>16.505405320000001</v>
      </c>
      <c r="K93" t="s">
        <v>17</v>
      </c>
      <c r="L93" s="114">
        <v>63.097025067160622</v>
      </c>
      <c r="M93" s="114">
        <v>50.178630160054098</v>
      </c>
      <c r="N93" s="114">
        <v>158.21871341028628</v>
      </c>
      <c r="O93" s="114">
        <v>5.5770433011716598</v>
      </c>
      <c r="P93" s="114">
        <v>11.615817544118142</v>
      </c>
      <c r="Q93" s="114">
        <f t="shared" si="0"/>
        <v>288.68722948279083</v>
      </c>
      <c r="R93" s="114"/>
      <c r="S93" s="421"/>
      <c r="T93" s="114"/>
      <c r="U93" s="114"/>
      <c r="V93" s="114"/>
      <c r="W93" s="114"/>
      <c r="X93" s="114"/>
      <c r="Y93" s="114"/>
      <c r="Z93" s="114"/>
    </row>
    <row r="94" spans="1:26">
      <c r="A94" s="114" t="s">
        <v>11</v>
      </c>
      <c r="B94" s="244">
        <v>18.549967089999999</v>
      </c>
      <c r="D94" s="99">
        <v>70.290459999999996</v>
      </c>
      <c r="F94" s="244">
        <v>250.91882991</v>
      </c>
      <c r="H94" s="244">
        <v>5.47</v>
      </c>
      <c r="K94" t="s">
        <v>11</v>
      </c>
      <c r="L94" s="114">
        <v>12.612840423518795</v>
      </c>
      <c r="M94" s="114">
        <v>59.151326243836493</v>
      </c>
      <c r="N94" s="114">
        <v>212.15579677510254</v>
      </c>
      <c r="O94" s="114">
        <v>3.9943907640972545</v>
      </c>
      <c r="P94" s="114">
        <v>0.61273547759071423</v>
      </c>
      <c r="Q94" s="114">
        <f t="shared" si="0"/>
        <v>288.52708968414584</v>
      </c>
      <c r="R94" s="114"/>
      <c r="S94" s="421"/>
      <c r="T94" s="114"/>
      <c r="U94" s="114"/>
      <c r="V94" s="114"/>
      <c r="W94" s="114"/>
      <c r="X94" s="114"/>
      <c r="Y94" s="114"/>
      <c r="Z94" s="114"/>
    </row>
    <row r="95" spans="1:26">
      <c r="A95" s="114" t="s">
        <v>25</v>
      </c>
      <c r="B95" s="248">
        <v>211.39677699999999</v>
      </c>
      <c r="D95" s="103">
        <v>395.05</v>
      </c>
      <c r="F95" s="248">
        <v>1967.098223</v>
      </c>
      <c r="H95" s="248">
        <v>167.512</v>
      </c>
      <c r="K95" t="s">
        <v>14</v>
      </c>
      <c r="L95" s="114">
        <v>42.319457694954245</v>
      </c>
      <c r="M95" s="114">
        <v>54.986254558267717</v>
      </c>
      <c r="N95" s="114">
        <v>168.19671937691763</v>
      </c>
      <c r="O95" s="114">
        <v>10.030682086381875</v>
      </c>
      <c r="P95" s="114">
        <v>4.650928939224193</v>
      </c>
      <c r="Q95" s="114">
        <f t="shared" si="0"/>
        <v>280.18404265574566</v>
      </c>
      <c r="R95" s="114"/>
      <c r="S95" s="421"/>
      <c r="T95" s="114"/>
      <c r="U95" s="114"/>
      <c r="V95" s="114"/>
      <c r="W95" s="114"/>
      <c r="X95" s="114"/>
      <c r="Y95" s="114"/>
      <c r="Z95" s="114"/>
    </row>
    <row r="96" spans="1:26">
      <c r="A96" s="114" t="s">
        <v>12</v>
      </c>
      <c r="B96" s="244">
        <v>116.7585</v>
      </c>
      <c r="D96" s="99">
        <v>117.5996</v>
      </c>
      <c r="F96" s="244">
        <v>393.25099999999998</v>
      </c>
      <c r="H96" s="244">
        <v>22.8</v>
      </c>
      <c r="K96" t="s">
        <v>18</v>
      </c>
      <c r="L96" s="114">
        <v>42.143023748207476</v>
      </c>
      <c r="M96" s="114">
        <v>59.740287686073316</v>
      </c>
      <c r="N96" s="114">
        <v>168.37653477114384</v>
      </c>
      <c r="O96" s="114">
        <v>4.4630499314337388</v>
      </c>
      <c r="P96" s="114">
        <v>2.5561427772178473</v>
      </c>
      <c r="Q96" s="114">
        <f t="shared" si="0"/>
        <v>277.27903891407624</v>
      </c>
      <c r="R96" s="114"/>
      <c r="S96" s="421"/>
      <c r="T96" s="114"/>
      <c r="U96" s="114"/>
      <c r="V96" s="114"/>
      <c r="W96" s="114"/>
      <c r="X96" s="114"/>
      <c r="Y96" s="114"/>
      <c r="Z96" s="114"/>
    </row>
    <row r="97" spans="1:26">
      <c r="A97" s="114" t="s">
        <v>13</v>
      </c>
      <c r="B97" s="248">
        <v>34.102600000000002</v>
      </c>
      <c r="D97" s="103">
        <v>57.64</v>
      </c>
      <c r="F97" s="248">
        <v>214.18899999999999</v>
      </c>
      <c r="H97" s="248">
        <v>11.25</v>
      </c>
      <c r="K97" t="s">
        <v>3</v>
      </c>
      <c r="L97" s="114">
        <v>18.950455414692428</v>
      </c>
      <c r="M97" s="114">
        <v>36.801861907059283</v>
      </c>
      <c r="N97" s="114">
        <v>197.18597039950134</v>
      </c>
      <c r="O97" s="114">
        <v>11.068279634524348</v>
      </c>
      <c r="P97" s="114">
        <v>3.4284885866971977</v>
      </c>
      <c r="Q97" s="114">
        <f t="shared" si="0"/>
        <v>267.43505594247461</v>
      </c>
      <c r="R97" s="114"/>
      <c r="S97" s="421"/>
      <c r="T97" s="114"/>
      <c r="U97" s="114"/>
      <c r="V97" s="114"/>
      <c r="W97" s="114"/>
      <c r="X97" s="114"/>
      <c r="Y97" s="114"/>
      <c r="Z97" s="114"/>
    </row>
    <row r="98" spans="1:26">
      <c r="A98" s="114" t="s">
        <v>14</v>
      </c>
      <c r="B98" s="244">
        <v>73.406638999999998</v>
      </c>
      <c r="D98" s="99">
        <v>128.5224</v>
      </c>
      <c r="F98" s="244">
        <v>467.90331300000003</v>
      </c>
      <c r="H98" s="244">
        <v>23.15</v>
      </c>
      <c r="K98" t="s">
        <v>23</v>
      </c>
      <c r="L98" s="114">
        <v>25.89060092091054</v>
      </c>
      <c r="M98" s="114">
        <v>38.964794697194954</v>
      </c>
      <c r="N98" s="114">
        <v>190.98206157570263</v>
      </c>
      <c r="O98" s="114">
        <v>7.0104722325520372</v>
      </c>
      <c r="P98" s="114">
        <v>3.7005169738050325</v>
      </c>
      <c r="Q98" s="114">
        <f t="shared" si="0"/>
        <v>266.54844640016518</v>
      </c>
      <c r="R98" s="114"/>
      <c r="S98" s="421"/>
      <c r="T98" s="114"/>
      <c r="U98" s="114"/>
      <c r="V98" s="114"/>
      <c r="W98" s="114"/>
      <c r="X98" s="114"/>
      <c r="Y98" s="114"/>
      <c r="Z98" s="114"/>
    </row>
    <row r="99" spans="1:26">
      <c r="A99" s="114" t="s">
        <v>15</v>
      </c>
      <c r="B99" s="248">
        <v>106.80062</v>
      </c>
      <c r="D99" s="103">
        <v>134.22139999999999</v>
      </c>
      <c r="F99" s="248">
        <v>460.10090000000002</v>
      </c>
      <c r="H99" s="248">
        <v>6.4895800000000001</v>
      </c>
      <c r="K99" t="s">
        <v>8</v>
      </c>
      <c r="L99" s="114">
        <v>33.501166449178044</v>
      </c>
      <c r="M99" s="114">
        <v>43.937583936024105</v>
      </c>
      <c r="N99" s="114">
        <v>173.45982636418628</v>
      </c>
      <c r="O99" s="114">
        <v>7.0715144436539612</v>
      </c>
      <c r="P99" s="114">
        <v>1.1721098425331977</v>
      </c>
      <c r="Q99" s="114">
        <f t="shared" si="0"/>
        <v>259.14220103557557</v>
      </c>
      <c r="R99" s="114"/>
      <c r="S99" s="421"/>
      <c r="T99" s="114"/>
      <c r="U99" s="114"/>
      <c r="V99" s="114"/>
      <c r="W99" s="114"/>
      <c r="X99" s="114"/>
      <c r="Y99" s="114"/>
      <c r="Z99" s="114"/>
    </row>
    <row r="100" spans="1:26">
      <c r="A100" s="114" t="s">
        <v>16</v>
      </c>
      <c r="B100" s="244">
        <v>131.62025600000001</v>
      </c>
      <c r="D100" s="99">
        <v>241.12725599999999</v>
      </c>
      <c r="F100" s="244">
        <v>844.28972999999996</v>
      </c>
      <c r="H100" s="244">
        <v>46.294044999999997</v>
      </c>
      <c r="K100" t="s">
        <v>21</v>
      </c>
      <c r="L100" s="114">
        <v>25.933267042074576</v>
      </c>
      <c r="M100" s="114">
        <v>59.619698109171004</v>
      </c>
      <c r="N100" s="114">
        <v>152.11391745319318</v>
      </c>
      <c r="O100" s="114">
        <v>6.7466455058565158</v>
      </c>
      <c r="P100" s="114">
        <v>3.5286484114656971</v>
      </c>
      <c r="Q100" s="114">
        <f t="shared" si="0"/>
        <v>247.94217652176098</v>
      </c>
      <c r="R100" s="114"/>
      <c r="T100" s="114"/>
      <c r="U100" s="114"/>
      <c r="V100" s="114"/>
      <c r="W100" s="114"/>
      <c r="X100" s="114"/>
      <c r="Y100" s="114"/>
      <c r="Z100" s="114"/>
    </row>
    <row r="101" spans="1:26">
      <c r="A101" s="114" t="s">
        <v>17</v>
      </c>
      <c r="B101" s="248">
        <v>55.552427000000002</v>
      </c>
      <c r="D101" s="103">
        <v>74.372056999999998</v>
      </c>
      <c r="F101" s="248">
        <v>280.58911699999999</v>
      </c>
      <c r="H101" s="248">
        <v>9.2621850000000006</v>
      </c>
      <c r="K101" t="s">
        <v>15</v>
      </c>
      <c r="L101" s="114">
        <v>33.913172586215438</v>
      </c>
      <c r="M101" s="114">
        <v>45.485880393109994</v>
      </c>
      <c r="N101" s="114">
        <v>157.95734389625625</v>
      </c>
      <c r="O101" s="114">
        <v>1.7927374548551549</v>
      </c>
      <c r="P101" s="114">
        <v>0.3429803029877162</v>
      </c>
      <c r="Q101" s="114">
        <f t="shared" si="0"/>
        <v>239.49211463342453</v>
      </c>
      <c r="R101" s="114"/>
      <c r="T101" s="114"/>
      <c r="U101" s="114"/>
      <c r="V101" s="114"/>
      <c r="W101" s="114"/>
      <c r="X101" s="114"/>
      <c r="Y101" s="114"/>
      <c r="Z101" s="114"/>
    </row>
    <row r="102" spans="1:26">
      <c r="A102" s="114" t="s">
        <v>18</v>
      </c>
      <c r="B102" s="244">
        <v>72.605316000000002</v>
      </c>
      <c r="D102" s="99">
        <v>110.997473</v>
      </c>
      <c r="F102" s="244">
        <v>309.41117300000002</v>
      </c>
      <c r="H102" s="244">
        <v>9.4</v>
      </c>
      <c r="K102" t="s">
        <v>12</v>
      </c>
      <c r="L102" s="114">
        <v>43.48706680552791</v>
      </c>
      <c r="M102" s="114">
        <v>44.206850463524546</v>
      </c>
      <c r="N102" s="114">
        <v>140.26360174830265</v>
      </c>
      <c r="O102" s="114">
        <v>9.1278905444951679</v>
      </c>
      <c r="P102" s="114">
        <v>0.63528651861889507</v>
      </c>
      <c r="Q102" s="114">
        <f t="shared" si="0"/>
        <v>237.72069608046917</v>
      </c>
      <c r="R102" s="114"/>
      <c r="T102" s="114"/>
    </row>
    <row r="103" spans="1:26">
      <c r="A103" s="114" t="s">
        <v>19</v>
      </c>
      <c r="B103" s="248">
        <v>123.075357</v>
      </c>
      <c r="D103" s="103">
        <v>123.381051</v>
      </c>
      <c r="F103" s="248">
        <v>501.11377900000002</v>
      </c>
      <c r="H103" s="248">
        <v>35.999000000000002</v>
      </c>
      <c r="K103" t="s">
        <v>7</v>
      </c>
      <c r="L103" s="114">
        <v>30.788193235865499</v>
      </c>
      <c r="M103" s="114">
        <v>43.752244694932259</v>
      </c>
      <c r="N103" s="114">
        <v>152.62807045963405</v>
      </c>
      <c r="O103" s="114">
        <v>2.198024548019911</v>
      </c>
      <c r="P103" s="114">
        <v>1.5293216474705456</v>
      </c>
      <c r="Q103" s="114">
        <f t="shared" si="0"/>
        <v>230.89585458592225</v>
      </c>
      <c r="R103" s="114"/>
      <c r="T103" s="114"/>
    </row>
    <row r="104" spans="1:26">
      <c r="A104" s="114" t="s">
        <v>20</v>
      </c>
      <c r="B104" s="244">
        <v>46.575211000000003</v>
      </c>
      <c r="D104" s="99">
        <v>105.14587400000001</v>
      </c>
      <c r="F104" s="244">
        <v>467.70447899999999</v>
      </c>
      <c r="H104" s="244">
        <v>17</v>
      </c>
      <c r="K104" t="s">
        <v>25</v>
      </c>
      <c r="L104" s="114">
        <v>18.765955733535183</v>
      </c>
      <c r="M104" s="114">
        <v>34.406129388580851</v>
      </c>
      <c r="N104" s="114">
        <v>163.52013067013411</v>
      </c>
      <c r="O104" s="114">
        <v>11.30165090539364</v>
      </c>
      <c r="P104" s="114">
        <v>1.3305208277384781</v>
      </c>
      <c r="Q104" s="114">
        <f t="shared" si="0"/>
        <v>229.32438752538224</v>
      </c>
      <c r="R104" s="114"/>
      <c r="T104" s="114"/>
    </row>
    <row r="105" spans="1:26">
      <c r="A105" t="s">
        <v>21</v>
      </c>
      <c r="B105" s="248">
        <v>44.597645999999997</v>
      </c>
      <c r="D105" s="103">
        <v>102.379356</v>
      </c>
      <c r="F105" s="248">
        <v>278.372705</v>
      </c>
      <c r="H105" s="248">
        <v>11.06</v>
      </c>
      <c r="K105" t="s">
        <v>4</v>
      </c>
      <c r="L105" s="114">
        <v>27.003193842842833</v>
      </c>
      <c r="M105" s="114">
        <v>43.635926440227529</v>
      </c>
      <c r="N105" s="114">
        <v>149.60230361036733</v>
      </c>
      <c r="O105" s="114">
        <v>5.1551895385272433</v>
      </c>
      <c r="P105" s="114">
        <v>1.1874701109964134</v>
      </c>
      <c r="Q105" s="114">
        <f t="shared" si="0"/>
        <v>226.58408354296134</v>
      </c>
      <c r="R105" s="114"/>
      <c r="T105" s="114"/>
    </row>
    <row r="106" spans="1:26">
      <c r="A106" t="s">
        <v>22</v>
      </c>
      <c r="B106" s="244">
        <v>193.06024022</v>
      </c>
      <c r="D106" s="99">
        <v>234.28380000000001</v>
      </c>
      <c r="F106" s="244">
        <v>831.44610338999996</v>
      </c>
      <c r="H106" s="244">
        <v>52.877000000000002</v>
      </c>
      <c r="K106" t="s">
        <v>19</v>
      </c>
      <c r="L106" s="114">
        <v>31.250126187245957</v>
      </c>
      <c r="M106" s="114">
        <v>35.306260694891783</v>
      </c>
      <c r="N106" s="114">
        <v>139.29868568328473</v>
      </c>
      <c r="O106" s="114">
        <v>9.3692849857005776</v>
      </c>
      <c r="P106" s="114">
        <v>2.1859866466781321</v>
      </c>
      <c r="Q106" s="114">
        <f t="shared" si="0"/>
        <v>217.41034419780118</v>
      </c>
      <c r="R106" s="114"/>
      <c r="T106" s="114"/>
    </row>
    <row r="107" spans="1:26">
      <c r="A107" t="s">
        <v>23</v>
      </c>
      <c r="B107" s="248">
        <v>157.23173</v>
      </c>
      <c r="D107" s="103">
        <v>242.81627</v>
      </c>
      <c r="F107" s="248">
        <v>1205.3157000000001</v>
      </c>
      <c r="H107" s="248">
        <v>44</v>
      </c>
      <c r="L107" s="114"/>
      <c r="M107" s="114"/>
      <c r="N107" s="114"/>
      <c r="O107" s="114"/>
      <c r="P107" s="114"/>
      <c r="R107" s="114"/>
      <c r="T107" s="114"/>
    </row>
    <row r="108" spans="1:26">
      <c r="A108" t="s">
        <v>27</v>
      </c>
      <c r="B108" s="244">
        <v>49.007430939999999</v>
      </c>
      <c r="D108" s="99">
        <v>46.840400000000002</v>
      </c>
      <c r="F108" s="244">
        <v>135.20834558999999</v>
      </c>
      <c r="H108" s="244">
        <v>8.3080958799999998</v>
      </c>
      <c r="L108" s="623"/>
      <c r="M108" s="623"/>
      <c r="N108" s="623"/>
      <c r="O108" s="623"/>
      <c r="P108" s="623"/>
    </row>
    <row r="109" spans="1:26">
      <c r="A109" t="s">
        <v>28</v>
      </c>
      <c r="B109" s="246">
        <v>21.751825320000002</v>
      </c>
      <c r="D109" s="101">
        <v>21.597999999999999</v>
      </c>
      <c r="F109" s="246">
        <v>37.903474000000003</v>
      </c>
      <c r="H109" s="246">
        <v>4.1886511300000002</v>
      </c>
      <c r="L109" s="623"/>
      <c r="M109" s="623"/>
      <c r="N109" s="623"/>
      <c r="O109" s="623"/>
      <c r="P109" s="623"/>
    </row>
    <row r="110" spans="1:26">
      <c r="A110" t="s">
        <v>29</v>
      </c>
      <c r="B110" s="244">
        <v>33.994</v>
      </c>
      <c r="D110" s="99">
        <v>52.247</v>
      </c>
      <c r="F110" s="244">
        <v>99.528000000000006</v>
      </c>
      <c r="H110" s="244">
        <v>5.9409999999999998</v>
      </c>
      <c r="L110" s="623"/>
      <c r="M110" s="623"/>
      <c r="N110" s="623"/>
      <c r="O110" s="623"/>
      <c r="P110" s="623"/>
    </row>
    <row r="111" spans="1:26">
      <c r="A111" t="s">
        <v>30</v>
      </c>
      <c r="B111" s="246">
        <v>64.768241000000003</v>
      </c>
      <c r="D111" s="101">
        <v>105.988</v>
      </c>
      <c r="F111" s="246">
        <v>178.61875900000001</v>
      </c>
      <c r="H111" s="246">
        <v>9.5463330000000006</v>
      </c>
      <c r="L111" s="623"/>
      <c r="M111" s="623"/>
      <c r="N111" s="623"/>
      <c r="O111" s="623"/>
      <c r="P111" s="623"/>
    </row>
    <row r="112" spans="1:26">
      <c r="A112" t="s">
        <v>24</v>
      </c>
      <c r="B112" s="249">
        <v>1674.99886141</v>
      </c>
      <c r="D112" s="104">
        <v>2475.7211929999999</v>
      </c>
      <c r="F112" s="249">
        <v>9597.3974594700012</v>
      </c>
      <c r="H112" s="249">
        <v>421.58951131999999</v>
      </c>
      <c r="L112" s="623"/>
      <c r="M112" s="623"/>
      <c r="N112" s="623"/>
      <c r="O112" s="623"/>
      <c r="P112" s="623"/>
    </row>
    <row r="113" spans="1:32">
      <c r="A113" t="s">
        <v>26</v>
      </c>
      <c r="B113" s="251">
        <v>1886.3956384100002</v>
      </c>
      <c r="D113" s="107">
        <v>2870.771193</v>
      </c>
      <c r="F113" s="251">
        <v>11564.495682469998</v>
      </c>
      <c r="H113" s="251">
        <v>589.10151131999999</v>
      </c>
      <c r="L113" s="623"/>
      <c r="M113" s="623"/>
      <c r="N113" s="623"/>
      <c r="O113" s="623"/>
      <c r="P113" s="623"/>
    </row>
    <row r="114" spans="1:32">
      <c r="A114" t="s">
        <v>31</v>
      </c>
      <c r="B114" s="253">
        <v>169.52149725999999</v>
      </c>
      <c r="D114" s="109">
        <v>226.67339999999999</v>
      </c>
      <c r="F114" s="253">
        <v>451.25857859000001</v>
      </c>
      <c r="H114" s="253">
        <v>27.98408001</v>
      </c>
      <c r="L114" s="623"/>
      <c r="M114" s="623"/>
      <c r="N114" s="623"/>
      <c r="O114" s="623"/>
      <c r="P114" s="623"/>
    </row>
    <row r="115" spans="1:32">
      <c r="A115" t="s">
        <v>32</v>
      </c>
      <c r="B115" s="254">
        <v>2055.9171356699999</v>
      </c>
      <c r="D115" s="110">
        <v>3097.4445930000002</v>
      </c>
      <c r="F115" s="254">
        <v>12015.754261059999</v>
      </c>
      <c r="H115" s="254">
        <v>617.08559132999994</v>
      </c>
    </row>
    <row r="116" spans="1:32">
      <c r="A116" s="623"/>
      <c r="B116" s="623"/>
      <c r="C116" s="623"/>
      <c r="D116" s="623"/>
      <c r="E116" s="623"/>
      <c r="F116" s="623"/>
      <c r="G116" s="623"/>
      <c r="H116" s="623"/>
    </row>
    <row r="117" spans="1:32">
      <c r="A117" s="623"/>
      <c r="B117" s="623"/>
      <c r="C117" s="623"/>
      <c r="D117" s="623"/>
      <c r="E117" s="623"/>
      <c r="F117" s="623"/>
      <c r="G117" s="623"/>
      <c r="H117" s="623"/>
    </row>
    <row r="118" spans="1:32">
      <c r="A118" s="623"/>
      <c r="B118" s="623"/>
      <c r="C118" s="623"/>
      <c r="D118" s="623"/>
      <c r="E118" s="623"/>
      <c r="F118" s="623"/>
      <c r="G118" s="623"/>
      <c r="H118" s="623"/>
    </row>
    <row r="119" spans="1:32">
      <c r="A119" s="623"/>
      <c r="B119" s="623"/>
      <c r="C119" s="623"/>
      <c r="D119" s="623"/>
      <c r="E119" s="623"/>
      <c r="F119" s="623"/>
      <c r="G119" s="623"/>
      <c r="H119" s="623"/>
    </row>
    <row r="120" spans="1:32">
      <c r="A120" s="623"/>
      <c r="B120" s="623"/>
      <c r="C120" s="623"/>
      <c r="D120" s="623"/>
      <c r="E120" s="623"/>
      <c r="F120" s="623"/>
      <c r="G120" s="623"/>
      <c r="H120" s="623"/>
    </row>
    <row r="121" spans="1:32">
      <c r="A121" s="623"/>
      <c r="B121" s="623"/>
      <c r="C121" s="623"/>
      <c r="D121" s="623"/>
      <c r="E121" s="623"/>
      <c r="F121" s="623"/>
      <c r="G121" s="623"/>
      <c r="H121" s="623"/>
    </row>
    <row r="122" spans="1:32">
      <c r="A122" s="623"/>
      <c r="B122" s="623"/>
      <c r="C122" s="623"/>
      <c r="D122" s="623"/>
      <c r="E122" s="623"/>
      <c r="F122" s="623"/>
      <c r="G122" s="623"/>
      <c r="H122" s="623"/>
      <c r="T122" s="114"/>
    </row>
    <row r="123" spans="1:32">
      <c r="S123" s="114"/>
      <c r="U123" s="114"/>
      <c r="V123" s="114"/>
      <c r="W123" s="114"/>
      <c r="X123" s="114"/>
      <c r="Y123" s="114"/>
      <c r="Z123" s="114"/>
    </row>
    <row r="124" spans="1:32">
      <c r="AA124" s="114"/>
      <c r="AB124" s="114"/>
      <c r="AC124" s="114"/>
      <c r="AD124" s="114"/>
    </row>
    <row r="125" spans="1:32">
      <c r="AE125" s="114"/>
      <c r="AF125" s="114"/>
    </row>
    <row r="128" spans="1:32">
      <c r="C128" s="114"/>
      <c r="D128" s="114"/>
      <c r="E128" s="114"/>
      <c r="F128" s="114"/>
      <c r="G128" s="114"/>
      <c r="H128" s="114"/>
      <c r="I128" s="114"/>
      <c r="J128" s="114"/>
      <c r="L128" s="114"/>
      <c r="M128" s="114"/>
      <c r="N128" s="114"/>
      <c r="O128" s="114"/>
      <c r="P128" s="114"/>
      <c r="Q128" s="114"/>
    </row>
    <row r="129" spans="18:18">
      <c r="R129" s="114"/>
    </row>
  </sheetData>
  <sortState ref="K86:Q106">
    <sortCondition descending="1" ref="Q86:Q106"/>
  </sortState>
  <mergeCells count="135">
    <mergeCell ref="K8:K9"/>
    <mergeCell ref="L8:P8"/>
    <mergeCell ref="B8:C8"/>
    <mergeCell ref="D8:E8"/>
    <mergeCell ref="F8:G8"/>
    <mergeCell ref="H8:I8"/>
    <mergeCell ref="A41:J41"/>
    <mergeCell ref="B47:C47"/>
    <mergeCell ref="D47:E47"/>
    <mergeCell ref="F47:G47"/>
    <mergeCell ref="H47:I47"/>
    <mergeCell ref="A8:A9"/>
    <mergeCell ref="A116:H122"/>
    <mergeCell ref="B45:C45"/>
    <mergeCell ref="D45:E45"/>
    <mergeCell ref="F45:G45"/>
    <mergeCell ref="H45:I45"/>
    <mergeCell ref="B46:C46"/>
    <mergeCell ref="D46:E46"/>
    <mergeCell ref="F46:G46"/>
    <mergeCell ref="H46:I46"/>
    <mergeCell ref="B50:C50"/>
    <mergeCell ref="D50:E50"/>
    <mergeCell ref="F50:G50"/>
    <mergeCell ref="H50:I50"/>
    <mergeCell ref="B51:C51"/>
    <mergeCell ref="D51:E51"/>
    <mergeCell ref="F51:G51"/>
    <mergeCell ref="H51:I51"/>
    <mergeCell ref="B48:C48"/>
    <mergeCell ref="D48:E48"/>
    <mergeCell ref="F48:G48"/>
    <mergeCell ref="H48:I48"/>
    <mergeCell ref="B49:C49"/>
    <mergeCell ref="D49:E49"/>
    <mergeCell ref="F49:G49"/>
    <mergeCell ref="H49:I49"/>
    <mergeCell ref="B54:C54"/>
    <mergeCell ref="D54:E54"/>
    <mergeCell ref="F54:G54"/>
    <mergeCell ref="H54:I54"/>
    <mergeCell ref="B55:C55"/>
    <mergeCell ref="D55:E55"/>
    <mergeCell ref="F55:G55"/>
    <mergeCell ref="H55:I55"/>
    <mergeCell ref="B52:C52"/>
    <mergeCell ref="D52:E52"/>
    <mergeCell ref="F52:G52"/>
    <mergeCell ref="H52:I52"/>
    <mergeCell ref="B53:C53"/>
    <mergeCell ref="D53:E53"/>
    <mergeCell ref="F53:G53"/>
    <mergeCell ref="H53:I53"/>
    <mergeCell ref="B58:C58"/>
    <mergeCell ref="D58:E58"/>
    <mergeCell ref="F58:G58"/>
    <mergeCell ref="H58:I58"/>
    <mergeCell ref="B59:C59"/>
    <mergeCell ref="D59:E59"/>
    <mergeCell ref="F59:G59"/>
    <mergeCell ref="H59:I59"/>
    <mergeCell ref="B56:C56"/>
    <mergeCell ref="D56:E56"/>
    <mergeCell ref="F56:G56"/>
    <mergeCell ref="H56:I56"/>
    <mergeCell ref="B57:C57"/>
    <mergeCell ref="D57:E57"/>
    <mergeCell ref="F57:G57"/>
    <mergeCell ref="H57:I57"/>
    <mergeCell ref="B62:C62"/>
    <mergeCell ref="D62:E62"/>
    <mergeCell ref="F62:G62"/>
    <mergeCell ref="H62:I62"/>
    <mergeCell ref="B63:C63"/>
    <mergeCell ref="D63:E63"/>
    <mergeCell ref="F63:G63"/>
    <mergeCell ref="H63:I63"/>
    <mergeCell ref="B60:C60"/>
    <mergeCell ref="D60:E60"/>
    <mergeCell ref="F60:G60"/>
    <mergeCell ref="H60:I60"/>
    <mergeCell ref="B61:C61"/>
    <mergeCell ref="D61:E61"/>
    <mergeCell ref="F61:G61"/>
    <mergeCell ref="H61:I61"/>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68:C68"/>
    <mergeCell ref="D68:E68"/>
    <mergeCell ref="F68:G68"/>
    <mergeCell ref="H68:I68"/>
    <mergeCell ref="B69:C69"/>
    <mergeCell ref="D69:E69"/>
    <mergeCell ref="F69:G69"/>
    <mergeCell ref="H69:I69"/>
    <mergeCell ref="F75:G75"/>
    <mergeCell ref="H75:I75"/>
    <mergeCell ref="L108:P114"/>
    <mergeCell ref="A78:J78"/>
    <mergeCell ref="B70:C70"/>
    <mergeCell ref="D70:E70"/>
    <mergeCell ref="F70:G70"/>
    <mergeCell ref="H70:I70"/>
    <mergeCell ref="B71:C71"/>
    <mergeCell ref="D71:E71"/>
    <mergeCell ref="F71:G71"/>
    <mergeCell ref="H71:I71"/>
    <mergeCell ref="B72:C72"/>
    <mergeCell ref="D72:E72"/>
    <mergeCell ref="F72:G72"/>
    <mergeCell ref="H72:I72"/>
    <mergeCell ref="B73:C73"/>
    <mergeCell ref="D73:E73"/>
    <mergeCell ref="F73:G73"/>
    <mergeCell ref="H73:I73"/>
    <mergeCell ref="B74:C74"/>
    <mergeCell ref="D74:E74"/>
    <mergeCell ref="F74:G74"/>
    <mergeCell ref="H74:I74"/>
    <mergeCell ref="B75:C75"/>
    <mergeCell ref="D75:E75"/>
  </mergeCells>
  <hyperlinks>
    <hyperlink ref="J2" location="Sommaire!A1" display="Sommaire"/>
    <hyperlink ref="P2" location="Sommaire!A1" display="Sommaire"/>
  </hyperlinks>
  <pageMargins left="0.70866141732283472" right="0.43307086614173229" top="0.74803149606299213" bottom="0.74803149606299213" header="0.31496062992125984" footer="0.31496062992125984"/>
  <pageSetup paperSize="9" scale="58" firstPageNumber="7"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sheetPr>
    <tabColor rgb="FFFFC000"/>
  </sheetPr>
  <dimension ref="A1:X121"/>
  <sheetViews>
    <sheetView view="pageLayout" zoomScale="80" zoomScaleNormal="100" zoomScaleSheetLayoutView="100" zoomScalePageLayoutView="80" workbookViewId="0">
      <selection activeCell="D2" sqref="D2"/>
    </sheetView>
  </sheetViews>
  <sheetFormatPr baseColWidth="10" defaultRowHeight="15"/>
  <cols>
    <col min="1" max="1" width="27.28515625" customWidth="1"/>
    <col min="2" max="8" width="16.140625" customWidth="1"/>
    <col min="9" max="9" width="27.28515625" customWidth="1"/>
    <col min="10" max="13" width="27.7109375" customWidth="1"/>
    <col min="24" max="24" width="11.5703125" bestFit="1" customWidth="1"/>
  </cols>
  <sheetData>
    <row r="1" spans="1:13" ht="19.5">
      <c r="A1" s="48"/>
      <c r="B1" s="49"/>
      <c r="C1" s="49"/>
      <c r="D1" s="49"/>
      <c r="E1" s="49"/>
      <c r="F1" s="2"/>
      <c r="G1" s="49"/>
    </row>
    <row r="2" spans="1:13" s="66" customFormat="1" ht="20.25">
      <c r="A2" s="223" t="s">
        <v>342</v>
      </c>
      <c r="B2" s="51"/>
      <c r="C2" s="51"/>
      <c r="D2" s="52"/>
      <c r="E2" s="52"/>
      <c r="F2" s="51"/>
      <c r="G2" s="51"/>
      <c r="H2" s="239" t="s">
        <v>243</v>
      </c>
      <c r="I2" s="223" t="s">
        <v>342</v>
      </c>
      <c r="M2" s="239" t="s">
        <v>243</v>
      </c>
    </row>
    <row r="3" spans="1:13" ht="19.5">
      <c r="A3" s="227"/>
      <c r="B3" s="51"/>
      <c r="C3" s="51"/>
      <c r="D3" s="52"/>
      <c r="E3" s="52"/>
      <c r="F3" s="51"/>
      <c r="G3" s="51"/>
      <c r="H3" s="52"/>
      <c r="I3" s="228"/>
      <c r="J3" s="67"/>
      <c r="K3" s="67"/>
      <c r="L3" s="67"/>
      <c r="M3" s="67"/>
    </row>
    <row r="4" spans="1:13" ht="18">
      <c r="A4" s="227" t="s">
        <v>70</v>
      </c>
      <c r="B4" s="51"/>
      <c r="C4" s="51"/>
      <c r="D4" s="52"/>
      <c r="E4" s="52"/>
      <c r="F4" s="51"/>
      <c r="G4" s="51"/>
      <c r="H4" s="52"/>
      <c r="I4" s="227" t="s">
        <v>376</v>
      </c>
      <c r="J4" s="68"/>
      <c r="K4" s="68"/>
      <c r="L4" s="68"/>
      <c r="M4" s="68"/>
    </row>
    <row r="5" spans="1:13" ht="18">
      <c r="A5" s="50"/>
      <c r="B5" s="51"/>
      <c r="C5" s="51"/>
      <c r="D5" s="52"/>
      <c r="E5" s="52"/>
      <c r="F5" s="51"/>
      <c r="G5" s="51"/>
      <c r="H5" s="52"/>
      <c r="J5" s="69"/>
      <c r="K5" s="70"/>
      <c r="L5" s="71"/>
      <c r="M5" s="71"/>
    </row>
    <row r="6" spans="1:13">
      <c r="A6" s="97" t="s">
        <v>38</v>
      </c>
      <c r="B6" s="53"/>
      <c r="C6" s="54"/>
      <c r="D6" s="2"/>
      <c r="E6" s="2"/>
      <c r="F6" s="2"/>
      <c r="G6" s="2"/>
      <c r="H6" s="7"/>
      <c r="I6" s="97" t="s">
        <v>38</v>
      </c>
      <c r="J6" s="28"/>
      <c r="K6" s="28"/>
      <c r="L6" s="28"/>
      <c r="M6" s="28"/>
    </row>
    <row r="7" spans="1:13" ht="15" customHeight="1">
      <c r="A7" s="229" t="s">
        <v>39</v>
      </c>
      <c r="B7" s="92"/>
      <c r="C7" s="55"/>
      <c r="D7" s="56"/>
      <c r="E7" s="56"/>
      <c r="F7" s="55"/>
      <c r="G7" s="55"/>
      <c r="H7" s="57"/>
      <c r="I7" s="229" t="s">
        <v>79</v>
      </c>
      <c r="J7" s="626"/>
      <c r="K7" s="627"/>
      <c r="L7" s="627"/>
      <c r="M7" s="136"/>
    </row>
    <row r="8" spans="1:13">
      <c r="A8" s="624" t="s">
        <v>2</v>
      </c>
      <c r="B8" s="647" t="s">
        <v>273</v>
      </c>
      <c r="C8" s="648"/>
      <c r="D8" s="630" t="s">
        <v>72</v>
      </c>
      <c r="E8" s="630"/>
      <c r="F8" s="647" t="s">
        <v>274</v>
      </c>
      <c r="G8" s="648"/>
      <c r="H8" s="457" t="s">
        <v>64</v>
      </c>
      <c r="I8" s="624" t="s">
        <v>2</v>
      </c>
      <c r="J8" s="630" t="s">
        <v>78</v>
      </c>
      <c r="K8" s="630"/>
      <c r="L8" s="630"/>
      <c r="M8" s="630"/>
    </row>
    <row r="9" spans="1:13">
      <c r="A9" s="625"/>
      <c r="B9" s="458">
        <v>2014</v>
      </c>
      <c r="C9" s="459" t="s">
        <v>325</v>
      </c>
      <c r="D9" s="447">
        <v>2014</v>
      </c>
      <c r="E9" s="452" t="s">
        <v>325</v>
      </c>
      <c r="F9" s="458">
        <v>2014</v>
      </c>
      <c r="G9" s="459" t="s">
        <v>325</v>
      </c>
      <c r="H9" s="452">
        <v>2014</v>
      </c>
      <c r="I9" s="625"/>
      <c r="J9" s="447" t="s">
        <v>71</v>
      </c>
      <c r="K9" s="447" t="s">
        <v>72</v>
      </c>
      <c r="L9" s="447" t="s">
        <v>73</v>
      </c>
      <c r="M9" s="447" t="s">
        <v>64</v>
      </c>
    </row>
    <row r="10" spans="1:13" ht="14.45" customHeight="1">
      <c r="A10" s="36" t="s">
        <v>3</v>
      </c>
      <c r="B10" s="294">
        <v>159.57458199999999</v>
      </c>
      <c r="C10" s="282">
        <v>8.859786733485997E-2</v>
      </c>
      <c r="D10" s="294">
        <v>56.814228</v>
      </c>
      <c r="E10" s="43">
        <v>5.2160640149876425E-2</v>
      </c>
      <c r="F10" s="294">
        <v>39.466189999999997</v>
      </c>
      <c r="G10" s="282">
        <v>-5.4492522115080821E-2</v>
      </c>
      <c r="H10" s="130">
        <v>5.0000000000000284</v>
      </c>
      <c r="I10" s="36" t="s">
        <v>3</v>
      </c>
      <c r="J10" s="287">
        <v>0.61173671963351284</v>
      </c>
      <c r="K10" s="287">
        <v>0.21780003450192634</v>
      </c>
      <c r="L10" s="287">
        <v>0.15129550899925243</v>
      </c>
      <c r="M10" s="287">
        <v>1.916773686530842E-2</v>
      </c>
    </row>
    <row r="11" spans="1:13" ht="14.45" customHeight="1">
      <c r="A11" s="37" t="s">
        <v>4</v>
      </c>
      <c r="B11" s="297">
        <v>419.52964800000001</v>
      </c>
      <c r="C11" s="283">
        <v>0.17752857626209195</v>
      </c>
      <c r="D11" s="297">
        <v>40.451999999999998</v>
      </c>
      <c r="E11" s="44">
        <v>-1.2884333821376104E-2</v>
      </c>
      <c r="F11" s="297">
        <v>186.70165200000002</v>
      </c>
      <c r="G11" s="283">
        <v>-7.9090804606732568E-2</v>
      </c>
      <c r="H11" s="131">
        <v>4.1689999999999827</v>
      </c>
      <c r="I11" s="37" t="s">
        <v>4</v>
      </c>
      <c r="J11" s="288">
        <v>0.64458502797024764</v>
      </c>
      <c r="K11" s="288">
        <v>6.2152350080041198E-2</v>
      </c>
      <c r="L11" s="288">
        <v>0.28685717481523842</v>
      </c>
      <c r="M11" s="288">
        <v>6.4054471344727254E-3</v>
      </c>
    </row>
    <row r="12" spans="1:13" ht="14.45" customHeight="1">
      <c r="A12" s="36" t="s">
        <v>5</v>
      </c>
      <c r="B12" s="294">
        <v>117.005331</v>
      </c>
      <c r="C12" s="282">
        <v>0.2251867120418849</v>
      </c>
      <c r="D12" s="294">
        <v>53.2</v>
      </c>
      <c r="E12" s="43">
        <v>8.5714285714285854E-2</v>
      </c>
      <c r="F12" s="294">
        <v>80.634999999999991</v>
      </c>
      <c r="G12" s="282">
        <v>-0.29670396762404838</v>
      </c>
      <c r="H12" s="130">
        <v>10.799999999999997</v>
      </c>
      <c r="I12" s="36" t="s">
        <v>5</v>
      </c>
      <c r="J12" s="287">
        <v>0.44719913995216587</v>
      </c>
      <c r="K12" s="287">
        <v>0.20333256649182271</v>
      </c>
      <c r="L12" s="287">
        <v>0.30819025374188197</v>
      </c>
      <c r="M12" s="287">
        <v>4.1278039814129412E-2</v>
      </c>
    </row>
    <row r="13" spans="1:13" ht="14.45" customHeight="1">
      <c r="A13" s="37" t="s">
        <v>6</v>
      </c>
      <c r="B13" s="297">
        <v>150.61598000000001</v>
      </c>
      <c r="C13" s="283">
        <v>-5.4231442637394323E-2</v>
      </c>
      <c r="D13" s="297">
        <v>35.820066999999995</v>
      </c>
      <c r="E13" s="44">
        <v>-6.4750208877284665E-2</v>
      </c>
      <c r="F13" s="297">
        <v>68.612706000000003</v>
      </c>
      <c r="G13" s="283">
        <v>-8.2309716989890536E-2</v>
      </c>
      <c r="H13" s="131">
        <v>13.657876999999957</v>
      </c>
      <c r="I13" s="37" t="s">
        <v>6</v>
      </c>
      <c r="J13" s="288">
        <v>0.56052200870518165</v>
      </c>
      <c r="K13" s="288">
        <v>0.1333054826373283</v>
      </c>
      <c r="L13" s="288">
        <v>0.25534429872459796</v>
      </c>
      <c r="M13" s="288">
        <v>5.0828209932892082E-2</v>
      </c>
    </row>
    <row r="14" spans="1:13" ht="14.45" customHeight="1">
      <c r="A14" s="36" t="s">
        <v>7</v>
      </c>
      <c r="B14" s="294">
        <v>459.66659700000002</v>
      </c>
      <c r="C14" s="282">
        <v>6.216441559565733E-2</v>
      </c>
      <c r="D14" s="294">
        <v>42</v>
      </c>
      <c r="E14" s="43">
        <v>0.18309859154929575</v>
      </c>
      <c r="F14" s="294">
        <v>110.137034</v>
      </c>
      <c r="G14" s="282">
        <v>0.13883489433514162</v>
      </c>
      <c r="H14" s="130">
        <v>12.853369000000015</v>
      </c>
      <c r="I14" s="36" t="s">
        <v>7</v>
      </c>
      <c r="J14" s="287">
        <v>0.73587040087600075</v>
      </c>
      <c r="K14" s="287">
        <v>6.7236899610506246E-2</v>
      </c>
      <c r="L14" s="287">
        <v>0.17631601662992649</v>
      </c>
      <c r="M14" s="287">
        <v>2.0576682883566524E-2</v>
      </c>
    </row>
    <row r="15" spans="1:13" ht="14.45" customHeight="1">
      <c r="A15" s="37" t="s">
        <v>8</v>
      </c>
      <c r="B15" s="297">
        <v>230.21252799999999</v>
      </c>
      <c r="C15" s="283">
        <v>-1.966409753857401E-2</v>
      </c>
      <c r="D15" s="297">
        <v>49</v>
      </c>
      <c r="E15" s="44">
        <v>2.6178010471204161E-2</v>
      </c>
      <c r="F15" s="297">
        <v>68.913272000000006</v>
      </c>
      <c r="G15" s="283">
        <v>-4.0583907631899008E-2</v>
      </c>
      <c r="H15" s="131">
        <v>2.7199999999999989</v>
      </c>
      <c r="I15" s="37" t="s">
        <v>8</v>
      </c>
      <c r="J15" s="288">
        <v>0.65616441182992635</v>
      </c>
      <c r="K15" s="288">
        <v>0.13966249560348165</v>
      </c>
      <c r="L15" s="288">
        <v>0.19642039893309257</v>
      </c>
      <c r="M15" s="288">
        <v>7.7526936334993864E-3</v>
      </c>
    </row>
    <row r="16" spans="1:13" ht="14.45" customHeight="1">
      <c r="A16" s="36" t="s">
        <v>9</v>
      </c>
      <c r="B16" s="294">
        <v>96.622703999999999</v>
      </c>
      <c r="C16" s="282">
        <v>1.7490511497815886E-2</v>
      </c>
      <c r="D16" s="294">
        <v>25.000260999999995</v>
      </c>
      <c r="E16" s="43">
        <v>-6.6283436041083443E-2</v>
      </c>
      <c r="F16" s="294">
        <v>53.977603999999999</v>
      </c>
      <c r="G16" s="282">
        <v>0.13607881765104546</v>
      </c>
      <c r="H16" s="130">
        <v>10.382000000000019</v>
      </c>
      <c r="I16" s="36" t="s">
        <v>9</v>
      </c>
      <c r="J16" s="287">
        <v>0.51952559059446046</v>
      </c>
      <c r="K16" s="287">
        <v>0.13442260279779228</v>
      </c>
      <c r="L16" s="287">
        <v>0.29022937090410872</v>
      </c>
      <c r="M16" s="287">
        <v>5.582243570363854E-2</v>
      </c>
    </row>
    <row r="17" spans="1:13" ht="14.45" customHeight="1">
      <c r="A17" s="37" t="s">
        <v>10</v>
      </c>
      <c r="B17" s="297">
        <v>105.19240000000001</v>
      </c>
      <c r="C17" s="283">
        <v>-9.9921748285661249E-2</v>
      </c>
      <c r="D17" s="297">
        <v>6.5320600000000013</v>
      </c>
      <c r="E17" s="44">
        <v>-0.10093223056775025</v>
      </c>
      <c r="F17" s="297">
        <v>108.1546</v>
      </c>
      <c r="G17" s="283">
        <v>1.271609250728245E-2</v>
      </c>
      <c r="H17" s="131">
        <v>0</v>
      </c>
      <c r="I17" s="37" t="s">
        <v>10</v>
      </c>
      <c r="J17" s="288">
        <v>0.47841026789908964</v>
      </c>
      <c r="K17" s="288">
        <v>2.9707512848199374E-2</v>
      </c>
      <c r="L17" s="288">
        <v>0.49188221925271103</v>
      </c>
      <c r="M17" s="288">
        <v>0</v>
      </c>
    </row>
    <row r="18" spans="1:13" ht="14.45" customHeight="1">
      <c r="A18" s="36" t="s">
        <v>11</v>
      </c>
      <c r="B18" s="294">
        <v>89.569830999999994</v>
      </c>
      <c r="C18" s="282">
        <v>0.2507565295156704</v>
      </c>
      <c r="D18" s="294">
        <v>15.700000000000003</v>
      </c>
      <c r="E18" s="43">
        <v>-1.7829214888958167E-2</v>
      </c>
      <c r="F18" s="294">
        <v>54.777230000000003</v>
      </c>
      <c r="G18" s="282">
        <v>-0.2526381012487382</v>
      </c>
      <c r="H18" s="130">
        <v>2.0387640000000005</v>
      </c>
      <c r="I18" s="36" t="s">
        <v>11</v>
      </c>
      <c r="J18" s="287">
        <v>0.55260742881124858</v>
      </c>
      <c r="K18" s="287">
        <v>9.6862264173933801E-2</v>
      </c>
      <c r="L18" s="287">
        <v>0.33795200783288731</v>
      </c>
      <c r="M18" s="287">
        <v>1.2578299181930317E-2</v>
      </c>
    </row>
    <row r="19" spans="1:13" ht="14.45" customHeight="1">
      <c r="A19" s="25" t="s">
        <v>25</v>
      </c>
      <c r="B19" s="297">
        <v>1192.8430000000001</v>
      </c>
      <c r="C19" s="283">
        <v>-9.7866353320925636E-3</v>
      </c>
      <c r="D19" s="297">
        <v>366.99800000000005</v>
      </c>
      <c r="E19" s="44">
        <v>0.19543322475570046</v>
      </c>
      <c r="F19" s="297">
        <v>442.4</v>
      </c>
      <c r="G19" s="283">
        <v>4.8361844213794969E-2</v>
      </c>
      <c r="H19" s="131">
        <v>21.229999999999905</v>
      </c>
      <c r="I19" s="25" t="s">
        <v>25</v>
      </c>
      <c r="J19" s="289">
        <v>0.58950338304823746</v>
      </c>
      <c r="K19" s="289">
        <v>0.18137052618989846</v>
      </c>
      <c r="L19" s="289">
        <v>0.218634218133099</v>
      </c>
      <c r="M19" s="289">
        <v>1.0491872628765079E-2</v>
      </c>
    </row>
    <row r="20" spans="1:13" ht="14.45" customHeight="1">
      <c r="A20" s="36" t="s">
        <v>12</v>
      </c>
      <c r="B20" s="294">
        <v>269.05200000000002</v>
      </c>
      <c r="C20" s="282">
        <v>0.12417426765218353</v>
      </c>
      <c r="D20" s="294">
        <v>42.7</v>
      </c>
      <c r="E20" s="43">
        <v>0.13539672410125547</v>
      </c>
      <c r="F20" s="294">
        <v>199.37799999999999</v>
      </c>
      <c r="G20" s="282">
        <v>-8.0066995492107718E-2</v>
      </c>
      <c r="H20" s="130">
        <v>27.934999999999945</v>
      </c>
      <c r="I20" s="36" t="s">
        <v>12</v>
      </c>
      <c r="J20" s="287">
        <v>0.49910864181499459</v>
      </c>
      <c r="K20" s="287">
        <v>7.9211226846484198E-2</v>
      </c>
      <c r="L20" s="287">
        <v>0.3698589223934034</v>
      </c>
      <c r="M20" s="287">
        <v>5.1821208945117839E-2</v>
      </c>
    </row>
    <row r="21" spans="1:13" ht="14.45" customHeight="1">
      <c r="A21" s="25" t="s">
        <v>13</v>
      </c>
      <c r="B21" s="297">
        <v>87.896974999999998</v>
      </c>
      <c r="C21" s="283">
        <v>-3.0193306007160747E-2</v>
      </c>
      <c r="D21" s="297">
        <v>22.1</v>
      </c>
      <c r="E21" s="44">
        <v>0.30000000000000004</v>
      </c>
      <c r="F21" s="297">
        <v>37.851025</v>
      </c>
      <c r="G21" s="283">
        <v>0.43133827449942319</v>
      </c>
      <c r="H21" s="131">
        <v>6.66340000000001</v>
      </c>
      <c r="I21" s="25" t="s">
        <v>13</v>
      </c>
      <c r="J21" s="289">
        <v>0.56887048463737944</v>
      </c>
      <c r="K21" s="289">
        <v>0.14303151741554346</v>
      </c>
      <c r="L21" s="289">
        <v>0.24497237744270001</v>
      </c>
      <c r="M21" s="289">
        <v>4.3125620504377085E-2</v>
      </c>
    </row>
    <row r="22" spans="1:13" ht="14.45" customHeight="1">
      <c r="A22" s="36" t="s">
        <v>14</v>
      </c>
      <c r="B22" s="294">
        <v>193.172563</v>
      </c>
      <c r="C22" s="282">
        <v>0.11495329990861158</v>
      </c>
      <c r="D22" s="294">
        <v>53.655000000000001</v>
      </c>
      <c r="E22" s="43">
        <v>0.16373140155294319</v>
      </c>
      <c r="F22" s="294">
        <v>66.03593699999999</v>
      </c>
      <c r="G22" s="282">
        <v>0.25746562850690746</v>
      </c>
      <c r="H22" s="130">
        <v>8.566599999999994</v>
      </c>
      <c r="I22" s="36" t="s">
        <v>14</v>
      </c>
      <c r="J22" s="287">
        <v>0.60097844912470866</v>
      </c>
      <c r="K22" s="287">
        <v>0.16692587284140473</v>
      </c>
      <c r="L22" s="287">
        <v>0.2054441603322153</v>
      </c>
      <c r="M22" s="287">
        <v>2.6651517701671356E-2</v>
      </c>
    </row>
    <row r="23" spans="1:13" ht="14.45" customHeight="1">
      <c r="A23" s="25" t="s">
        <v>15</v>
      </c>
      <c r="B23" s="297">
        <v>330.66399999999999</v>
      </c>
      <c r="C23" s="283">
        <v>-6.0146379592126764E-2</v>
      </c>
      <c r="D23" s="297">
        <v>13.5</v>
      </c>
      <c r="E23" s="44">
        <v>5.3042121684867993E-2</v>
      </c>
      <c r="F23" s="297">
        <v>118.818</v>
      </c>
      <c r="G23" s="283">
        <v>9.7544754198304107E-2</v>
      </c>
      <c r="H23" s="131">
        <v>9.883000000000024</v>
      </c>
      <c r="I23" s="25" t="s">
        <v>15</v>
      </c>
      <c r="J23" s="289">
        <v>0.69927780656212657</v>
      </c>
      <c r="K23" s="289">
        <v>2.8549374557220349E-2</v>
      </c>
      <c r="L23" s="289">
        <v>0.251272561936282</v>
      </c>
      <c r="M23" s="289">
        <v>2.0900256944371066E-2</v>
      </c>
    </row>
    <row r="24" spans="1:13" ht="14.45" customHeight="1">
      <c r="A24" s="36" t="s">
        <v>16</v>
      </c>
      <c r="B24" s="294">
        <v>359.22992799999997</v>
      </c>
      <c r="C24" s="282">
        <v>-1.6276103035179124E-2</v>
      </c>
      <c r="D24" s="294">
        <v>115.88801999999998</v>
      </c>
      <c r="E24" s="43">
        <v>4.220499631305441E-2</v>
      </c>
      <c r="F24" s="294">
        <v>234.02663899999999</v>
      </c>
      <c r="G24" s="282">
        <v>2.4324697252948946E-2</v>
      </c>
      <c r="H24" s="130">
        <v>11.008894999999995</v>
      </c>
      <c r="I24" s="36" t="s">
        <v>16</v>
      </c>
      <c r="J24" s="287">
        <v>0.49882412149470107</v>
      </c>
      <c r="K24" s="287">
        <v>0.16092127983351193</v>
      </c>
      <c r="L24" s="287">
        <v>0.32496772542162061</v>
      </c>
      <c r="M24" s="287">
        <v>1.528687325016641E-2</v>
      </c>
    </row>
    <row r="25" spans="1:13" ht="14.45" customHeight="1">
      <c r="A25" s="25" t="s">
        <v>17</v>
      </c>
      <c r="B25" s="297">
        <v>160.12376499999999</v>
      </c>
      <c r="C25" s="283">
        <v>-2.3418408959602122E-2</v>
      </c>
      <c r="D25" s="297">
        <v>28.638604999999998</v>
      </c>
      <c r="E25" s="44">
        <v>-8.3530034094087324E-2</v>
      </c>
      <c r="F25" s="297">
        <v>75.696287999999996</v>
      </c>
      <c r="G25" s="283">
        <v>9.5322170522184724E-2</v>
      </c>
      <c r="H25" s="131">
        <v>17.651154999999989</v>
      </c>
      <c r="I25" s="25" t="s">
        <v>17</v>
      </c>
      <c r="J25" s="289">
        <v>0.56759374407156837</v>
      </c>
      <c r="K25" s="289">
        <v>0.10151580583267411</v>
      </c>
      <c r="L25" s="289">
        <v>0.26832206648550722</v>
      </c>
      <c r="M25" s="289">
        <v>6.2568383610250342E-2</v>
      </c>
    </row>
    <row r="26" spans="1:13" ht="14.45" customHeight="1">
      <c r="A26" s="36" t="s">
        <v>18</v>
      </c>
      <c r="B26" s="294">
        <v>211.29099199999999</v>
      </c>
      <c r="C26" s="282">
        <v>0.12195796245191937</v>
      </c>
      <c r="D26" s="294">
        <v>16.299999999999997</v>
      </c>
      <c r="E26" s="43">
        <v>-1.3126029255062788E-2</v>
      </c>
      <c r="F26" s="294">
        <v>97.671777999999989</v>
      </c>
      <c r="G26" s="282">
        <v>-6.6979712026099425E-2</v>
      </c>
      <c r="H26" s="130">
        <v>10.999000000000038</v>
      </c>
      <c r="I26" s="36" t="s">
        <v>18</v>
      </c>
      <c r="J26" s="287">
        <v>0.62835270271729071</v>
      </c>
      <c r="K26" s="287">
        <v>4.8474139656137526E-2</v>
      </c>
      <c r="L26" s="287">
        <v>0.29046352191627367</v>
      </c>
      <c r="M26" s="287">
        <v>3.2709635710298071E-2</v>
      </c>
    </row>
    <row r="27" spans="1:13" ht="14.45" customHeight="1">
      <c r="A27" s="25" t="s">
        <v>19</v>
      </c>
      <c r="B27" s="297">
        <v>443.83256799999998</v>
      </c>
      <c r="C27" s="283">
        <v>-5.5057507395734895E-3</v>
      </c>
      <c r="D27" s="297">
        <v>82</v>
      </c>
      <c r="E27" s="44">
        <v>2.628285356695903E-2</v>
      </c>
      <c r="F27" s="297">
        <v>146.60436300000001</v>
      </c>
      <c r="G27" s="283">
        <v>-2.9748469379451858E-2</v>
      </c>
      <c r="H27" s="131">
        <v>11.105999999999966</v>
      </c>
      <c r="I27" s="25" t="s">
        <v>19</v>
      </c>
      <c r="J27" s="289">
        <v>0.6493119127875232</v>
      </c>
      <c r="K27" s="289">
        <v>0.11996320389128566</v>
      </c>
      <c r="L27" s="289">
        <v>0.21447718402342753</v>
      </c>
      <c r="M27" s="289">
        <v>1.6247699297763592E-2</v>
      </c>
    </row>
    <row r="28" spans="1:13" ht="14.45" customHeight="1">
      <c r="A28" s="36" t="s">
        <v>20</v>
      </c>
      <c r="B28" s="294">
        <v>240.14630700000001</v>
      </c>
      <c r="C28" s="282">
        <v>8.7472098881412164E-2</v>
      </c>
      <c r="D28" s="294">
        <v>33.064991000000006</v>
      </c>
      <c r="E28" s="43">
        <v>-1.8014311840190311E-2</v>
      </c>
      <c r="F28" s="294">
        <v>87.07629</v>
      </c>
      <c r="G28" s="282">
        <v>-7.4411365972876786E-2</v>
      </c>
      <c r="H28" s="130">
        <v>6.5510000000000019</v>
      </c>
      <c r="I28" s="36" t="s">
        <v>20</v>
      </c>
      <c r="J28" s="287">
        <v>0.65463752957199806</v>
      </c>
      <c r="K28" s="287">
        <v>9.0134986017337965E-2</v>
      </c>
      <c r="L28" s="287">
        <v>0.2373694939639229</v>
      </c>
      <c r="M28" s="287">
        <v>1.785799044674112E-2</v>
      </c>
    </row>
    <row r="29" spans="1:13" ht="14.45" customHeight="1">
      <c r="A29" s="25" t="s">
        <v>21</v>
      </c>
      <c r="B29" s="297">
        <v>117.445774</v>
      </c>
      <c r="C29" s="283">
        <v>-0.1436629213483146</v>
      </c>
      <c r="D29" s="297">
        <v>26.450999999999993</v>
      </c>
      <c r="E29" s="44">
        <v>-8.5057073676928496E-2</v>
      </c>
      <c r="F29" s="297">
        <v>51.013113000000004</v>
      </c>
      <c r="G29" s="283">
        <v>-0.23304587564127932</v>
      </c>
      <c r="H29" s="131">
        <v>13.381200000000007</v>
      </c>
      <c r="I29" s="25" t="s">
        <v>21</v>
      </c>
      <c r="J29" s="289">
        <v>0.56385405487849793</v>
      </c>
      <c r="K29" s="289">
        <v>0.12699055144880009</v>
      </c>
      <c r="L29" s="289">
        <v>0.24491260636610918</v>
      </c>
      <c r="M29" s="289">
        <v>6.4242787306592747E-2</v>
      </c>
    </row>
    <row r="30" spans="1:13" ht="14.45" customHeight="1">
      <c r="A30" s="36" t="s">
        <v>22</v>
      </c>
      <c r="B30" s="294">
        <v>436.03621099999998</v>
      </c>
      <c r="C30" s="282">
        <v>0.25202773926878308</v>
      </c>
      <c r="D30" s="294">
        <v>83.268395000000055</v>
      </c>
      <c r="E30" s="43">
        <v>4.6206230056427211E-2</v>
      </c>
      <c r="F30" s="294">
        <v>177.96268000000001</v>
      </c>
      <c r="G30" s="282">
        <v>-2.8774876079977418E-2</v>
      </c>
      <c r="H30" s="130">
        <v>6.7388319999999737</v>
      </c>
      <c r="I30" s="36" t="s">
        <v>22</v>
      </c>
      <c r="J30" s="287">
        <v>0.61936423541137464</v>
      </c>
      <c r="K30" s="287">
        <v>0.11827794229481406</v>
      </c>
      <c r="L30" s="287">
        <v>0.25278570093335467</v>
      </c>
      <c r="M30" s="287">
        <v>9.5721213604566622E-3</v>
      </c>
    </row>
    <row r="31" spans="1:13" ht="14.45" customHeight="1">
      <c r="A31" s="25" t="s">
        <v>23</v>
      </c>
      <c r="B31" s="297">
        <v>448.36900000000003</v>
      </c>
      <c r="C31" s="283">
        <v>-5.754541288838988E-2</v>
      </c>
      <c r="D31" s="297">
        <v>92</v>
      </c>
      <c r="E31" s="44">
        <v>1.098901098901095E-2</v>
      </c>
      <c r="F31" s="297">
        <v>186.58999999999997</v>
      </c>
      <c r="G31" s="283">
        <v>-0.15619771175326735</v>
      </c>
      <c r="H31" s="131">
        <v>2.4859999999999332</v>
      </c>
      <c r="I31" s="25" t="s">
        <v>23</v>
      </c>
      <c r="J31" s="289">
        <v>0.6146714282776633</v>
      </c>
      <c r="K31" s="289">
        <v>0.12612328551158758</v>
      </c>
      <c r="L31" s="289">
        <v>0.25579721569138181</v>
      </c>
      <c r="M31" s="289">
        <v>3.4080705193673729E-3</v>
      </c>
    </row>
    <row r="32" spans="1:13" ht="14.45" customHeight="1">
      <c r="A32" s="36" t="s">
        <v>27</v>
      </c>
      <c r="B32" s="294">
        <v>10.603111</v>
      </c>
      <c r="C32" s="282">
        <v>-0.84242291948757753</v>
      </c>
      <c r="D32" s="294">
        <v>22.041989999999998</v>
      </c>
      <c r="E32" s="43">
        <v>2.9999532710280441E-2</v>
      </c>
      <c r="F32" s="294">
        <v>97.302355000000006</v>
      </c>
      <c r="G32" s="282">
        <v>-0.11843588159549334</v>
      </c>
      <c r="H32" s="130">
        <v>10.407899999999984</v>
      </c>
      <c r="I32" s="36" t="s">
        <v>27</v>
      </c>
      <c r="J32" s="287">
        <v>7.554475512854672E-2</v>
      </c>
      <c r="K32" s="287">
        <v>0.15704416723505726</v>
      </c>
      <c r="L32" s="287">
        <v>0.69325715649925046</v>
      </c>
      <c r="M32" s="287">
        <v>7.4153921137145515E-2</v>
      </c>
    </row>
    <row r="33" spans="1:13" ht="14.45" customHeight="1">
      <c r="A33" s="37" t="s">
        <v>28</v>
      </c>
      <c r="B33" s="297">
        <v>16.858295999999999</v>
      </c>
      <c r="C33" s="283">
        <v>0.2820825680747423</v>
      </c>
      <c r="D33" s="297">
        <v>8.5257819999999995</v>
      </c>
      <c r="E33" s="44">
        <v>-5.0619578207556915E-3</v>
      </c>
      <c r="F33" s="297">
        <v>41.14284</v>
      </c>
      <c r="G33" s="283">
        <v>2.0639356401564335E-2</v>
      </c>
      <c r="H33" s="131">
        <v>0.15240000000000009</v>
      </c>
      <c r="I33" s="37" t="s">
        <v>28</v>
      </c>
      <c r="J33" s="288">
        <v>0.25282646112247281</v>
      </c>
      <c r="K33" s="288">
        <v>0.12786246553991448</v>
      </c>
      <c r="L33" s="288">
        <v>0.61702550706952342</v>
      </c>
      <c r="M33" s="288">
        <v>2.2855662680893061E-3</v>
      </c>
    </row>
    <row r="34" spans="1:13" ht="14.45" customHeight="1">
      <c r="A34" s="36" t="s">
        <v>29</v>
      </c>
      <c r="B34" s="294">
        <v>86.962000000000003</v>
      </c>
      <c r="C34" s="282">
        <v>-0.24574679844399827</v>
      </c>
      <c r="D34" s="294">
        <v>8.8000000000000007</v>
      </c>
      <c r="E34" s="43">
        <v>0.91304347826086985</v>
      </c>
      <c r="F34" s="294">
        <v>101.50903400000001</v>
      </c>
      <c r="G34" s="282">
        <v>5.1356896132076058E-2</v>
      </c>
      <c r="H34" s="130">
        <v>3.4999999999999716</v>
      </c>
      <c r="I34" s="36" t="s">
        <v>29</v>
      </c>
      <c r="J34" s="287">
        <v>0.43314017100693925</v>
      </c>
      <c r="K34" s="287">
        <v>4.3831023951393315E-2</v>
      </c>
      <c r="L34" s="287">
        <v>0.50559601142463617</v>
      </c>
      <c r="M34" s="287">
        <v>1.7432793617031289E-2</v>
      </c>
    </row>
    <row r="35" spans="1:13" ht="14.45" customHeight="1">
      <c r="A35" s="37" t="s">
        <v>30</v>
      </c>
      <c r="B35" s="297">
        <v>157.01900000000001</v>
      </c>
      <c r="C35" s="283">
        <v>0.16785276399233684</v>
      </c>
      <c r="D35" s="297">
        <v>19.896100000000001</v>
      </c>
      <c r="E35" s="44">
        <v>1.0112698732138714E-3</v>
      </c>
      <c r="F35" s="297">
        <v>296.68380000000002</v>
      </c>
      <c r="G35" s="283">
        <v>7.8305241639047285E-2</v>
      </c>
      <c r="H35" s="131">
        <v>21.462099999999964</v>
      </c>
      <c r="I35" s="37" t="s">
        <v>30</v>
      </c>
      <c r="J35" s="288">
        <v>0.31717101528902503</v>
      </c>
      <c r="K35" s="288">
        <v>4.0189188807035904E-2</v>
      </c>
      <c r="L35" s="288">
        <v>0.5992873605474881</v>
      </c>
      <c r="M35" s="288">
        <v>4.3352435356450954E-2</v>
      </c>
    </row>
    <row r="36" spans="1:13" ht="14.45" customHeight="1">
      <c r="A36" s="41" t="s">
        <v>24</v>
      </c>
      <c r="B36" s="301">
        <v>5125.2496839999994</v>
      </c>
      <c r="C36" s="284">
        <v>4.3956991153437208E-2</v>
      </c>
      <c r="D36" s="301">
        <v>934.08462699999995</v>
      </c>
      <c r="E36" s="45">
        <v>3.6581765967917512E-2</v>
      </c>
      <c r="F36" s="301">
        <v>2250.0994009999999</v>
      </c>
      <c r="G36" s="284">
        <v>-4.3448437431381493E-2</v>
      </c>
      <c r="H36" s="132">
        <v>194.59109199999921</v>
      </c>
      <c r="I36" s="41" t="s">
        <v>24</v>
      </c>
      <c r="J36" s="290">
        <v>0.60268517579925918</v>
      </c>
      <c r="K36" s="290">
        <v>0.10984029897944782</v>
      </c>
      <c r="L36" s="290">
        <v>0.26459229045776433</v>
      </c>
      <c r="M36" s="290">
        <v>2.288223476352871E-2</v>
      </c>
    </row>
    <row r="37" spans="1:13" ht="14.45" customHeight="1">
      <c r="A37" s="38" t="s">
        <v>26</v>
      </c>
      <c r="B37" s="305">
        <v>6318.0926839999993</v>
      </c>
      <c r="C37" s="285">
        <v>3.3368098912541777E-2</v>
      </c>
      <c r="D37" s="305">
        <v>1301.082627</v>
      </c>
      <c r="E37" s="46">
        <v>7.6948116393128263E-2</v>
      </c>
      <c r="F37" s="305">
        <v>2692.499401</v>
      </c>
      <c r="G37" s="285">
        <v>-2.9483384325017736E-2</v>
      </c>
      <c r="H37" s="133">
        <v>215.82109199999923</v>
      </c>
      <c r="I37" s="38" t="s">
        <v>26</v>
      </c>
      <c r="J37" s="291">
        <v>0.60015152716559561</v>
      </c>
      <c r="K37" s="291">
        <v>0.12358899506810007</v>
      </c>
      <c r="L37" s="291">
        <v>0.25575877218369114</v>
      </c>
      <c r="M37" s="291">
        <v>2.0500705582613146E-2</v>
      </c>
    </row>
    <row r="38" spans="1:13" ht="14.45" customHeight="1">
      <c r="A38" s="29" t="s">
        <v>31</v>
      </c>
      <c r="B38" s="307">
        <v>271.442407</v>
      </c>
      <c r="C38" s="285">
        <v>-0.17790583738718435</v>
      </c>
      <c r="D38" s="307">
        <v>59.263872000000006</v>
      </c>
      <c r="E38" s="46">
        <v>8.8505817473719439E-2</v>
      </c>
      <c r="F38" s="307">
        <v>536.63802900000007</v>
      </c>
      <c r="G38" s="285">
        <v>2.7304188968895193E-2</v>
      </c>
      <c r="H38" s="133">
        <v>35.522399999999948</v>
      </c>
      <c r="I38" s="29" t="s">
        <v>31</v>
      </c>
      <c r="J38" s="292">
        <v>0.30064505047626588</v>
      </c>
      <c r="K38" s="292">
        <v>6.5639669150365884E-2</v>
      </c>
      <c r="L38" s="292">
        <v>0.59437126681605368</v>
      </c>
      <c r="M38" s="292">
        <v>3.9344013557314539E-2</v>
      </c>
    </row>
    <row r="39" spans="1:13" ht="14.45" customHeight="1">
      <c r="A39" s="42" t="s">
        <v>32</v>
      </c>
      <c r="B39" s="309">
        <v>6589.5350909999997</v>
      </c>
      <c r="C39" s="286">
        <v>2.2543074270926056E-2</v>
      </c>
      <c r="D39" s="309">
        <v>1360.346499</v>
      </c>
      <c r="E39" s="47">
        <v>7.7446515096487811E-2</v>
      </c>
      <c r="F39" s="309">
        <v>3229.1374300000002</v>
      </c>
      <c r="G39" s="286">
        <v>-2.0485089472919826E-2</v>
      </c>
      <c r="H39" s="134">
        <v>251.3434919999977</v>
      </c>
      <c r="I39" s="42" t="s">
        <v>32</v>
      </c>
      <c r="J39" s="293">
        <v>0.57649397244243772</v>
      </c>
      <c r="K39" s="293">
        <v>0.11901166717782224</v>
      </c>
      <c r="L39" s="293">
        <v>0.28250525095857087</v>
      </c>
      <c r="M39" s="293">
        <v>2.1989109421169137E-2</v>
      </c>
    </row>
    <row r="40" spans="1:13">
      <c r="A40" s="91" t="s">
        <v>341</v>
      </c>
      <c r="B40" s="58"/>
      <c r="C40" s="59"/>
      <c r="D40" s="49"/>
      <c r="E40" s="49"/>
      <c r="F40" s="2"/>
      <c r="G40" s="49"/>
      <c r="H40" s="131"/>
      <c r="I40" s="91" t="s">
        <v>343</v>
      </c>
      <c r="J40" s="95"/>
      <c r="K40" s="72"/>
      <c r="L40" s="96"/>
      <c r="M40" s="11"/>
    </row>
    <row r="41" spans="1:13" ht="24.95" customHeight="1">
      <c r="A41" s="646"/>
      <c r="B41" s="646"/>
      <c r="C41" s="646"/>
      <c r="D41" s="646"/>
      <c r="E41" s="646"/>
      <c r="F41" s="646"/>
      <c r="G41" s="646"/>
      <c r="H41" s="646"/>
      <c r="I41" s="227" t="s">
        <v>241</v>
      </c>
      <c r="J41" s="235"/>
      <c r="K41" s="236"/>
      <c r="L41" s="227" t="s">
        <v>242</v>
      </c>
      <c r="M41" s="74"/>
    </row>
    <row r="42" spans="1:13" ht="9.9499999999999993" customHeight="1">
      <c r="I42" s="77"/>
      <c r="J42" s="77"/>
      <c r="K42" s="78"/>
      <c r="L42" s="78"/>
      <c r="M42" s="77"/>
    </row>
    <row r="43" spans="1:13" ht="9.9499999999999993" customHeight="1">
      <c r="I43" s="121"/>
      <c r="J43" s="77"/>
      <c r="K43" s="77"/>
      <c r="L43" s="77"/>
      <c r="M43" s="77"/>
    </row>
    <row r="44" spans="1:13" ht="9.9499999999999993" customHeight="1">
      <c r="I44" s="77"/>
      <c r="J44" s="79"/>
      <c r="K44" s="80"/>
      <c r="L44" s="81"/>
      <c r="M44" s="82"/>
    </row>
    <row r="45" spans="1:13">
      <c r="A45" s="97" t="s">
        <v>38</v>
      </c>
      <c r="B45" s="53"/>
      <c r="C45" s="54"/>
      <c r="D45" s="2"/>
      <c r="E45" s="2"/>
      <c r="F45" s="2"/>
      <c r="G45" s="2"/>
      <c r="H45" s="7"/>
      <c r="I45" s="143"/>
      <c r="J45" s="28"/>
      <c r="K45" s="83"/>
      <c r="L45" s="77"/>
      <c r="M45" s="23"/>
    </row>
    <row r="46" spans="1:13" ht="15" customHeight="1">
      <c r="A46" s="409" t="s">
        <v>309</v>
      </c>
      <c r="B46" s="92"/>
      <c r="C46" s="55"/>
      <c r="D46" s="56"/>
      <c r="E46" s="56"/>
      <c r="F46" s="55"/>
      <c r="G46" s="55"/>
      <c r="H46" s="57"/>
      <c r="I46" s="143"/>
      <c r="J46" s="85"/>
      <c r="K46" s="86"/>
      <c r="L46" s="87"/>
      <c r="M46" s="86"/>
    </row>
    <row r="47" spans="1:13" ht="18">
      <c r="A47" s="93" t="s">
        <v>2</v>
      </c>
      <c r="B47" s="632" t="s">
        <v>273</v>
      </c>
      <c r="C47" s="632"/>
      <c r="D47" s="632" t="s">
        <v>72</v>
      </c>
      <c r="E47" s="632"/>
      <c r="F47" s="632" t="s">
        <v>274</v>
      </c>
      <c r="G47" s="632"/>
      <c r="H47" s="113" t="s">
        <v>64</v>
      </c>
      <c r="I47" s="88"/>
      <c r="J47" s="89"/>
      <c r="K47" s="81"/>
      <c r="L47" s="90"/>
      <c r="M47" s="81"/>
    </row>
    <row r="48" spans="1:13" ht="14.1" customHeight="1">
      <c r="A48" s="36" t="s">
        <v>3</v>
      </c>
      <c r="B48" s="636">
        <v>84.507947183652419</v>
      </c>
      <c r="C48" s="636"/>
      <c r="D48" s="636">
        <v>30.087835537015451</v>
      </c>
      <c r="E48" s="636"/>
      <c r="F48" s="636">
        <v>20.900613733457821</v>
      </c>
      <c r="G48" s="636"/>
      <c r="H48" s="294">
        <v>2.6479137881637347</v>
      </c>
    </row>
    <row r="49" spans="1:9" ht="14.1" customHeight="1">
      <c r="A49" s="37" t="s">
        <v>4</v>
      </c>
      <c r="B49" s="640">
        <v>125.47165124276944</v>
      </c>
      <c r="C49" s="640"/>
      <c r="D49" s="640">
        <v>12.098261136653944</v>
      </c>
      <c r="E49" s="640"/>
      <c r="F49" s="640">
        <v>55.838162279755998</v>
      </c>
      <c r="G49" s="640"/>
      <c r="H49" s="297">
        <v>1.2468518411626146</v>
      </c>
    </row>
    <row r="50" spans="1:9" ht="14.1" customHeight="1">
      <c r="A50" s="36" t="s">
        <v>5</v>
      </c>
      <c r="B50" s="636">
        <v>84.054527351318271</v>
      </c>
      <c r="C50" s="636"/>
      <c r="D50" s="636">
        <v>38.217924062709002</v>
      </c>
      <c r="E50" s="636"/>
      <c r="F50" s="636">
        <v>57.926735090160527</v>
      </c>
      <c r="G50" s="636"/>
      <c r="H50" s="294">
        <v>7.7585259375424265</v>
      </c>
    </row>
    <row r="51" spans="1:9" ht="14.1" customHeight="1">
      <c r="A51" s="37" t="s">
        <v>6</v>
      </c>
      <c r="B51" s="640">
        <v>88.896274484459269</v>
      </c>
      <c r="C51" s="640"/>
      <c r="D51" s="640">
        <v>21.141651158686617</v>
      </c>
      <c r="E51" s="640"/>
      <c r="F51" s="640">
        <v>40.496459576849048</v>
      </c>
      <c r="G51" s="640"/>
      <c r="H51" s="297">
        <v>8.0611259354218543</v>
      </c>
    </row>
    <row r="52" spans="1:9" ht="14.1" customHeight="1">
      <c r="A52" s="36" t="s">
        <v>7</v>
      </c>
      <c r="B52" s="636">
        <v>138.40526905627064</v>
      </c>
      <c r="C52" s="636"/>
      <c r="D52" s="636">
        <v>12.646168632443324</v>
      </c>
      <c r="E52" s="636"/>
      <c r="F52" s="636">
        <v>33.162178681931998</v>
      </c>
      <c r="G52" s="636"/>
      <c r="H52" s="294">
        <v>3.8701398064052288</v>
      </c>
    </row>
    <row r="53" spans="1:9" ht="14.1" customHeight="1">
      <c r="A53" s="37" t="s">
        <v>8</v>
      </c>
      <c r="B53" s="640">
        <v>87.583566230040816</v>
      </c>
      <c r="C53" s="640"/>
      <c r="D53" s="640">
        <v>18.641881840904855</v>
      </c>
      <c r="E53" s="640"/>
      <c r="F53" s="640">
        <v>26.217817834574223</v>
      </c>
      <c r="G53" s="640"/>
      <c r="H53" s="297">
        <v>1.03481466545431</v>
      </c>
    </row>
    <row r="54" spans="1:9" ht="14.1" customHeight="1">
      <c r="A54" s="36" t="s">
        <v>9</v>
      </c>
      <c r="B54" s="636">
        <v>70.349234640385831</v>
      </c>
      <c r="C54" s="636"/>
      <c r="D54" s="636">
        <v>18.202235648051069</v>
      </c>
      <c r="E54" s="636"/>
      <c r="F54" s="636">
        <v>39.300112415833738</v>
      </c>
      <c r="G54" s="636"/>
      <c r="H54" s="294">
        <v>7.5589455045315948</v>
      </c>
      <c r="I54" s="227" t="s">
        <v>80</v>
      </c>
    </row>
    <row r="55" spans="1:9" ht="14.1" customHeight="1">
      <c r="A55" s="37" t="s">
        <v>109</v>
      </c>
      <c r="B55" s="640">
        <v>329.04501235571962</v>
      </c>
      <c r="C55" s="640"/>
      <c r="D55" s="640">
        <v>20.432481466420597</v>
      </c>
      <c r="E55" s="640"/>
      <c r="F55" s="640">
        <v>338.31086364916013</v>
      </c>
      <c r="G55" s="640"/>
      <c r="H55" s="297">
        <v>0</v>
      </c>
    </row>
    <row r="56" spans="1:9" ht="14.1" customHeight="1">
      <c r="A56" s="36" t="s">
        <v>11</v>
      </c>
      <c r="B56" s="636">
        <v>74.015661733657154</v>
      </c>
      <c r="C56" s="636"/>
      <c r="D56" s="636">
        <v>12.97363047629751</v>
      </c>
      <c r="E56" s="636"/>
      <c r="F56" s="636">
        <v>45.264938887589686</v>
      </c>
      <c r="G56" s="636"/>
      <c r="H56" s="294">
        <v>1.6847242525081667</v>
      </c>
      <c r="I56" s="97" t="s">
        <v>38</v>
      </c>
    </row>
    <row r="57" spans="1:9" ht="14.1" customHeight="1">
      <c r="A57" s="25" t="s">
        <v>25</v>
      </c>
      <c r="B57" s="640">
        <v>99.330203145759398</v>
      </c>
      <c r="C57" s="640"/>
      <c r="D57" s="640">
        <v>30.56059003078143</v>
      </c>
      <c r="E57" s="640"/>
      <c r="F57" s="640">
        <v>36.839451521854897</v>
      </c>
      <c r="G57" s="640"/>
      <c r="H57" s="297">
        <v>1.7678606596043758</v>
      </c>
      <c r="I57" s="409" t="s">
        <v>309</v>
      </c>
    </row>
    <row r="58" spans="1:9" ht="14.1" customHeight="1">
      <c r="A58" s="36" t="s">
        <v>12</v>
      </c>
      <c r="B58" s="636">
        <v>98.629606697892115</v>
      </c>
      <c r="C58" s="636"/>
      <c r="D58" s="636">
        <v>15.653049246985688</v>
      </c>
      <c r="E58" s="636"/>
      <c r="F58" s="636">
        <v>73.088375942986247</v>
      </c>
      <c r="G58" s="636"/>
      <c r="H58" s="294">
        <v>10.240466761464738</v>
      </c>
      <c r="I58" s="88" t="s">
        <v>270</v>
      </c>
    </row>
    <row r="59" spans="1:9" ht="14.1" customHeight="1">
      <c r="A59" s="25" t="s">
        <v>13</v>
      </c>
      <c r="B59" s="640">
        <v>115.13308873805076</v>
      </c>
      <c r="C59" s="640"/>
      <c r="D59" s="640">
        <v>28.947995776998262</v>
      </c>
      <c r="E59" s="640"/>
      <c r="F59" s="640">
        <v>49.579697369007043</v>
      </c>
      <c r="G59" s="640"/>
      <c r="H59" s="297">
        <v>8.7281481927805675</v>
      </c>
    </row>
    <row r="60" spans="1:9" ht="14.1" customHeight="1">
      <c r="A60" s="36" t="s">
        <v>14</v>
      </c>
      <c r="B60" s="636">
        <v>80.267297732583842</v>
      </c>
      <c r="C60" s="636"/>
      <c r="D60" s="636">
        <v>22.294790693654491</v>
      </c>
      <c r="E60" s="636"/>
      <c r="F60" s="636">
        <v>27.439332656310768</v>
      </c>
      <c r="G60" s="636"/>
      <c r="H60" s="294">
        <v>3.5596040249046772</v>
      </c>
    </row>
    <row r="61" spans="1:9" ht="14.1" customHeight="1">
      <c r="A61" s="25" t="s">
        <v>15</v>
      </c>
      <c r="B61" s="640">
        <v>110.69911069509335</v>
      </c>
      <c r="C61" s="640"/>
      <c r="D61" s="640">
        <v>4.5195061887104746</v>
      </c>
      <c r="E61" s="640"/>
      <c r="F61" s="640">
        <v>39.777680468903789</v>
      </c>
      <c r="G61" s="640"/>
      <c r="H61" s="297">
        <v>3.308613308372276</v>
      </c>
    </row>
    <row r="62" spans="1:9" ht="14.1" customHeight="1">
      <c r="A62" s="36" t="s">
        <v>16</v>
      </c>
      <c r="B62" s="636">
        <v>87.391521539169275</v>
      </c>
      <c r="C62" s="636"/>
      <c r="D62" s="636">
        <v>28.19261316101057</v>
      </c>
      <c r="E62" s="636"/>
      <c r="F62" s="636">
        <v>56.932739921680174</v>
      </c>
      <c r="G62" s="636"/>
      <c r="H62" s="294">
        <v>2.6781846653794186</v>
      </c>
    </row>
    <row r="63" spans="1:9" ht="14.1" customHeight="1">
      <c r="A63" s="25" t="s">
        <v>17</v>
      </c>
      <c r="B63" s="640">
        <v>105.32822864344746</v>
      </c>
      <c r="C63" s="640"/>
      <c r="D63" s="640">
        <v>18.838262611857633</v>
      </c>
      <c r="E63" s="640"/>
      <c r="F63" s="640">
        <v>49.792458539332053</v>
      </c>
      <c r="G63" s="640"/>
      <c r="H63" s="297">
        <v>11.610799244327847</v>
      </c>
    </row>
    <row r="64" spans="1:9" ht="14.1" customHeight="1">
      <c r="A64" s="36" t="s">
        <v>18</v>
      </c>
      <c r="B64" s="636">
        <v>112.26217230454365</v>
      </c>
      <c r="C64" s="636"/>
      <c r="D64" s="636">
        <v>8.6604421288535622</v>
      </c>
      <c r="E64" s="636"/>
      <c r="F64" s="636">
        <v>51.894526441179913</v>
      </c>
      <c r="G64" s="636"/>
      <c r="H64" s="294">
        <v>5.8439388328380781</v>
      </c>
    </row>
    <row r="65" spans="1:14" ht="14.1" customHeight="1">
      <c r="A65" s="25" t="s">
        <v>19</v>
      </c>
      <c r="B65" s="640">
        <v>119.7349212648238</v>
      </c>
      <c r="C65" s="640"/>
      <c r="D65" s="640">
        <v>22.121548195434706</v>
      </c>
      <c r="E65" s="640"/>
      <c r="F65" s="640">
        <v>39.550188802018347</v>
      </c>
      <c r="G65" s="640"/>
      <c r="H65" s="297">
        <v>2.996120905591428</v>
      </c>
    </row>
    <row r="66" spans="1:14" ht="14.1" customHeight="1">
      <c r="A66" s="36" t="s">
        <v>20</v>
      </c>
      <c r="B66" s="636">
        <v>122.16958355378291</v>
      </c>
      <c r="C66" s="636"/>
      <c r="D66" s="636">
        <v>16.821146371739047</v>
      </c>
      <c r="E66" s="636"/>
      <c r="F66" s="636">
        <v>44.298303894835378</v>
      </c>
      <c r="G66" s="636"/>
      <c r="H66" s="294">
        <v>3.3326889422489936</v>
      </c>
    </row>
    <row r="67" spans="1:14" ht="14.1" customHeight="1">
      <c r="A67" s="25" t="s">
        <v>21</v>
      </c>
      <c r="B67" s="640">
        <v>64.096829262169564</v>
      </c>
      <c r="C67" s="640"/>
      <c r="D67" s="640">
        <v>14.435812997525534</v>
      </c>
      <c r="E67" s="640"/>
      <c r="F67" s="640">
        <v>27.840753078886966</v>
      </c>
      <c r="G67" s="640"/>
      <c r="H67" s="297">
        <v>7.3028808318206817</v>
      </c>
    </row>
    <row r="68" spans="1:14" ht="14.1" customHeight="1">
      <c r="A68" s="36" t="s">
        <v>22</v>
      </c>
      <c r="B68" s="636">
        <v>87.173105211998987</v>
      </c>
      <c r="C68" s="636"/>
      <c r="D68" s="636">
        <v>16.647159972154917</v>
      </c>
      <c r="E68" s="636"/>
      <c r="F68" s="636">
        <v>35.57860341890116</v>
      </c>
      <c r="G68" s="636"/>
      <c r="H68" s="294">
        <v>1.3472388212775825</v>
      </c>
    </row>
    <row r="69" spans="1:14" ht="14.1" customHeight="1">
      <c r="A69" s="25" t="s">
        <v>23</v>
      </c>
      <c r="B69" s="640">
        <v>69.61856975497507</v>
      </c>
      <c r="C69" s="640"/>
      <c r="D69" s="640">
        <v>14.284904659906697</v>
      </c>
      <c r="E69" s="640"/>
      <c r="F69" s="640">
        <v>28.971960440130328</v>
      </c>
      <c r="G69" s="640"/>
      <c r="H69" s="297">
        <v>0.38600296722312055</v>
      </c>
    </row>
    <row r="70" spans="1:14" ht="14.1" customHeight="1">
      <c r="A70" s="36" t="s">
        <v>27</v>
      </c>
      <c r="B70" s="636">
        <v>25.766538600801443</v>
      </c>
      <c r="C70" s="636"/>
      <c r="D70" s="636">
        <v>53.564070599042054</v>
      </c>
      <c r="E70" s="636"/>
      <c r="F70" s="636">
        <v>236.45370552627296</v>
      </c>
      <c r="G70" s="636"/>
      <c r="H70" s="294">
        <v>25.292157849076645</v>
      </c>
    </row>
    <row r="71" spans="1:14" ht="14.1" customHeight="1">
      <c r="A71" s="37" t="s">
        <v>28</v>
      </c>
      <c r="B71" s="640">
        <v>70.287122314456184</v>
      </c>
      <c r="C71" s="640"/>
      <c r="D71" s="640">
        <v>35.54645631209636</v>
      </c>
      <c r="E71" s="640"/>
      <c r="F71" s="640">
        <v>171.53642500072962</v>
      </c>
      <c r="G71" s="640"/>
      <c r="H71" s="297">
        <v>0.63539977235677481</v>
      </c>
    </row>
    <row r="72" spans="1:14" ht="14.1" customHeight="1">
      <c r="A72" s="36" t="s">
        <v>29</v>
      </c>
      <c r="B72" s="636">
        <v>218.02418869589636</v>
      </c>
      <c r="C72" s="636"/>
      <c r="D72" s="636">
        <v>22.06265794857395</v>
      </c>
      <c r="E72" s="636"/>
      <c r="F72" s="636">
        <v>254.4953517991095</v>
      </c>
      <c r="G72" s="636"/>
      <c r="H72" s="294">
        <v>8.7749207750009308</v>
      </c>
    </row>
    <row r="73" spans="1:14" ht="14.1" customHeight="1">
      <c r="A73" s="424" t="s">
        <v>30</v>
      </c>
      <c r="B73" s="637">
        <v>187.45918480642106</v>
      </c>
      <c r="C73" s="637"/>
      <c r="D73" s="637">
        <v>23.753218953292496</v>
      </c>
      <c r="E73" s="637"/>
      <c r="F73" s="637">
        <v>354.19983118776241</v>
      </c>
      <c r="G73" s="637"/>
      <c r="H73" s="453">
        <v>25.62280851510889</v>
      </c>
    </row>
    <row r="74" spans="1:14">
      <c r="A74" s="41" t="s">
        <v>24</v>
      </c>
      <c r="B74" s="640">
        <v>97.593633130177068</v>
      </c>
      <c r="C74" s="640"/>
      <c r="D74" s="640">
        <v>17.786589536225279</v>
      </c>
      <c r="E74" s="640"/>
      <c r="F74" s="640">
        <v>42.845790739358101</v>
      </c>
      <c r="G74" s="640"/>
      <c r="H74" s="297">
        <v>3.7053515075244206</v>
      </c>
      <c r="I74" s="427"/>
    </row>
    <row r="75" spans="1:14">
      <c r="A75" s="38" t="s">
        <v>26</v>
      </c>
      <c r="B75" s="640">
        <v>97.916828855501862</v>
      </c>
      <c r="C75" s="640"/>
      <c r="D75" s="640">
        <v>20.163978480000686</v>
      </c>
      <c r="E75" s="640"/>
      <c r="F75" s="640">
        <v>41.727941679124996</v>
      </c>
      <c r="G75" s="640"/>
      <c r="H75" s="297">
        <v>3.3447620960495947</v>
      </c>
    </row>
    <row r="76" spans="1:14">
      <c r="A76" s="29" t="s">
        <v>31</v>
      </c>
      <c r="B76" s="640">
        <v>143.78487496537042</v>
      </c>
      <c r="C76" s="640"/>
      <c r="D76" s="640">
        <v>31.3924729730374</v>
      </c>
      <c r="E76" s="640"/>
      <c r="F76" s="640">
        <v>284.26078575639741</v>
      </c>
      <c r="G76" s="640"/>
      <c r="H76" s="297">
        <v>18.816455022335056</v>
      </c>
    </row>
    <row r="77" spans="1:14" ht="14.45" customHeight="1">
      <c r="A77" s="42" t="s">
        <v>32</v>
      </c>
      <c r="B77" s="645">
        <v>99.220662189707269</v>
      </c>
      <c r="C77" s="645"/>
      <c r="D77" s="645">
        <v>20.483156789403605</v>
      </c>
      <c r="E77" s="645"/>
      <c r="F77" s="645">
        <v>48.622118204328039</v>
      </c>
      <c r="G77" s="645"/>
      <c r="H77" s="423">
        <v>3.7845564776450122</v>
      </c>
      <c r="I77" s="393"/>
    </row>
    <row r="78" spans="1:14">
      <c r="A78" s="91" t="s">
        <v>343</v>
      </c>
      <c r="B78" s="430"/>
      <c r="C78" s="430"/>
      <c r="D78" s="430"/>
      <c r="E78" s="430"/>
      <c r="F78" s="430"/>
      <c r="G78" s="430"/>
      <c r="H78" s="430"/>
    </row>
    <row r="79" spans="1:14" ht="36" customHeight="1">
      <c r="A79" s="646" t="s">
        <v>377</v>
      </c>
      <c r="B79" s="646"/>
      <c r="C79" s="646"/>
      <c r="D79" s="646"/>
      <c r="E79" s="646"/>
      <c r="F79" s="646"/>
      <c r="G79" s="646"/>
      <c r="H79" s="646"/>
      <c r="I79" s="91" t="s">
        <v>343</v>
      </c>
      <c r="J79" s="120"/>
      <c r="K79" s="120"/>
      <c r="L79" s="120"/>
    </row>
    <row r="80" spans="1:14">
      <c r="A80" s="400"/>
      <c r="I80" t="s">
        <v>2</v>
      </c>
      <c r="J80" s="114" t="s">
        <v>71</v>
      </c>
      <c r="K80" s="114" t="s">
        <v>72</v>
      </c>
      <c r="L80" t="s">
        <v>73</v>
      </c>
      <c r="M80" t="s">
        <v>64</v>
      </c>
      <c r="N80" t="s">
        <v>51</v>
      </c>
    </row>
    <row r="81" spans="1:24">
      <c r="I81" t="s">
        <v>13</v>
      </c>
      <c r="J81" s="114">
        <v>115.13308873805076</v>
      </c>
      <c r="K81" s="114">
        <v>28.947995776998262</v>
      </c>
      <c r="L81" s="114">
        <v>49.579697369007043</v>
      </c>
      <c r="M81" s="114">
        <v>8.7281481927805675</v>
      </c>
      <c r="N81" s="486">
        <v>202.38893007683663</v>
      </c>
      <c r="Q81" s="114"/>
      <c r="R81" s="114"/>
      <c r="S81" s="114"/>
      <c r="T81" s="114"/>
      <c r="U81" s="114"/>
      <c r="W81" s="114"/>
      <c r="X81" s="114"/>
    </row>
    <row r="82" spans="1:24">
      <c r="I82" t="s">
        <v>12</v>
      </c>
      <c r="J82" s="114">
        <v>98.629606697892115</v>
      </c>
      <c r="K82" s="114">
        <v>15.653049246985688</v>
      </c>
      <c r="L82" s="114">
        <v>73.088375942986247</v>
      </c>
      <c r="M82" s="114">
        <v>10.240466761464738</v>
      </c>
      <c r="N82" s="486">
        <v>197.61149864932878</v>
      </c>
      <c r="Q82" s="114"/>
      <c r="R82" s="114"/>
      <c r="S82" s="114"/>
      <c r="T82" s="114"/>
      <c r="U82" s="114"/>
      <c r="W82" s="114"/>
      <c r="X82" s="114"/>
    </row>
    <row r="83" spans="1:24">
      <c r="A83" s="114" t="s">
        <v>327</v>
      </c>
      <c r="B83" t="s">
        <v>74</v>
      </c>
      <c r="D83" t="s">
        <v>75</v>
      </c>
      <c r="F83" t="s">
        <v>76</v>
      </c>
      <c r="H83" t="s">
        <v>64</v>
      </c>
      <c r="I83" t="s">
        <v>4</v>
      </c>
      <c r="J83" s="114">
        <v>125.47165124276944</v>
      </c>
      <c r="K83" s="114">
        <v>12.098261136653944</v>
      </c>
      <c r="L83" s="114">
        <v>55.838162279755998</v>
      </c>
      <c r="M83" s="114">
        <v>1.2468518411626146</v>
      </c>
      <c r="N83" s="486">
        <v>194.65492650034201</v>
      </c>
      <c r="Q83" s="114"/>
      <c r="R83" s="114"/>
      <c r="S83" s="114"/>
      <c r="T83" s="114"/>
      <c r="U83" s="114"/>
      <c r="W83" s="114"/>
      <c r="X83" s="114"/>
    </row>
    <row r="84" spans="1:24">
      <c r="A84" s="114" t="s">
        <v>3</v>
      </c>
      <c r="B84">
        <v>146.58726311000001</v>
      </c>
      <c r="D84">
        <v>53.997674719999999</v>
      </c>
      <c r="F84" s="412">
        <v>41.740748670000002</v>
      </c>
      <c r="H84">
        <v>2.9343234999999837</v>
      </c>
      <c r="I84" t="s">
        <v>7</v>
      </c>
      <c r="J84" s="114">
        <v>138.40526905627064</v>
      </c>
      <c r="K84" s="114">
        <v>12.646168632443324</v>
      </c>
      <c r="L84" s="114">
        <v>33.162178681931998</v>
      </c>
      <c r="M84" s="114">
        <v>3.8701398064052288</v>
      </c>
      <c r="N84" s="486">
        <v>188.08375617705121</v>
      </c>
      <c r="Q84" s="114"/>
      <c r="R84" s="114"/>
      <c r="S84" s="114"/>
      <c r="T84" s="114"/>
      <c r="U84" s="114"/>
      <c r="W84" s="114"/>
      <c r="X84" s="114"/>
    </row>
    <row r="85" spans="1:24">
      <c r="A85" s="114" t="s">
        <v>4</v>
      </c>
      <c r="B85">
        <v>356.27980200000002</v>
      </c>
      <c r="D85">
        <v>40.97999999999999</v>
      </c>
      <c r="F85">
        <v>202.736223</v>
      </c>
      <c r="H85">
        <v>6.8556750000000477</v>
      </c>
      <c r="I85" t="s">
        <v>5</v>
      </c>
      <c r="J85" s="114">
        <v>84.054527351318271</v>
      </c>
      <c r="K85" s="114">
        <v>38.217924062709002</v>
      </c>
      <c r="L85" s="114">
        <v>57.926735090160527</v>
      </c>
      <c r="M85" s="114">
        <v>7.7585259375424265</v>
      </c>
      <c r="N85" s="486">
        <v>187.95771244173022</v>
      </c>
      <c r="Q85" s="114"/>
      <c r="R85" s="114"/>
      <c r="S85" s="114"/>
      <c r="T85" s="114"/>
      <c r="U85" s="114"/>
      <c r="W85" s="114"/>
      <c r="X85" s="114"/>
    </row>
    <row r="86" spans="1:24">
      <c r="A86" s="114" t="s">
        <v>5</v>
      </c>
      <c r="B86">
        <v>95.5</v>
      </c>
      <c r="D86">
        <v>49</v>
      </c>
      <c r="F86">
        <v>114.65300000000001</v>
      </c>
      <c r="H86">
        <v>11.579999999999998</v>
      </c>
      <c r="I86" t="s">
        <v>20</v>
      </c>
      <c r="J86" s="114">
        <v>122.16958355378291</v>
      </c>
      <c r="K86" s="114">
        <v>16.821146371739047</v>
      </c>
      <c r="L86" s="114">
        <v>44.298303894835378</v>
      </c>
      <c r="M86" s="114">
        <v>3.3326889422489936</v>
      </c>
      <c r="N86" s="486">
        <v>186.62172276260637</v>
      </c>
      <c r="Q86" s="114"/>
      <c r="R86" s="114"/>
      <c r="S86" s="114"/>
      <c r="T86" s="114"/>
      <c r="U86" s="114"/>
      <c r="W86" s="114"/>
      <c r="X86" s="114"/>
    </row>
    <row r="87" spans="1:24">
      <c r="A87" s="114" t="s">
        <v>6</v>
      </c>
      <c r="B87">
        <v>159.25247125999999</v>
      </c>
      <c r="D87">
        <v>38.299999999999997</v>
      </c>
      <c r="F87">
        <v>74.766734780000007</v>
      </c>
      <c r="H87">
        <v>13.034265230000003</v>
      </c>
      <c r="I87" t="s">
        <v>17</v>
      </c>
      <c r="J87" s="114">
        <v>105.32822864344746</v>
      </c>
      <c r="K87" s="114">
        <v>18.838262611857633</v>
      </c>
      <c r="L87" s="114">
        <v>49.792458539332053</v>
      </c>
      <c r="M87" s="114">
        <v>11.610799244327847</v>
      </c>
      <c r="N87" s="486">
        <v>185.56974903896497</v>
      </c>
      <c r="Q87" s="114"/>
      <c r="R87" s="114"/>
      <c r="S87" s="114"/>
      <c r="T87" s="114"/>
      <c r="U87" s="114"/>
      <c r="W87" s="114"/>
      <c r="X87" s="114"/>
    </row>
    <row r="88" spans="1:24">
      <c r="A88" s="114" t="s">
        <v>7</v>
      </c>
      <c r="B88">
        <v>432.76407141000004</v>
      </c>
      <c r="D88">
        <v>35.5</v>
      </c>
      <c r="F88">
        <v>96.710273409999999</v>
      </c>
      <c r="H88">
        <v>12.623655179999915</v>
      </c>
      <c r="I88" t="s">
        <v>19</v>
      </c>
      <c r="J88" s="114">
        <v>119.7349212648238</v>
      </c>
      <c r="K88" s="114">
        <v>22.121548195434706</v>
      </c>
      <c r="L88" s="114">
        <v>39.550188802018347</v>
      </c>
      <c r="M88" s="114">
        <v>2.996120905591428</v>
      </c>
      <c r="N88" s="486">
        <v>184.40277916786826</v>
      </c>
      <c r="Q88" s="114"/>
      <c r="R88" s="114"/>
      <c r="S88" s="114"/>
      <c r="T88" s="114"/>
      <c r="U88" s="114"/>
      <c r="W88" s="114"/>
      <c r="X88" s="114"/>
    </row>
    <row r="89" spans="1:24">
      <c r="A89" s="114" t="s">
        <v>8</v>
      </c>
      <c r="B89">
        <v>234.830253</v>
      </c>
      <c r="D89">
        <v>47.75</v>
      </c>
      <c r="F89">
        <v>71.828346999999994</v>
      </c>
      <c r="H89">
        <v>1.6099999999999994</v>
      </c>
      <c r="I89" t="s">
        <v>18</v>
      </c>
      <c r="J89" s="114">
        <v>112.26217230454365</v>
      </c>
      <c r="K89" s="114">
        <v>8.6604421288535622</v>
      </c>
      <c r="L89" s="114">
        <v>51.894526441179913</v>
      </c>
      <c r="M89" s="114">
        <v>5.8439388328380781</v>
      </c>
      <c r="N89" s="486">
        <v>178.66107970741521</v>
      </c>
      <c r="Q89" s="114"/>
      <c r="R89" s="114"/>
      <c r="S89" s="114"/>
      <c r="T89" s="114"/>
      <c r="U89" s="114"/>
      <c r="W89" s="114"/>
      <c r="X89" s="114"/>
    </row>
    <row r="90" spans="1:24">
      <c r="A90" s="114" t="s">
        <v>9</v>
      </c>
      <c r="B90">
        <v>94.961774000000005</v>
      </c>
      <c r="D90">
        <v>26.775000000000006</v>
      </c>
      <c r="F90">
        <v>47.5122</v>
      </c>
      <c r="H90">
        <v>7.8019999999999854</v>
      </c>
      <c r="I90" t="s">
        <v>16</v>
      </c>
      <c r="J90" s="114">
        <v>87.391521539169275</v>
      </c>
      <c r="K90" s="114">
        <v>28.19261316101057</v>
      </c>
      <c r="L90" s="114">
        <v>56.932739921680174</v>
      </c>
      <c r="M90" s="114">
        <v>2.6781846653794186</v>
      </c>
      <c r="N90" s="486">
        <v>175.19505928723942</v>
      </c>
      <c r="Q90" s="114"/>
      <c r="R90" s="114"/>
      <c r="S90" s="114"/>
      <c r="T90" s="114"/>
      <c r="U90" s="114"/>
      <c r="W90" s="114"/>
      <c r="X90" s="114"/>
    </row>
    <row r="91" spans="1:24">
      <c r="A91" s="114" t="s">
        <v>10</v>
      </c>
      <c r="B91">
        <v>116.870283</v>
      </c>
      <c r="D91">
        <v>7.2653700000000185</v>
      </c>
      <c r="F91">
        <v>106.796565</v>
      </c>
      <c r="H91">
        <v>0.20999999999999375</v>
      </c>
      <c r="I91" t="s">
        <v>25</v>
      </c>
      <c r="J91" s="114">
        <v>99.330203145759398</v>
      </c>
      <c r="K91" s="114">
        <v>30.56059003078143</v>
      </c>
      <c r="L91" s="114">
        <v>36.839451521854897</v>
      </c>
      <c r="M91" s="114">
        <v>1.7678606596043758</v>
      </c>
      <c r="N91" s="486">
        <v>168.49810535800009</v>
      </c>
      <c r="Q91" s="114"/>
      <c r="R91" s="114"/>
      <c r="S91" s="114"/>
      <c r="T91" s="114"/>
      <c r="U91" s="114"/>
      <c r="W91" s="114"/>
      <c r="X91" s="114"/>
    </row>
    <row r="92" spans="1:24">
      <c r="A92" s="114" t="s">
        <v>11</v>
      </c>
      <c r="B92">
        <v>71.612523209999992</v>
      </c>
      <c r="D92">
        <v>15.984999999999999</v>
      </c>
      <c r="F92">
        <v>73.294116400000007</v>
      </c>
      <c r="H92">
        <v>1.1033863899999972</v>
      </c>
      <c r="I92" t="s">
        <v>6</v>
      </c>
      <c r="J92" s="114">
        <v>88.896274484459269</v>
      </c>
      <c r="K92" s="114">
        <v>21.141651158686617</v>
      </c>
      <c r="L92" s="114">
        <v>40.496459576849048</v>
      </c>
      <c r="M92" s="114">
        <v>8.0611259354218543</v>
      </c>
      <c r="N92" s="486">
        <v>158.59551115541677</v>
      </c>
      <c r="Q92" s="114"/>
      <c r="R92" s="114"/>
      <c r="S92" s="114"/>
      <c r="T92" s="114"/>
      <c r="U92" s="114"/>
      <c r="W92" s="114"/>
      <c r="X92" s="114"/>
    </row>
    <row r="93" spans="1:24">
      <c r="A93" s="114" t="s">
        <v>25</v>
      </c>
      <c r="B93">
        <v>1204.6322970000001</v>
      </c>
      <c r="D93">
        <v>307</v>
      </c>
      <c r="F93">
        <v>421.99170299999997</v>
      </c>
      <c r="H93">
        <v>19.46999999999997</v>
      </c>
      <c r="I93" t="s">
        <v>15</v>
      </c>
      <c r="J93" s="114">
        <v>110.69911069509335</v>
      </c>
      <c r="K93" s="114">
        <v>4.5195061887104746</v>
      </c>
      <c r="L93" s="114">
        <v>39.777680468903789</v>
      </c>
      <c r="M93" s="114">
        <v>3.308613308372276</v>
      </c>
      <c r="N93" s="486">
        <v>158.3049106610799</v>
      </c>
      <c r="Q93" s="114"/>
      <c r="R93" s="114"/>
      <c r="S93" s="114"/>
      <c r="T93" s="114"/>
      <c r="U93" s="114"/>
      <c r="W93" s="114"/>
      <c r="X93" s="114"/>
    </row>
    <row r="94" spans="1:24">
      <c r="A94" s="114" t="s">
        <v>12</v>
      </c>
      <c r="B94">
        <v>239.333</v>
      </c>
      <c r="D94">
        <v>37.60799999999999</v>
      </c>
      <c r="F94">
        <v>216.73099999999999</v>
      </c>
      <c r="H94">
        <v>21.869900000000086</v>
      </c>
      <c r="I94" t="s">
        <v>22</v>
      </c>
      <c r="J94" s="114">
        <v>87.173105211998987</v>
      </c>
      <c r="K94" s="114">
        <v>16.647159972154917</v>
      </c>
      <c r="L94" s="114">
        <v>35.57860341890116</v>
      </c>
      <c r="M94" s="114">
        <v>1.3472388212775825</v>
      </c>
      <c r="N94" s="486">
        <v>140.74610742433265</v>
      </c>
      <c r="Q94" s="114"/>
      <c r="R94" s="114"/>
      <c r="S94" s="114"/>
      <c r="T94" s="114"/>
      <c r="U94" s="114"/>
      <c r="W94" s="114"/>
      <c r="X94" s="114"/>
    </row>
    <row r="95" spans="1:24">
      <c r="A95" s="114" t="s">
        <v>13</v>
      </c>
      <c r="B95">
        <v>90.633499999999998</v>
      </c>
      <c r="D95">
        <v>17</v>
      </c>
      <c r="F95">
        <v>26.444500000000001</v>
      </c>
      <c r="H95">
        <v>9.4799999999999933</v>
      </c>
      <c r="I95" t="s">
        <v>3</v>
      </c>
      <c r="J95" s="114">
        <v>84.507947183652419</v>
      </c>
      <c r="K95" s="114">
        <v>30.087835537015451</v>
      </c>
      <c r="L95" s="114">
        <v>20.900613733457821</v>
      </c>
      <c r="M95" s="114">
        <v>2.6479137881637347</v>
      </c>
      <c r="N95" s="486">
        <v>138.14431024228944</v>
      </c>
      <c r="Q95" s="114"/>
      <c r="R95" s="114"/>
      <c r="S95" s="114"/>
      <c r="T95" s="114"/>
      <c r="U95" s="114"/>
      <c r="W95" s="114"/>
      <c r="X95" s="114"/>
    </row>
    <row r="96" spans="1:24">
      <c r="A96" s="114" t="s">
        <v>14</v>
      </c>
      <c r="B96">
        <v>173.256192</v>
      </c>
      <c r="D96">
        <v>46.106000000000002</v>
      </c>
      <c r="F96">
        <v>52.515103000000003</v>
      </c>
      <c r="H96">
        <v>3.3667050000000245</v>
      </c>
      <c r="I96" t="s">
        <v>9</v>
      </c>
      <c r="J96" s="114">
        <v>70.349234640385831</v>
      </c>
      <c r="K96" s="114">
        <v>18.202235648051069</v>
      </c>
      <c r="L96" s="114">
        <v>39.300112415833738</v>
      </c>
      <c r="M96" s="114">
        <v>7.5589455045315948</v>
      </c>
      <c r="N96" s="486">
        <v>135.41052820880225</v>
      </c>
      <c r="Q96" s="114"/>
      <c r="R96" s="114"/>
      <c r="S96" s="114"/>
      <c r="T96" s="114"/>
      <c r="U96" s="114"/>
      <c r="W96" s="114"/>
      <c r="X96" s="114"/>
    </row>
    <row r="97" spans="1:24">
      <c r="A97" s="114" t="s">
        <v>15</v>
      </c>
      <c r="B97">
        <v>351.82499999999999</v>
      </c>
      <c r="D97">
        <v>12.819999999999993</v>
      </c>
      <c r="F97">
        <v>108.258</v>
      </c>
      <c r="H97">
        <v>12.695000000000036</v>
      </c>
      <c r="I97" t="s">
        <v>11</v>
      </c>
      <c r="J97" s="114">
        <v>74.015661733657154</v>
      </c>
      <c r="K97" s="114">
        <v>12.97363047629751</v>
      </c>
      <c r="L97" s="114">
        <v>45.264938887589686</v>
      </c>
      <c r="M97" s="114">
        <v>1.6847242525081667</v>
      </c>
      <c r="N97" s="486">
        <v>133.93895535005254</v>
      </c>
      <c r="Q97" s="114"/>
      <c r="R97" s="114"/>
      <c r="S97" s="114"/>
      <c r="T97" s="114"/>
      <c r="U97" s="114"/>
      <c r="W97" s="114"/>
      <c r="X97" s="114"/>
    </row>
    <row r="98" spans="1:24">
      <c r="A98" s="114" t="s">
        <v>16</v>
      </c>
      <c r="B98">
        <v>365.17353000000003</v>
      </c>
      <c r="D98">
        <v>111.19503400000002</v>
      </c>
      <c r="F98">
        <v>228.46919500000001</v>
      </c>
      <c r="H98">
        <v>8.8849999999999341</v>
      </c>
      <c r="I98" t="s">
        <v>14</v>
      </c>
      <c r="J98" s="114">
        <v>80.267297732583842</v>
      </c>
      <c r="K98" s="114">
        <v>22.294790693654491</v>
      </c>
      <c r="L98" s="114">
        <v>27.439332656310768</v>
      </c>
      <c r="M98" s="114">
        <v>3.5596040249046772</v>
      </c>
      <c r="N98" s="486">
        <v>133.56102510745376</v>
      </c>
      <c r="Q98" s="114"/>
      <c r="R98" s="114"/>
      <c r="S98" s="114"/>
      <c r="T98" s="114"/>
      <c r="U98" s="114"/>
      <c r="W98" s="114"/>
      <c r="X98" s="114"/>
    </row>
    <row r="99" spans="1:24">
      <c r="A99" s="114" t="s">
        <v>17</v>
      </c>
      <c r="B99">
        <v>163.96352999999999</v>
      </c>
      <c r="D99">
        <v>31.248819999999995</v>
      </c>
      <c r="F99">
        <v>69.108697000000006</v>
      </c>
      <c r="H99">
        <v>11.650999999999982</v>
      </c>
      <c r="I99" t="s">
        <v>8</v>
      </c>
      <c r="J99" s="114">
        <v>87.583566230040816</v>
      </c>
      <c r="K99" s="114">
        <v>18.641881840904855</v>
      </c>
      <c r="L99" s="114">
        <v>26.217817834574223</v>
      </c>
      <c r="M99" s="114">
        <v>1.03481466545431</v>
      </c>
      <c r="N99" s="486">
        <v>133.47808057097421</v>
      </c>
      <c r="Q99" s="114"/>
      <c r="R99" s="114"/>
      <c r="S99" s="114"/>
      <c r="T99" s="114"/>
      <c r="U99" s="114"/>
      <c r="W99" s="114"/>
      <c r="X99" s="114"/>
    </row>
    <row r="100" spans="1:24">
      <c r="A100" s="114" t="s">
        <v>18</v>
      </c>
      <c r="B100">
        <v>188.32344800000001</v>
      </c>
      <c r="D100">
        <v>16.516800000000018</v>
      </c>
      <c r="F100">
        <v>104.68344500000001</v>
      </c>
      <c r="H100">
        <v>18.622852999999964</v>
      </c>
      <c r="I100" t="s">
        <v>21</v>
      </c>
      <c r="J100" s="114">
        <v>64.096829262169564</v>
      </c>
      <c r="K100" s="114">
        <v>14.435812997525534</v>
      </c>
      <c r="L100" s="114">
        <v>27.840753078886966</v>
      </c>
      <c r="M100" s="114">
        <v>7.3028808318206817</v>
      </c>
      <c r="N100" s="486">
        <v>113.67627617040274</v>
      </c>
      <c r="Q100" s="114"/>
      <c r="R100" s="114"/>
      <c r="S100" s="114"/>
      <c r="T100" s="114"/>
      <c r="U100" s="114"/>
      <c r="W100" s="114"/>
      <c r="X100" s="114"/>
    </row>
    <row r="101" spans="1:24">
      <c r="A101" s="114" t="s">
        <v>19</v>
      </c>
      <c r="B101">
        <v>446.28972800000003</v>
      </c>
      <c r="D101">
        <v>79.899999999999977</v>
      </c>
      <c r="F101">
        <v>151.09933699999999</v>
      </c>
      <c r="H101">
        <v>6.5600529999999821</v>
      </c>
      <c r="I101" t="s">
        <v>23</v>
      </c>
      <c r="J101" s="114">
        <v>69.61856975497507</v>
      </c>
      <c r="K101" s="114">
        <v>14.284904659906697</v>
      </c>
      <c r="L101" s="114">
        <v>28.971960440130328</v>
      </c>
      <c r="M101" s="114">
        <v>0.38600296722312055</v>
      </c>
      <c r="N101" s="486">
        <v>113.26143782223522</v>
      </c>
      <c r="Q101" s="114"/>
      <c r="R101" s="114"/>
      <c r="S101" s="114"/>
      <c r="T101" s="114"/>
      <c r="U101" s="114"/>
      <c r="W101" s="114"/>
      <c r="X101" s="114"/>
    </row>
    <row r="102" spans="1:24">
      <c r="A102" s="114" t="s">
        <v>20</v>
      </c>
      <c r="B102">
        <v>220.82985600000001</v>
      </c>
      <c r="D102">
        <v>33.671560999999997</v>
      </c>
      <c r="F102">
        <v>94.076662999999996</v>
      </c>
      <c r="H102">
        <v>7.5160000000000196</v>
      </c>
      <c r="J102" s="114"/>
      <c r="K102" s="114"/>
      <c r="L102" s="114"/>
      <c r="M102" s="114"/>
      <c r="N102" s="486"/>
      <c r="X102" s="114"/>
    </row>
    <row r="103" spans="1:24">
      <c r="A103" s="114" t="s">
        <v>21</v>
      </c>
      <c r="B103">
        <v>137.149</v>
      </c>
      <c r="D103">
        <v>28.909999999999997</v>
      </c>
      <c r="F103">
        <v>66.513903999999997</v>
      </c>
      <c r="H103">
        <v>15.054539000000005</v>
      </c>
      <c r="J103" s="623"/>
      <c r="K103" s="623"/>
      <c r="L103" s="623"/>
      <c r="M103" s="623"/>
      <c r="N103" s="623"/>
      <c r="X103" s="440"/>
    </row>
    <row r="104" spans="1:24">
      <c r="A104" t="s">
        <v>22</v>
      </c>
      <c r="B104">
        <v>348.2640179</v>
      </c>
      <c r="D104">
        <v>79.590804000000048</v>
      </c>
      <c r="F104">
        <v>183.23525165999999</v>
      </c>
      <c r="H104">
        <v>7.9249999999998693</v>
      </c>
      <c r="J104" s="623"/>
      <c r="K104" s="623"/>
      <c r="L104" s="623"/>
      <c r="M104" s="623"/>
      <c r="N104" s="623"/>
    </row>
    <row r="105" spans="1:24">
      <c r="A105" t="s">
        <v>23</v>
      </c>
      <c r="B105">
        <v>475.74599999999998</v>
      </c>
      <c r="D105">
        <v>91</v>
      </c>
      <c r="F105">
        <v>221.13</v>
      </c>
      <c r="H105">
        <v>6.3559999999999945</v>
      </c>
      <c r="J105" s="623"/>
      <c r="K105" s="623"/>
      <c r="L105" s="623"/>
      <c r="M105" s="623"/>
      <c r="N105" s="623"/>
    </row>
    <row r="106" spans="1:24">
      <c r="A106" t="s">
        <v>27</v>
      </c>
      <c r="B106">
        <v>67.28840873</v>
      </c>
      <c r="D106">
        <v>21.4</v>
      </c>
      <c r="F106">
        <v>110.37467720000001</v>
      </c>
      <c r="H106">
        <v>3.8974357499999712</v>
      </c>
      <c r="J106" s="623"/>
      <c r="K106" s="623"/>
      <c r="L106" s="623"/>
      <c r="M106" s="623"/>
      <c r="N106" s="623"/>
    </row>
    <row r="107" spans="1:24">
      <c r="A107" t="s">
        <v>28</v>
      </c>
      <c r="B107">
        <v>13.149150000000001</v>
      </c>
      <c r="D107">
        <v>8.5691587200000008</v>
      </c>
      <c r="F107">
        <v>40.310850000000002</v>
      </c>
      <c r="H107">
        <v>0.15240000000000009</v>
      </c>
      <c r="J107" s="623"/>
      <c r="K107" s="623"/>
      <c r="L107" s="623"/>
      <c r="M107" s="623"/>
      <c r="N107" s="623"/>
    </row>
    <row r="108" spans="1:24">
      <c r="A108" t="s">
        <v>29</v>
      </c>
      <c r="B108">
        <v>115.2955</v>
      </c>
      <c r="D108">
        <v>4.5999999999999996</v>
      </c>
      <c r="F108">
        <v>96.5505</v>
      </c>
      <c r="H108">
        <v>2.5500000000000114</v>
      </c>
      <c r="J108" s="623"/>
      <c r="K108" s="623"/>
      <c r="L108" s="623"/>
      <c r="M108" s="623"/>
      <c r="N108" s="623"/>
    </row>
    <row r="109" spans="1:24">
      <c r="A109" t="s">
        <v>30</v>
      </c>
      <c r="B109">
        <v>134.45102399999999</v>
      </c>
      <c r="D109">
        <v>19.876000000000001</v>
      </c>
      <c r="F109">
        <v>275.13897600000001</v>
      </c>
      <c r="H109">
        <v>3.3600000000000705</v>
      </c>
      <c r="J109" s="623"/>
      <c r="K109" s="623"/>
      <c r="L109" s="623"/>
      <c r="M109" s="623"/>
      <c r="N109" s="623"/>
    </row>
    <row r="110" spans="1:24">
      <c r="A110" t="s">
        <v>24</v>
      </c>
      <c r="B110">
        <v>4909.4452428899995</v>
      </c>
      <c r="D110">
        <v>901.12006371999996</v>
      </c>
      <c r="F110">
        <v>2352.30330392</v>
      </c>
      <c r="H110">
        <v>187.73535530000026</v>
      </c>
    </row>
    <row r="111" spans="1:24">
      <c r="A111" t="s">
        <v>26</v>
      </c>
      <c r="B111">
        <v>6114.0775398899996</v>
      </c>
      <c r="D111">
        <v>1208.12006372</v>
      </c>
      <c r="F111">
        <v>2774.2950069200001</v>
      </c>
      <c r="H111">
        <v>207.20535530000097</v>
      </c>
    </row>
    <row r="112" spans="1:24">
      <c r="A112" t="s">
        <v>31</v>
      </c>
      <c r="B112">
        <v>330.18408273</v>
      </c>
      <c r="D112">
        <v>54.445158720000002</v>
      </c>
      <c r="F112">
        <v>522.37500320000004</v>
      </c>
      <c r="H112">
        <v>9.9598357499999111</v>
      </c>
    </row>
    <row r="113" spans="1:8">
      <c r="A113" t="s">
        <v>32</v>
      </c>
      <c r="B113">
        <v>6444.2616226199989</v>
      </c>
      <c r="D113">
        <v>1262.5652224400001</v>
      </c>
      <c r="F113">
        <v>3296.6700101199999</v>
      </c>
      <c r="H113">
        <v>217.16519105000089</v>
      </c>
    </row>
    <row r="115" spans="1:8">
      <c r="A115" s="623"/>
      <c r="B115" s="623"/>
      <c r="C115" s="623"/>
      <c r="D115" s="623"/>
      <c r="E115" s="623"/>
      <c r="F115" s="623"/>
      <c r="G115" s="623"/>
      <c r="H115" s="623"/>
    </row>
    <row r="116" spans="1:8">
      <c r="A116" s="623"/>
      <c r="B116" s="623"/>
      <c r="C116" s="623"/>
      <c r="D116" s="623"/>
      <c r="E116" s="623"/>
      <c r="F116" s="623"/>
      <c r="G116" s="623"/>
      <c r="H116" s="623"/>
    </row>
    <row r="117" spans="1:8">
      <c r="A117" s="623"/>
      <c r="B117" s="623"/>
      <c r="C117" s="623"/>
      <c r="D117" s="623"/>
      <c r="E117" s="623"/>
      <c r="F117" s="623"/>
      <c r="G117" s="623"/>
      <c r="H117" s="623"/>
    </row>
    <row r="118" spans="1:8">
      <c r="A118" s="623"/>
      <c r="B118" s="623"/>
      <c r="C118" s="623"/>
      <c r="D118" s="623"/>
      <c r="E118" s="623"/>
      <c r="F118" s="623"/>
      <c r="G118" s="623"/>
      <c r="H118" s="623"/>
    </row>
    <row r="119" spans="1:8">
      <c r="A119" s="623"/>
      <c r="B119" s="623"/>
      <c r="C119" s="623"/>
      <c r="D119" s="623"/>
      <c r="E119" s="623"/>
      <c r="F119" s="623"/>
      <c r="G119" s="623"/>
      <c r="H119" s="623"/>
    </row>
    <row r="120" spans="1:8">
      <c r="A120" s="623"/>
      <c r="B120" s="623"/>
      <c r="C120" s="623"/>
      <c r="D120" s="623"/>
      <c r="E120" s="623"/>
      <c r="F120" s="623"/>
      <c r="G120" s="623"/>
      <c r="H120" s="623"/>
    </row>
    <row r="121" spans="1:8">
      <c r="A121" s="623"/>
      <c r="B121" s="623"/>
      <c r="C121" s="623"/>
      <c r="D121" s="623"/>
      <c r="E121" s="623"/>
      <c r="F121" s="623"/>
      <c r="G121" s="623"/>
      <c r="H121" s="623"/>
    </row>
  </sheetData>
  <sortState ref="I81:N101">
    <sortCondition descending="1" ref="N81:N101"/>
  </sortState>
  <mergeCells count="104">
    <mergeCell ref="J7:L7"/>
    <mergeCell ref="A8:A9"/>
    <mergeCell ref="I8:I9"/>
    <mergeCell ref="D47:E47"/>
    <mergeCell ref="F47:G47"/>
    <mergeCell ref="B48:C48"/>
    <mergeCell ref="J8:M8"/>
    <mergeCell ref="B49:C49"/>
    <mergeCell ref="D48:E48"/>
    <mergeCell ref="F48:G48"/>
    <mergeCell ref="D49:E49"/>
    <mergeCell ref="F49:G49"/>
    <mergeCell ref="B8:C8"/>
    <mergeCell ref="D8:E8"/>
    <mergeCell ref="F8:G8"/>
    <mergeCell ref="A41:H41"/>
    <mergeCell ref="B47:C47"/>
    <mergeCell ref="F53:G53"/>
    <mergeCell ref="B50:C50"/>
    <mergeCell ref="D50:E50"/>
    <mergeCell ref="F50:G50"/>
    <mergeCell ref="B51:C51"/>
    <mergeCell ref="D51:E51"/>
    <mergeCell ref="F51:G51"/>
    <mergeCell ref="B56:C56"/>
    <mergeCell ref="D56:E56"/>
    <mergeCell ref="F56:G56"/>
    <mergeCell ref="B52:C52"/>
    <mergeCell ref="D52:E52"/>
    <mergeCell ref="F52:G52"/>
    <mergeCell ref="B53:C53"/>
    <mergeCell ref="D53:E53"/>
    <mergeCell ref="B57:C57"/>
    <mergeCell ref="D57:E57"/>
    <mergeCell ref="F57:G57"/>
    <mergeCell ref="B54:C54"/>
    <mergeCell ref="D54:E54"/>
    <mergeCell ref="F54:G54"/>
    <mergeCell ref="B55:C55"/>
    <mergeCell ref="D55:E55"/>
    <mergeCell ref="F55:G55"/>
    <mergeCell ref="B60:C60"/>
    <mergeCell ref="D60:E60"/>
    <mergeCell ref="F60:G60"/>
    <mergeCell ref="B61:C61"/>
    <mergeCell ref="D61:E61"/>
    <mergeCell ref="F61:G61"/>
    <mergeCell ref="B58:C58"/>
    <mergeCell ref="D58:E58"/>
    <mergeCell ref="F58:G58"/>
    <mergeCell ref="B59:C59"/>
    <mergeCell ref="D59:E59"/>
    <mergeCell ref="F59:G59"/>
    <mergeCell ref="B64:C64"/>
    <mergeCell ref="D64:E64"/>
    <mergeCell ref="F64:G64"/>
    <mergeCell ref="B65:C65"/>
    <mergeCell ref="D65:E65"/>
    <mergeCell ref="F65:G65"/>
    <mergeCell ref="B62:C62"/>
    <mergeCell ref="D62:E62"/>
    <mergeCell ref="F62:G62"/>
    <mergeCell ref="B63:C63"/>
    <mergeCell ref="D63:E63"/>
    <mergeCell ref="F63:G63"/>
    <mergeCell ref="B68:C68"/>
    <mergeCell ref="D68:E68"/>
    <mergeCell ref="F68:G68"/>
    <mergeCell ref="B69:C69"/>
    <mergeCell ref="D69:E69"/>
    <mergeCell ref="F69:G69"/>
    <mergeCell ref="B66:C66"/>
    <mergeCell ref="D66:E66"/>
    <mergeCell ref="F66:G66"/>
    <mergeCell ref="B67:C67"/>
    <mergeCell ref="D67:E67"/>
    <mergeCell ref="F67:G67"/>
    <mergeCell ref="B72:C72"/>
    <mergeCell ref="D72:E72"/>
    <mergeCell ref="F72:G72"/>
    <mergeCell ref="B70:C70"/>
    <mergeCell ref="D70:E70"/>
    <mergeCell ref="F70:G70"/>
    <mergeCell ref="B71:C71"/>
    <mergeCell ref="D71:E71"/>
    <mergeCell ref="F71:G71"/>
    <mergeCell ref="J103:N109"/>
    <mergeCell ref="D73:E73"/>
    <mergeCell ref="F73:G73"/>
    <mergeCell ref="A115:H121"/>
    <mergeCell ref="B73:C73"/>
    <mergeCell ref="B77:C77"/>
    <mergeCell ref="D77:E77"/>
    <mergeCell ref="F77:G77"/>
    <mergeCell ref="A79:H79"/>
    <mergeCell ref="B74:C74"/>
    <mergeCell ref="D74:E74"/>
    <mergeCell ref="F74:G74"/>
    <mergeCell ref="B75:C75"/>
    <mergeCell ref="D75:E75"/>
    <mergeCell ref="F75:G75"/>
    <mergeCell ref="B76:C76"/>
    <mergeCell ref="D76:E76"/>
    <mergeCell ref="F76:G76"/>
  </mergeCells>
  <hyperlinks>
    <hyperlink ref="H2" location="Sommaire!A1" display="Sommaire"/>
    <hyperlink ref="M2" location="Sommaire!A1" display="Sommaire"/>
  </hyperlinks>
  <pageMargins left="0.70866141732283472" right="0.70866141732283472" top="0.74803149606299213" bottom="0.74803149606299213" header="0.31496062992125984" footer="0.31496062992125984"/>
  <pageSetup paperSize="9" scale="59" firstPageNumber="9"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rowBreaks count="1" manualBreakCount="1">
    <brk id="79"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sheetPr>
    <tabColor rgb="FFFFC000"/>
  </sheetPr>
  <dimension ref="A1:AG127"/>
  <sheetViews>
    <sheetView view="pageLayout" zoomScale="80" zoomScaleNormal="80" zoomScaleSheetLayoutView="100" zoomScalePageLayoutView="80" workbookViewId="0">
      <selection activeCell="D2" sqref="D2"/>
    </sheetView>
  </sheetViews>
  <sheetFormatPr baseColWidth="10" defaultRowHeight="15"/>
  <cols>
    <col min="1" max="1" width="27.28515625" customWidth="1"/>
    <col min="2" max="5" width="11.42578125" customWidth="1"/>
    <col min="6" max="6" width="9" customWidth="1"/>
    <col min="7" max="7" width="4.85546875" customWidth="1"/>
    <col min="8" max="8" width="10.7109375" customWidth="1"/>
    <col min="9" max="14" width="11.28515625" customWidth="1"/>
    <col min="15" max="15" width="27.28515625" customWidth="1"/>
    <col min="16" max="20" width="22.28515625" customWidth="1"/>
    <col min="21" max="21" width="15.7109375" customWidth="1"/>
  </cols>
  <sheetData>
    <row r="1" spans="1:21" ht="19.5">
      <c r="A1" s="48"/>
      <c r="B1" s="49"/>
      <c r="C1" s="426"/>
      <c r="D1" s="49"/>
      <c r="E1" s="426"/>
      <c r="F1" s="49"/>
      <c r="G1" s="49"/>
      <c r="H1" s="49"/>
      <c r="I1" s="49"/>
      <c r="J1" s="49"/>
      <c r="K1" s="49"/>
      <c r="L1" s="2"/>
      <c r="M1" s="49"/>
    </row>
    <row r="2" spans="1:21" s="66" customFormat="1" ht="20.25">
      <c r="A2" s="223" t="s">
        <v>342</v>
      </c>
      <c r="B2" s="51"/>
      <c r="C2" s="163"/>
      <c r="D2" s="425"/>
      <c r="E2" s="163"/>
      <c r="F2" s="163"/>
      <c r="G2" s="163"/>
      <c r="H2" s="163"/>
      <c r="I2" s="52"/>
      <c r="J2" s="52"/>
      <c r="K2" s="52"/>
      <c r="L2" s="51"/>
      <c r="M2" s="51"/>
      <c r="N2" s="239" t="s">
        <v>243</v>
      </c>
      <c r="O2" s="223" t="s">
        <v>342</v>
      </c>
      <c r="T2" s="239" t="s">
        <v>243</v>
      </c>
      <c r="U2" s="3"/>
    </row>
    <row r="3" spans="1:21" ht="19.5">
      <c r="A3" s="227"/>
      <c r="B3" s="51"/>
      <c r="C3" s="51"/>
      <c r="D3" s="434"/>
      <c r="E3" s="51"/>
      <c r="F3" s="51"/>
      <c r="G3" s="51"/>
      <c r="H3" s="51"/>
      <c r="I3" s="52"/>
      <c r="J3" s="52"/>
      <c r="K3" s="52"/>
      <c r="L3" s="51"/>
      <c r="M3" s="51"/>
      <c r="N3" s="52"/>
      <c r="O3" s="228"/>
      <c r="P3" s="67"/>
      <c r="Q3" s="67"/>
      <c r="R3" s="67"/>
      <c r="S3" s="67"/>
      <c r="T3" s="67"/>
    </row>
    <row r="4" spans="1:21" ht="18">
      <c r="A4" s="227" t="s">
        <v>87</v>
      </c>
      <c r="B4" s="51"/>
      <c r="C4" s="51"/>
      <c r="D4" s="51"/>
      <c r="E4" s="51"/>
      <c r="F4" s="51"/>
      <c r="G4" s="51"/>
      <c r="H4" s="51" t="s">
        <v>334</v>
      </c>
      <c r="I4" s="52"/>
      <c r="J4" s="52"/>
      <c r="K4" s="52"/>
      <c r="L4" s="51"/>
      <c r="M4" s="51"/>
      <c r="N4" s="52"/>
      <c r="O4" s="227" t="s">
        <v>88</v>
      </c>
      <c r="P4" s="68"/>
      <c r="Q4" s="68"/>
      <c r="R4" s="68"/>
      <c r="S4" s="68"/>
      <c r="T4" s="68"/>
      <c r="U4" s="5"/>
    </row>
    <row r="5" spans="1:21" ht="18">
      <c r="A5" s="50"/>
      <c r="B5" s="51"/>
      <c r="C5" s="51"/>
      <c r="D5" s="434"/>
      <c r="E5" s="51"/>
      <c r="F5" s="51"/>
      <c r="G5" s="51"/>
      <c r="H5" s="51"/>
      <c r="I5" s="52"/>
      <c r="J5" s="52"/>
      <c r="K5" s="52"/>
      <c r="L5" s="51"/>
      <c r="M5" s="51"/>
      <c r="N5" s="52"/>
      <c r="P5" s="69"/>
      <c r="Q5" s="70"/>
      <c r="R5" s="71"/>
      <c r="S5" s="71"/>
      <c r="T5" s="7"/>
      <c r="U5" s="7"/>
    </row>
    <row r="6" spans="1:21">
      <c r="A6" s="97" t="s">
        <v>38</v>
      </c>
      <c r="B6" s="53"/>
      <c r="C6" s="54"/>
      <c r="D6" s="54"/>
      <c r="E6" s="54"/>
      <c r="F6" s="54"/>
      <c r="G6" s="54"/>
      <c r="H6" s="54"/>
      <c r="I6" s="2"/>
      <c r="J6" s="2"/>
      <c r="K6" s="2"/>
      <c r="L6" s="2"/>
      <c r="M6" s="2"/>
      <c r="N6" s="7"/>
      <c r="O6" s="97" t="s">
        <v>38</v>
      </c>
      <c r="P6" s="28"/>
      <c r="Q6" s="28"/>
      <c r="R6" s="28"/>
      <c r="S6" s="28"/>
      <c r="T6" s="28"/>
      <c r="U6" s="28"/>
    </row>
    <row r="7" spans="1:21" ht="15" customHeight="1">
      <c r="A7" s="229" t="s">
        <v>39</v>
      </c>
      <c r="B7" s="92"/>
      <c r="C7" s="55"/>
      <c r="D7" s="81"/>
      <c r="E7" s="55"/>
      <c r="F7" s="55"/>
      <c r="G7" s="55"/>
      <c r="H7" s="55"/>
      <c r="I7" s="56"/>
      <c r="J7" s="56"/>
      <c r="K7" s="56"/>
      <c r="L7" s="55"/>
      <c r="M7" s="55"/>
      <c r="N7" s="57"/>
      <c r="O7" s="229" t="s">
        <v>68</v>
      </c>
      <c r="P7" s="125"/>
      <c r="Q7" s="127"/>
      <c r="R7" s="127"/>
      <c r="S7" s="125"/>
      <c r="T7" s="126"/>
    </row>
    <row r="8" spans="1:21" ht="25.5" customHeight="1">
      <c r="A8" s="624" t="s">
        <v>2</v>
      </c>
      <c r="B8" s="642" t="s">
        <v>82</v>
      </c>
      <c r="C8" s="643"/>
      <c r="D8" s="641" t="s">
        <v>263</v>
      </c>
      <c r="E8" s="641"/>
      <c r="F8" s="677" t="s">
        <v>264</v>
      </c>
      <c r="G8" s="678"/>
      <c r="H8" s="672" t="s">
        <v>265</v>
      </c>
      <c r="I8" s="673"/>
      <c r="J8" s="658" t="s">
        <v>266</v>
      </c>
      <c r="K8" s="658"/>
      <c r="L8" s="672" t="s">
        <v>85</v>
      </c>
      <c r="M8" s="673"/>
      <c r="N8" s="137" t="s">
        <v>64</v>
      </c>
      <c r="O8" s="624" t="s">
        <v>2</v>
      </c>
      <c r="P8" s="671" t="s">
        <v>89</v>
      </c>
      <c r="Q8" s="632"/>
      <c r="R8" s="632"/>
      <c r="S8" s="632"/>
      <c r="T8" s="632"/>
    </row>
    <row r="9" spans="1:21" ht="25.5">
      <c r="A9" s="625"/>
      <c r="B9" s="460">
        <v>2014</v>
      </c>
      <c r="C9" s="461" t="s">
        <v>328</v>
      </c>
      <c r="D9" s="462">
        <v>2014</v>
      </c>
      <c r="E9" s="463" t="s">
        <v>328</v>
      </c>
      <c r="F9" s="679">
        <v>2014</v>
      </c>
      <c r="G9" s="680"/>
      <c r="H9" s="460">
        <v>2014</v>
      </c>
      <c r="I9" s="461" t="s">
        <v>328</v>
      </c>
      <c r="J9" s="462">
        <v>2014</v>
      </c>
      <c r="K9" s="463" t="s">
        <v>328</v>
      </c>
      <c r="L9" s="460">
        <v>2014</v>
      </c>
      <c r="M9" s="461" t="s">
        <v>328</v>
      </c>
      <c r="N9" s="452"/>
      <c r="O9" s="625"/>
      <c r="P9" s="460" t="s">
        <v>83</v>
      </c>
      <c r="Q9" s="454" t="s">
        <v>90</v>
      </c>
      <c r="R9" s="466" t="s">
        <v>84</v>
      </c>
      <c r="S9" s="454" t="s">
        <v>85</v>
      </c>
      <c r="T9" s="454" t="s">
        <v>64</v>
      </c>
    </row>
    <row r="10" spans="1:21">
      <c r="A10" s="36" t="s">
        <v>3</v>
      </c>
      <c r="B10" s="261">
        <v>765.84700000000009</v>
      </c>
      <c r="C10" s="262">
        <v>1.8307879179869202E-2</v>
      </c>
      <c r="D10" s="261">
        <v>334.628534</v>
      </c>
      <c r="E10" s="262">
        <v>-4.1572858035556104E-2</v>
      </c>
      <c r="F10" s="261">
        <v>16.600000000000001</v>
      </c>
      <c r="G10" s="144" t="s">
        <v>392</v>
      </c>
      <c r="H10" s="261">
        <v>306.92795799999999</v>
      </c>
      <c r="I10" s="262">
        <v>-6.9735985903562114E-2</v>
      </c>
      <c r="J10" s="261">
        <v>183.9</v>
      </c>
      <c r="K10" s="145">
        <v>-2.8462231741331667E-2</v>
      </c>
      <c r="L10" s="261">
        <v>117.532</v>
      </c>
      <c r="M10" s="262">
        <v>0.41775633293124237</v>
      </c>
      <c r="N10" s="144">
        <v>6.7585080000001057</v>
      </c>
      <c r="O10" s="36" t="s">
        <v>3</v>
      </c>
      <c r="P10" s="115">
        <v>0.43693914580849696</v>
      </c>
      <c r="Q10" s="115">
        <v>0.40076928942726153</v>
      </c>
      <c r="R10" s="115">
        <v>0.24012629154387233</v>
      </c>
      <c r="S10" s="115">
        <v>0.15346668459888199</v>
      </c>
      <c r="T10" s="115">
        <v>8.8248801653595371E-3</v>
      </c>
      <c r="U10" s="435"/>
    </row>
    <row r="11" spans="1:21">
      <c r="A11" s="37" t="s">
        <v>4</v>
      </c>
      <c r="B11" s="263">
        <v>1408.4636</v>
      </c>
      <c r="C11" s="264">
        <v>3.1409557726596038E-2</v>
      </c>
      <c r="D11" s="263">
        <v>620.27599999999995</v>
      </c>
      <c r="E11" s="264">
        <v>3.3731998568084842E-2</v>
      </c>
      <c r="F11" s="263">
        <v>35.281999999999996</v>
      </c>
      <c r="G11" s="146" t="s">
        <v>392</v>
      </c>
      <c r="H11" s="263">
        <v>481.89400000000001</v>
      </c>
      <c r="I11" s="264">
        <v>-0.11001950631046331</v>
      </c>
      <c r="J11" s="263">
        <v>257.26</v>
      </c>
      <c r="K11" s="147">
        <v>-4.187147536001512E-2</v>
      </c>
      <c r="L11" s="263">
        <v>275.80460000000005</v>
      </c>
      <c r="M11" s="264">
        <v>0.12516450870947682</v>
      </c>
      <c r="N11" s="146">
        <v>30.489000000000033</v>
      </c>
      <c r="O11" s="37" t="s">
        <v>4</v>
      </c>
      <c r="P11" s="496">
        <v>0.44039192777150926</v>
      </c>
      <c r="Q11" s="116">
        <v>0.34214160735144311</v>
      </c>
      <c r="R11" s="116">
        <v>0.1826529276297946</v>
      </c>
      <c r="S11" s="116">
        <v>0.19581947307690453</v>
      </c>
      <c r="T11" s="116">
        <v>2.1646991800143102E-2</v>
      </c>
    </row>
    <row r="12" spans="1:21">
      <c r="A12" s="36" t="s">
        <v>5</v>
      </c>
      <c r="B12" s="261">
        <v>675.27599999999995</v>
      </c>
      <c r="C12" s="262">
        <v>-5.557764523967279E-3</v>
      </c>
      <c r="D12" s="261">
        <v>288.29922099999999</v>
      </c>
      <c r="E12" s="262">
        <v>6.8607547635904709E-2</v>
      </c>
      <c r="F12" s="261">
        <v>14.7</v>
      </c>
      <c r="G12" s="144" t="s">
        <v>393</v>
      </c>
      <c r="H12" s="261">
        <v>293.40996799999999</v>
      </c>
      <c r="I12" s="262">
        <v>-2.7178047580113218E-2</v>
      </c>
      <c r="J12" s="261">
        <v>145.4</v>
      </c>
      <c r="K12" s="145">
        <v>-1.8893387314439791E-2</v>
      </c>
      <c r="L12" s="261">
        <v>82.5</v>
      </c>
      <c r="M12" s="262">
        <v>-0.17085427135678388</v>
      </c>
      <c r="N12" s="144">
        <v>11.066810999999973</v>
      </c>
      <c r="O12" s="36" t="s">
        <v>5</v>
      </c>
      <c r="P12" s="115">
        <v>0.426935387900651</v>
      </c>
      <c r="Q12" s="115">
        <v>0.43450377031021392</v>
      </c>
      <c r="R12" s="115">
        <v>0.21531936571120552</v>
      </c>
      <c r="S12" s="115">
        <v>0.12217226733957672</v>
      </c>
      <c r="T12" s="115">
        <v>1.6388574449558362E-2</v>
      </c>
    </row>
    <row r="13" spans="1:21">
      <c r="A13" s="37" t="s">
        <v>6</v>
      </c>
      <c r="B13" s="263">
        <v>775.19256599999994</v>
      </c>
      <c r="C13" s="264">
        <v>-3.4189656427386694E-2</v>
      </c>
      <c r="D13" s="263">
        <v>347.25504799999999</v>
      </c>
      <c r="E13" s="264">
        <v>3.2035003431759801E-2</v>
      </c>
      <c r="F13" s="263">
        <v>19.706795</v>
      </c>
      <c r="G13" s="146" t="s">
        <v>392</v>
      </c>
      <c r="H13" s="263">
        <v>284.49618200000003</v>
      </c>
      <c r="I13" s="264">
        <v>-0.13052848922995774</v>
      </c>
      <c r="J13" s="263">
        <v>183.77515199999999</v>
      </c>
      <c r="K13" s="147">
        <v>6.8825457146491464E-2</v>
      </c>
      <c r="L13" s="263">
        <v>131.83009199999998</v>
      </c>
      <c r="M13" s="264">
        <v>-0.10286208549378062</v>
      </c>
      <c r="N13" s="146">
        <v>11.611243999999942</v>
      </c>
      <c r="O13" s="37" t="s">
        <v>6</v>
      </c>
      <c r="P13" s="496">
        <v>0.44795972411324697</v>
      </c>
      <c r="Q13" s="116">
        <v>0.3670006582596666</v>
      </c>
      <c r="R13" s="116">
        <v>0.23707032298862371</v>
      </c>
      <c r="S13" s="116">
        <v>0.17006108905332304</v>
      </c>
      <c r="T13" s="116">
        <v>1.4978528573763365E-2</v>
      </c>
    </row>
    <row r="14" spans="1:21">
      <c r="A14" s="36" t="s">
        <v>7</v>
      </c>
      <c r="B14" s="261">
        <v>1391.5</v>
      </c>
      <c r="C14" s="262">
        <v>4.2400179788748105E-2</v>
      </c>
      <c r="D14" s="261">
        <v>613.33950000000004</v>
      </c>
      <c r="E14" s="262">
        <v>6.705225139962212E-2</v>
      </c>
      <c r="F14" s="261">
        <v>35.82</v>
      </c>
      <c r="G14" s="144" t="s">
        <v>392</v>
      </c>
      <c r="H14" s="261">
        <v>426.6105</v>
      </c>
      <c r="I14" s="262">
        <v>-0.12484588763593185</v>
      </c>
      <c r="J14" s="261">
        <v>246.96099999999998</v>
      </c>
      <c r="K14" s="145">
        <v>-3.9708678593787128E-2</v>
      </c>
      <c r="L14" s="261">
        <v>336.3</v>
      </c>
      <c r="M14" s="262">
        <v>0.27676537585421435</v>
      </c>
      <c r="N14" s="144">
        <v>15.249999999999943</v>
      </c>
      <c r="O14" s="36" t="s">
        <v>7</v>
      </c>
      <c r="P14" s="115">
        <v>0.44077578153072228</v>
      </c>
      <c r="Q14" s="115">
        <v>0.30658318361480419</v>
      </c>
      <c r="R14" s="115">
        <v>0.1774782608695652</v>
      </c>
      <c r="S14" s="115">
        <v>0.24168163851958319</v>
      </c>
      <c r="T14" s="115">
        <v>1.0959396334890365E-2</v>
      </c>
    </row>
    <row r="15" spans="1:21">
      <c r="A15" s="37" t="s">
        <v>8</v>
      </c>
      <c r="B15" s="263">
        <v>1031.998484</v>
      </c>
      <c r="C15" s="264">
        <v>-2.0035832572432577E-3</v>
      </c>
      <c r="D15" s="263">
        <v>509.78224299999999</v>
      </c>
      <c r="E15" s="264">
        <v>2.5991683679440936E-2</v>
      </c>
      <c r="F15" s="263">
        <v>28.249389000000001</v>
      </c>
      <c r="G15" s="146" t="s">
        <v>392</v>
      </c>
      <c r="H15" s="263">
        <v>430.77954999999997</v>
      </c>
      <c r="I15" s="264">
        <v>-9.4808772900305538E-2</v>
      </c>
      <c r="J15" s="263">
        <v>235.767393</v>
      </c>
      <c r="K15" s="147">
        <v>-3.0111549759054834E-2</v>
      </c>
      <c r="L15" s="263">
        <v>77.900000000000006</v>
      </c>
      <c r="M15" s="264">
        <v>4.8452220726783457E-2</v>
      </c>
      <c r="N15" s="146">
        <v>13.53669099999999</v>
      </c>
      <c r="O15" s="37" t="s">
        <v>8</v>
      </c>
      <c r="P15" s="496">
        <v>0.49397576731323961</v>
      </c>
      <c r="Q15" s="116">
        <v>0.41742265776429183</v>
      </c>
      <c r="R15" s="116">
        <v>0.22845711176451691</v>
      </c>
      <c r="S15" s="116">
        <v>7.5484607010333563E-2</v>
      </c>
      <c r="T15" s="116">
        <v>1.3116967912135026E-2</v>
      </c>
    </row>
    <row r="16" spans="1:21">
      <c r="A16" s="36" t="s">
        <v>9</v>
      </c>
      <c r="B16" s="261">
        <v>626.03596600000003</v>
      </c>
      <c r="C16" s="262">
        <v>2.143893799530705E-2</v>
      </c>
      <c r="D16" s="261">
        <v>273.33538599999997</v>
      </c>
      <c r="E16" s="262">
        <v>3.4619171220322542E-2</v>
      </c>
      <c r="F16" s="261">
        <v>16.7</v>
      </c>
      <c r="G16" s="144" t="s">
        <v>392</v>
      </c>
      <c r="H16" s="261">
        <v>260.30851999999999</v>
      </c>
      <c r="I16" s="262">
        <v>-6.472999847207106E-2</v>
      </c>
      <c r="J16" s="261">
        <v>133.05378999999999</v>
      </c>
      <c r="K16" s="145">
        <v>1.3376832935501071E-2</v>
      </c>
      <c r="L16" s="261">
        <v>80.683085999999989</v>
      </c>
      <c r="M16" s="262">
        <v>3.2568350773958921E-2</v>
      </c>
      <c r="N16" s="144">
        <v>11.708974000000083</v>
      </c>
      <c r="O16" s="36" t="s">
        <v>9</v>
      </c>
      <c r="P16" s="115">
        <v>0.43661291178916062</v>
      </c>
      <c r="Q16" s="115">
        <v>0.41580441721778005</v>
      </c>
      <c r="R16" s="115">
        <v>0.2125337795688243</v>
      </c>
      <c r="S16" s="115">
        <v>0.12887931425971777</v>
      </c>
      <c r="T16" s="115">
        <v>1.8703356733341552E-2</v>
      </c>
    </row>
    <row r="17" spans="1:20">
      <c r="A17" s="37" t="s">
        <v>10</v>
      </c>
      <c r="B17" s="263">
        <v>643.68176199999994</v>
      </c>
      <c r="C17" s="264">
        <v>-2.0926250817668524E-2</v>
      </c>
      <c r="D17" s="263">
        <v>199.34435100000002</v>
      </c>
      <c r="E17" s="264">
        <v>1.9100858257539599E-2</v>
      </c>
      <c r="F17" s="263" t="s">
        <v>86</v>
      </c>
      <c r="G17" s="481" t="s">
        <v>86</v>
      </c>
      <c r="H17" s="480">
        <v>408.47111100000001</v>
      </c>
      <c r="I17" s="264">
        <v>-5.3627239966158036E-2</v>
      </c>
      <c r="J17" s="263">
        <v>29.527142999999999</v>
      </c>
      <c r="K17" s="147">
        <v>-0.12639275507443171</v>
      </c>
      <c r="L17" s="263">
        <v>25</v>
      </c>
      <c r="M17" s="264">
        <v>0</v>
      </c>
      <c r="N17" s="146">
        <v>10.86629999999991</v>
      </c>
      <c r="O17" s="37" t="s">
        <v>10</v>
      </c>
      <c r="P17" s="496">
        <v>0.30969395556681945</v>
      </c>
      <c r="Q17" s="116">
        <v>0.63458549723520064</v>
      </c>
      <c r="R17" s="116">
        <v>4.5872269098095095E-2</v>
      </c>
      <c r="S17" s="116">
        <v>3.8839068427730293E-2</v>
      </c>
      <c r="T17" s="116">
        <v>1.6881478770249685E-2</v>
      </c>
    </row>
    <row r="18" spans="1:20">
      <c r="A18" s="36" t="s">
        <v>11</v>
      </c>
      <c r="B18" s="261">
        <v>511.24601699999994</v>
      </c>
      <c r="C18" s="262">
        <v>5.8253411304616254E-3</v>
      </c>
      <c r="D18" s="261">
        <v>232.10762799999998</v>
      </c>
      <c r="E18" s="262">
        <v>2.9758775510204005E-2</v>
      </c>
      <c r="F18" s="261">
        <v>12</v>
      </c>
      <c r="G18" s="144" t="s">
        <v>393</v>
      </c>
      <c r="H18" s="261">
        <v>229.75427200000001</v>
      </c>
      <c r="I18" s="262">
        <v>-4.1186394489688971E-2</v>
      </c>
      <c r="J18" s="261">
        <v>116.8</v>
      </c>
      <c r="K18" s="145">
        <v>-1.7661900756938631E-2</v>
      </c>
      <c r="L18" s="261">
        <v>37.623517000000007</v>
      </c>
      <c r="M18" s="262">
        <v>0.19342084373817947</v>
      </c>
      <c r="N18" s="144">
        <v>11.76059999999994</v>
      </c>
      <c r="O18" s="36" t="s">
        <v>11</v>
      </c>
      <c r="P18" s="115">
        <v>0.45400378737816161</v>
      </c>
      <c r="Q18" s="115">
        <v>0.4494006101958542</v>
      </c>
      <c r="R18" s="115">
        <v>0.22846143757830001</v>
      </c>
      <c r="S18" s="115">
        <v>7.3591804628181601E-2</v>
      </c>
      <c r="T18" s="115">
        <v>2.300379779780258E-2</v>
      </c>
    </row>
    <row r="19" spans="1:20">
      <c r="A19" s="25" t="s">
        <v>25</v>
      </c>
      <c r="B19" s="265">
        <v>4777.3966110000001</v>
      </c>
      <c r="C19" s="264">
        <v>1.0034518663474046E-2</v>
      </c>
      <c r="D19" s="263">
        <v>2436.0604940000003</v>
      </c>
      <c r="E19" s="264">
        <v>4.2141287919461146E-2</v>
      </c>
      <c r="F19" s="263">
        <v>68</v>
      </c>
      <c r="G19" s="146" t="s">
        <v>393</v>
      </c>
      <c r="H19" s="263">
        <v>1360.254506</v>
      </c>
      <c r="I19" s="264">
        <v>-0.11386899962151031</v>
      </c>
      <c r="J19" s="263">
        <v>704.69500000000005</v>
      </c>
      <c r="K19" s="147">
        <v>-4.0833270949169331E-2</v>
      </c>
      <c r="L19" s="263">
        <v>762.07661099999996</v>
      </c>
      <c r="M19" s="264">
        <v>1.4977552871418442E-2</v>
      </c>
      <c r="N19" s="148">
        <v>219.00499999999988</v>
      </c>
      <c r="O19" s="25" t="s">
        <v>25</v>
      </c>
      <c r="P19" s="116">
        <v>0.50991380711221423</v>
      </c>
      <c r="Q19" s="116">
        <v>0.28472714676189986</v>
      </c>
      <c r="R19" s="116">
        <v>0.14750607022607945</v>
      </c>
      <c r="S19" s="116">
        <v>0.1595171330856876</v>
      </c>
      <c r="T19" s="116">
        <v>4.5841913040198259E-2</v>
      </c>
    </row>
    <row r="20" spans="1:20">
      <c r="A20" s="36" t="s">
        <v>12</v>
      </c>
      <c r="B20" s="261">
        <v>1187.5439999999999</v>
      </c>
      <c r="C20" s="262">
        <v>1.6862596341485236E-2</v>
      </c>
      <c r="D20" s="261">
        <v>495.72699999999998</v>
      </c>
      <c r="E20" s="262">
        <v>-2.4951354918938407E-3</v>
      </c>
      <c r="F20" s="261">
        <v>28</v>
      </c>
      <c r="G20" s="144" t="s">
        <v>393</v>
      </c>
      <c r="H20" s="261">
        <v>478.38</v>
      </c>
      <c r="I20" s="262">
        <v>-2.6812596631133445E-2</v>
      </c>
      <c r="J20" s="261">
        <v>221.94399999999999</v>
      </c>
      <c r="K20" s="145">
        <v>-4.276305858301821E-2</v>
      </c>
      <c r="L20" s="261">
        <v>187.58999999999997</v>
      </c>
      <c r="M20" s="262">
        <v>-2.4837810862513576E-2</v>
      </c>
      <c r="N20" s="144">
        <v>25.846999999999923</v>
      </c>
      <c r="O20" s="36" t="s">
        <v>12</v>
      </c>
      <c r="P20" s="115">
        <v>0.41743884858161046</v>
      </c>
      <c r="Q20" s="115">
        <v>0.40283138982639805</v>
      </c>
      <c r="R20" s="115">
        <v>0.18689328563825847</v>
      </c>
      <c r="S20" s="115">
        <v>0.15796467330894687</v>
      </c>
      <c r="T20" s="115">
        <v>2.1765088283044607E-2</v>
      </c>
    </row>
    <row r="21" spans="1:20">
      <c r="A21" s="25" t="s">
        <v>13</v>
      </c>
      <c r="B21" s="265">
        <v>466.59590000000003</v>
      </c>
      <c r="C21" s="264">
        <v>-4.5932897990181853E-3</v>
      </c>
      <c r="D21" s="263">
        <v>177.960465</v>
      </c>
      <c r="E21" s="264">
        <v>2.3602529665184502E-2</v>
      </c>
      <c r="F21" s="263">
        <v>8.5500000000000007</v>
      </c>
      <c r="G21" s="146" t="s">
        <v>392</v>
      </c>
      <c r="H21" s="263">
        <v>182.48050000000001</v>
      </c>
      <c r="I21" s="264">
        <v>-0.11353502202311461</v>
      </c>
      <c r="J21" s="263">
        <v>113.51600000000001</v>
      </c>
      <c r="K21" s="147">
        <v>-4.0163698780714685E-2</v>
      </c>
      <c r="L21" s="263">
        <v>99.837735000000009</v>
      </c>
      <c r="M21" s="264">
        <v>8.6517851118429245E-2</v>
      </c>
      <c r="N21" s="148">
        <v>6.3172000000000139</v>
      </c>
      <c r="O21" s="25" t="s">
        <v>13</v>
      </c>
      <c r="P21" s="116">
        <v>0.38140169041348199</v>
      </c>
      <c r="Q21" s="116">
        <v>0.39108894870272115</v>
      </c>
      <c r="R21" s="116">
        <v>0.24328546393142331</v>
      </c>
      <c r="S21" s="116">
        <v>0.21397045066191109</v>
      </c>
      <c r="T21" s="116">
        <v>1.353891022188582E-2</v>
      </c>
    </row>
    <row r="22" spans="1:20">
      <c r="A22" s="36" t="s">
        <v>14</v>
      </c>
      <c r="B22" s="261">
        <v>995.72550000000001</v>
      </c>
      <c r="C22" s="262">
        <v>2.0036540897480082E-2</v>
      </c>
      <c r="D22" s="261">
        <v>479.60130000000004</v>
      </c>
      <c r="E22" s="262">
        <v>8.5133663850214036E-2</v>
      </c>
      <c r="F22" s="261">
        <v>20.5</v>
      </c>
      <c r="G22" s="144" t="s">
        <v>392</v>
      </c>
      <c r="H22" s="261">
        <v>404.95321999999999</v>
      </c>
      <c r="I22" s="262">
        <v>-6.7385898531374666E-2</v>
      </c>
      <c r="J22" s="261">
        <v>215.16370000000001</v>
      </c>
      <c r="K22" s="145">
        <v>-2.8872010637270296E-2</v>
      </c>
      <c r="L22" s="261">
        <v>70</v>
      </c>
      <c r="M22" s="262">
        <v>0</v>
      </c>
      <c r="N22" s="144">
        <v>41.170979999999986</v>
      </c>
      <c r="O22" s="36" t="s">
        <v>14</v>
      </c>
      <c r="P22" s="115">
        <v>0.48166015633826798</v>
      </c>
      <c r="Q22" s="115">
        <v>0.40669162334398384</v>
      </c>
      <c r="R22" s="115">
        <v>0.21608736544358861</v>
      </c>
      <c r="S22" s="115">
        <v>7.0300499485048837E-2</v>
      </c>
      <c r="T22" s="115">
        <v>4.1347720832699358E-2</v>
      </c>
    </row>
    <row r="23" spans="1:20">
      <c r="A23" s="25" t="s">
        <v>15</v>
      </c>
      <c r="B23" s="265">
        <v>1188.2404000000001</v>
      </c>
      <c r="C23" s="264">
        <v>-5.1820533643661681E-3</v>
      </c>
      <c r="D23" s="263">
        <v>546.405663</v>
      </c>
      <c r="E23" s="264">
        <v>4.7496310867994218E-2</v>
      </c>
      <c r="F23" s="263">
        <v>29.5</v>
      </c>
      <c r="G23" s="146" t="s">
        <v>393</v>
      </c>
      <c r="H23" s="263">
        <v>500.48033699999996</v>
      </c>
      <c r="I23" s="264">
        <v>-4.3633049020224468E-2</v>
      </c>
      <c r="J23" s="263">
        <v>243.904</v>
      </c>
      <c r="K23" s="147">
        <v>-4.3138485680659144E-2</v>
      </c>
      <c r="L23" s="263">
        <v>123.1489</v>
      </c>
      <c r="M23" s="264">
        <v>-8.1766394512172491E-2</v>
      </c>
      <c r="N23" s="148">
        <v>18.205500000000171</v>
      </c>
      <c r="O23" s="25" t="s">
        <v>15</v>
      </c>
      <c r="P23" s="116">
        <v>0.45984437408457074</v>
      </c>
      <c r="Q23" s="116">
        <v>0.4211945133324872</v>
      </c>
      <c r="R23" s="116">
        <v>0.20526486054505466</v>
      </c>
      <c r="S23" s="116">
        <v>0.10363971802338987</v>
      </c>
      <c r="T23" s="116">
        <v>1.5321394559552233E-2</v>
      </c>
    </row>
    <row r="24" spans="1:20">
      <c r="A24" s="36" t="s">
        <v>16</v>
      </c>
      <c r="B24" s="261">
        <v>1973.589649</v>
      </c>
      <c r="C24" s="262">
        <v>-9.6789994276826885E-3</v>
      </c>
      <c r="D24" s="261">
        <v>834.214878</v>
      </c>
      <c r="E24" s="262">
        <v>7.7755440970424861E-2</v>
      </c>
      <c r="F24" s="261">
        <v>32</v>
      </c>
      <c r="G24" s="144" t="s">
        <v>392</v>
      </c>
      <c r="H24" s="261">
        <v>785.58261100000004</v>
      </c>
      <c r="I24" s="262">
        <v>-0.10463307782491726</v>
      </c>
      <c r="J24" s="261">
        <v>351.52000000000004</v>
      </c>
      <c r="K24" s="145">
        <v>-3.8824469639026415E-2</v>
      </c>
      <c r="L24" s="261">
        <v>342.07754299999993</v>
      </c>
      <c r="M24" s="262">
        <v>-1.317375192837178E-2</v>
      </c>
      <c r="N24" s="144">
        <v>11.714617000000032</v>
      </c>
      <c r="O24" s="36" t="s">
        <v>16</v>
      </c>
      <c r="P24" s="115">
        <v>0.42268912305184064</v>
      </c>
      <c r="Q24" s="115">
        <v>0.39804759383392979</v>
      </c>
      <c r="R24" s="115">
        <v>0.17811200022158205</v>
      </c>
      <c r="S24" s="115">
        <v>0.17332759278167451</v>
      </c>
      <c r="T24" s="115">
        <v>5.9356903325550594E-3</v>
      </c>
    </row>
    <row r="25" spans="1:20">
      <c r="A25" s="25" t="s">
        <v>17</v>
      </c>
      <c r="B25" s="265">
        <v>720.98253199999999</v>
      </c>
      <c r="C25" s="264">
        <v>7.999567933794971E-3</v>
      </c>
      <c r="D25" s="263">
        <v>321.58295299999997</v>
      </c>
      <c r="E25" s="264">
        <v>5.3509568575445865E-2</v>
      </c>
      <c r="F25" s="263">
        <v>16.5</v>
      </c>
      <c r="G25" s="146" t="s">
        <v>392</v>
      </c>
      <c r="H25" s="263">
        <v>246.05391999999998</v>
      </c>
      <c r="I25" s="264">
        <v>-0.10637993341556107</v>
      </c>
      <c r="J25" s="263">
        <v>119.400656</v>
      </c>
      <c r="K25" s="147">
        <v>-1.9140078259212157E-2</v>
      </c>
      <c r="L25" s="263">
        <v>99.203626000000014</v>
      </c>
      <c r="M25" s="264">
        <v>-0.19510540391022968</v>
      </c>
      <c r="N25" s="148">
        <v>54.142033000000026</v>
      </c>
      <c r="O25" s="25" t="s">
        <v>17</v>
      </c>
      <c r="P25" s="116">
        <v>0.4460343194556064</v>
      </c>
      <c r="Q25" s="116">
        <v>0.34127584106295655</v>
      </c>
      <c r="R25" s="116">
        <v>0.16560825082513927</v>
      </c>
      <c r="S25" s="116">
        <v>0.13759504786448837</v>
      </c>
      <c r="T25" s="116">
        <v>7.5094791616948667E-2</v>
      </c>
    </row>
    <row r="26" spans="1:20">
      <c r="A26" s="36" t="s">
        <v>18</v>
      </c>
      <c r="B26" s="261">
        <v>858.13447199999996</v>
      </c>
      <c r="C26" s="262">
        <v>2.7956141805362211E-2</v>
      </c>
      <c r="D26" s="261">
        <v>411.71988499999998</v>
      </c>
      <c r="E26" s="262">
        <v>6.6005501244460474E-2</v>
      </c>
      <c r="F26" s="261">
        <v>28.071831</v>
      </c>
      <c r="G26" s="144" t="s">
        <v>392</v>
      </c>
      <c r="H26" s="261">
        <v>299.69274199999995</v>
      </c>
      <c r="I26" s="262">
        <v>-0.14969845965606787</v>
      </c>
      <c r="J26" s="261">
        <v>145</v>
      </c>
      <c r="K26" s="145">
        <v>-3.8872694446162259E-2</v>
      </c>
      <c r="L26" s="261">
        <v>136.02045199999998</v>
      </c>
      <c r="M26" s="262">
        <v>0.2960423125624887</v>
      </c>
      <c r="N26" s="144">
        <v>10.701393000000053</v>
      </c>
      <c r="O26" s="36" t="s">
        <v>18</v>
      </c>
      <c r="P26" s="115">
        <v>0.47978481046266602</v>
      </c>
      <c r="Q26" s="115">
        <v>0.34923750505153928</v>
      </c>
      <c r="R26" s="115">
        <v>0.16897118660442301</v>
      </c>
      <c r="S26" s="115">
        <v>0.15850715294420661</v>
      </c>
      <c r="T26" s="115">
        <v>1.2470531541588104E-2</v>
      </c>
    </row>
    <row r="27" spans="1:20">
      <c r="A27" s="25" t="s">
        <v>19</v>
      </c>
      <c r="B27" s="265">
        <v>1489.438073</v>
      </c>
      <c r="C27" s="264">
        <v>9.9158213895000902E-3</v>
      </c>
      <c r="D27" s="263">
        <v>653.25</v>
      </c>
      <c r="E27" s="264">
        <v>5.4373896397777788E-2</v>
      </c>
      <c r="F27" s="263">
        <v>39</v>
      </c>
      <c r="G27" s="146" t="s">
        <v>393</v>
      </c>
      <c r="H27" s="263">
        <v>507.62778300000002</v>
      </c>
      <c r="I27" s="264">
        <v>-6.0021833482982179E-2</v>
      </c>
      <c r="J27" s="263">
        <v>253.9</v>
      </c>
      <c r="K27" s="147">
        <v>-3.4600760456273694E-2</v>
      </c>
      <c r="L27" s="263">
        <v>299.94381299999998</v>
      </c>
      <c r="M27" s="264">
        <v>3.933780878641624E-2</v>
      </c>
      <c r="N27" s="148">
        <v>28.616477000000032</v>
      </c>
      <c r="O27" s="25" t="s">
        <v>19</v>
      </c>
      <c r="P27" s="116">
        <v>0.43858822454043711</v>
      </c>
      <c r="Q27" s="116">
        <v>0.34081832081648422</v>
      </c>
      <c r="R27" s="116">
        <v>0.17046697315088707</v>
      </c>
      <c r="S27" s="116">
        <v>0.20138051956457539</v>
      </c>
      <c r="T27" s="116">
        <v>1.9212935078503281E-2</v>
      </c>
    </row>
    <row r="28" spans="1:20">
      <c r="A28" s="36" t="s">
        <v>20</v>
      </c>
      <c r="B28" s="261">
        <v>1016.2088209999999</v>
      </c>
      <c r="C28" s="262">
        <v>2.1677465081401781E-2</v>
      </c>
      <c r="D28" s="261">
        <v>400.936824</v>
      </c>
      <c r="E28" s="262">
        <v>5.2847869827330918E-2</v>
      </c>
      <c r="F28" s="261">
        <v>20</v>
      </c>
      <c r="G28" s="144" t="s">
        <v>392</v>
      </c>
      <c r="H28" s="261">
        <v>436.765717</v>
      </c>
      <c r="I28" s="262">
        <v>-8.8145584491415852E-2</v>
      </c>
      <c r="J28" s="261">
        <v>214.5</v>
      </c>
      <c r="K28" s="145">
        <v>-3.3814932371752371E-2</v>
      </c>
      <c r="L28" s="261">
        <v>154.65487100000001</v>
      </c>
      <c r="M28" s="262">
        <v>0.13199679159833488</v>
      </c>
      <c r="N28" s="144">
        <v>23.851408999999933</v>
      </c>
      <c r="O28" s="36" t="s">
        <v>20</v>
      </c>
      <c r="P28" s="115">
        <v>0.3945417671197326</v>
      </c>
      <c r="Q28" s="115">
        <v>0.42979917904097786</v>
      </c>
      <c r="R28" s="115">
        <v>0.21107866372279799</v>
      </c>
      <c r="S28" s="115">
        <v>0.15218808162658137</v>
      </c>
      <c r="T28" s="115">
        <v>2.3470972212708174E-2</v>
      </c>
    </row>
    <row r="29" spans="1:20">
      <c r="A29" s="25" t="s">
        <v>21</v>
      </c>
      <c r="B29" s="265">
        <v>662.6</v>
      </c>
      <c r="C29" s="264">
        <v>-3.9710144927536217E-2</v>
      </c>
      <c r="D29" s="263">
        <v>318.18799899999999</v>
      </c>
      <c r="E29" s="264">
        <v>0.1168801958650707</v>
      </c>
      <c r="F29" s="263" t="s">
        <v>86</v>
      </c>
      <c r="G29" s="146" t="s">
        <v>86</v>
      </c>
      <c r="H29" s="263">
        <v>257.23186499999997</v>
      </c>
      <c r="I29" s="264">
        <v>-0.11979271496279964</v>
      </c>
      <c r="J29" s="263">
        <v>138.63553200000001</v>
      </c>
      <c r="K29" s="147">
        <v>-2.9537228551383188E-2</v>
      </c>
      <c r="L29" s="263">
        <v>70</v>
      </c>
      <c r="M29" s="264">
        <v>-0.17647058823529416</v>
      </c>
      <c r="N29" s="148">
        <v>17.180136000000061</v>
      </c>
      <c r="O29" s="25" t="s">
        <v>21</v>
      </c>
      <c r="P29" s="116">
        <v>0.48021128735285235</v>
      </c>
      <c r="Q29" s="116">
        <v>0.3882159145789314</v>
      </c>
      <c r="R29" s="116">
        <v>0.2092295985511621</v>
      </c>
      <c r="S29" s="116">
        <v>0.10564443102927859</v>
      </c>
      <c r="T29" s="116">
        <v>2.5928367038937611E-2</v>
      </c>
    </row>
    <row r="30" spans="1:20">
      <c r="A30" s="36" t="s">
        <v>22</v>
      </c>
      <c r="B30" s="261">
        <v>2247.902779</v>
      </c>
      <c r="C30" s="262">
        <v>0.13866077035516078</v>
      </c>
      <c r="D30" s="261">
        <v>998.24967500000002</v>
      </c>
      <c r="E30" s="262">
        <v>4.2352138069538192E-2</v>
      </c>
      <c r="F30" s="261">
        <v>50.1</v>
      </c>
      <c r="G30" s="144" t="s">
        <v>392</v>
      </c>
      <c r="H30" s="261">
        <v>713.2902630000001</v>
      </c>
      <c r="I30" s="262">
        <v>-0.10557572234218016</v>
      </c>
      <c r="J30" s="261">
        <v>395.52338200000003</v>
      </c>
      <c r="K30" s="145">
        <v>-3.2857301642909786E-2</v>
      </c>
      <c r="L30" s="261">
        <v>469.54454400000009</v>
      </c>
      <c r="M30" s="262">
        <v>1.1601802038140052</v>
      </c>
      <c r="N30" s="144">
        <v>66.818296999999802</v>
      </c>
      <c r="O30" s="36" t="s">
        <v>22</v>
      </c>
      <c r="P30" s="115">
        <v>0.44408044881909015</v>
      </c>
      <c r="Q30" s="115">
        <v>0.31731366216705947</v>
      </c>
      <c r="R30" s="115">
        <v>0.17595217448681308</v>
      </c>
      <c r="S30" s="115">
        <v>0.20888116175953181</v>
      </c>
      <c r="T30" s="115">
        <v>2.9724727254318593E-2</v>
      </c>
    </row>
    <row r="31" spans="1:20">
      <c r="A31" s="25" t="s">
        <v>23</v>
      </c>
      <c r="B31" s="265">
        <v>2446.1142849999997</v>
      </c>
      <c r="C31" s="264">
        <v>-8.205525813022696E-3</v>
      </c>
      <c r="D31" s="263">
        <v>1232.5</v>
      </c>
      <c r="E31" s="264">
        <v>0.16054613935969875</v>
      </c>
      <c r="F31" s="263">
        <v>66</v>
      </c>
      <c r="G31" s="146" t="s">
        <v>392</v>
      </c>
      <c r="H31" s="263">
        <v>863.55</v>
      </c>
      <c r="I31" s="264">
        <v>-0.10212420849059545</v>
      </c>
      <c r="J31" s="263">
        <v>565</v>
      </c>
      <c r="K31" s="147">
        <v>-2.7538726333907082E-2</v>
      </c>
      <c r="L31" s="263">
        <v>319.46528499999999</v>
      </c>
      <c r="M31" s="264">
        <v>-0.20233785349386524</v>
      </c>
      <c r="N31" s="148">
        <v>30.598999999999705</v>
      </c>
      <c r="O31" s="25" t="s">
        <v>23</v>
      </c>
      <c r="P31" s="116">
        <v>0.50386035008989782</v>
      </c>
      <c r="Q31" s="116">
        <v>0.35302929437738845</v>
      </c>
      <c r="R31" s="116">
        <v>0.23097857833735683</v>
      </c>
      <c r="S31" s="116">
        <v>0.13060112806626287</v>
      </c>
      <c r="T31" s="116">
        <v>1.250922746645082E-2</v>
      </c>
    </row>
    <row r="32" spans="1:20">
      <c r="A32" s="36" t="s">
        <v>27</v>
      </c>
      <c r="B32" s="261">
        <v>352.15736900000002</v>
      </c>
      <c r="C32" s="262">
        <v>-0.10643240318934144</v>
      </c>
      <c r="D32" s="261">
        <v>187.62555399999999</v>
      </c>
      <c r="E32" s="262">
        <v>8.1103739556323662E-2</v>
      </c>
      <c r="F32" s="261">
        <v>0</v>
      </c>
      <c r="G32" s="394" t="s">
        <v>86</v>
      </c>
      <c r="H32" s="261">
        <v>141.497749</v>
      </c>
      <c r="I32" s="262">
        <v>-0.12164335033482843</v>
      </c>
      <c r="J32" s="261">
        <v>14.23</v>
      </c>
      <c r="K32" s="145">
        <v>-9.2648090288847795E-2</v>
      </c>
      <c r="L32" s="261">
        <v>20</v>
      </c>
      <c r="M32" s="262">
        <v>0</v>
      </c>
      <c r="N32" s="144">
        <v>3.0340660000000241</v>
      </c>
      <c r="O32" s="36" t="s">
        <v>27</v>
      </c>
      <c r="P32" s="115">
        <v>0.53278894754577744</v>
      </c>
      <c r="Q32" s="115">
        <v>0.40180260717474858</v>
      </c>
      <c r="R32" s="115">
        <v>4.040807108596952E-2</v>
      </c>
      <c r="S32" s="115">
        <v>5.6792791406844019E-2</v>
      </c>
      <c r="T32" s="115">
        <v>8.6156538726299484E-3</v>
      </c>
    </row>
    <row r="33" spans="1:21">
      <c r="A33" s="37" t="s">
        <v>28</v>
      </c>
      <c r="B33" s="263">
        <v>162.96646900000002</v>
      </c>
      <c r="C33" s="264">
        <v>0.10258863213159541</v>
      </c>
      <c r="D33" s="263">
        <v>73.064694000000003</v>
      </c>
      <c r="E33" s="264">
        <v>7.756807418996936E-2</v>
      </c>
      <c r="F33" s="263">
        <v>0</v>
      </c>
      <c r="G33" s="395" t="s">
        <v>86</v>
      </c>
      <c r="H33" s="263">
        <v>82.672922</v>
      </c>
      <c r="I33" s="264">
        <v>7.1748891560199812E-2</v>
      </c>
      <c r="J33" s="263">
        <v>5.1381449999999997</v>
      </c>
      <c r="K33" s="147">
        <v>-9.7375946714008954E-2</v>
      </c>
      <c r="L33" s="263">
        <v>0</v>
      </c>
      <c r="M33" s="368" t="s">
        <v>86</v>
      </c>
      <c r="N33" s="146">
        <v>7.2288530000000151</v>
      </c>
      <c r="O33" s="37" t="s">
        <v>28</v>
      </c>
      <c r="P33" s="496">
        <v>0.44834188559365545</v>
      </c>
      <c r="Q33" s="116">
        <v>0.5073001980548526</v>
      </c>
      <c r="R33" s="116">
        <v>3.1528847814699841E-2</v>
      </c>
      <c r="S33" s="116">
        <v>0</v>
      </c>
      <c r="T33" s="116">
        <v>4.4357916351491999E-2</v>
      </c>
    </row>
    <row r="34" spans="1:21">
      <c r="A34" s="36" t="s">
        <v>29</v>
      </c>
      <c r="B34" s="261">
        <v>397</v>
      </c>
      <c r="C34" s="262">
        <v>-3.874092009685226E-2</v>
      </c>
      <c r="D34" s="261">
        <v>173.549689</v>
      </c>
      <c r="E34" s="262">
        <v>7.3036398146148374E-2</v>
      </c>
      <c r="F34" s="261">
        <v>0</v>
      </c>
      <c r="G34" s="394" t="s">
        <v>86</v>
      </c>
      <c r="H34" s="261">
        <v>155.05403999999999</v>
      </c>
      <c r="I34" s="262">
        <v>-0.15387551315799264</v>
      </c>
      <c r="J34" s="261">
        <v>18.651</v>
      </c>
      <c r="K34" s="145">
        <v>-0.11819772114793625</v>
      </c>
      <c r="L34" s="261">
        <v>64</v>
      </c>
      <c r="M34" s="262">
        <v>-3.1152647975077885E-3</v>
      </c>
      <c r="N34" s="144">
        <v>4.3962710000000129</v>
      </c>
      <c r="O34" s="36" t="s">
        <v>29</v>
      </c>
      <c r="P34" s="115">
        <v>0.43715286901763223</v>
      </c>
      <c r="Q34" s="115">
        <v>0.39056433249370276</v>
      </c>
      <c r="R34" s="115">
        <v>4.6979848866498738E-2</v>
      </c>
      <c r="S34" s="115">
        <v>0.16120906801007556</v>
      </c>
      <c r="T34" s="115">
        <v>1.1073730478589453E-2</v>
      </c>
    </row>
    <row r="35" spans="1:21">
      <c r="A35" s="37" t="s">
        <v>30</v>
      </c>
      <c r="B35" s="263">
        <v>855.42499999999995</v>
      </c>
      <c r="C35" s="264">
        <v>7.7937763955666428E-2</v>
      </c>
      <c r="D35" s="263">
        <v>324.09999999999997</v>
      </c>
      <c r="E35" s="264">
        <v>8.6860247934519297E-2</v>
      </c>
      <c r="F35" s="263">
        <v>0</v>
      </c>
      <c r="G35" s="395" t="s">
        <v>86</v>
      </c>
      <c r="H35" s="263">
        <v>291.73569999999995</v>
      </c>
      <c r="I35" s="264">
        <v>6.8706103790175277E-2</v>
      </c>
      <c r="J35" s="263">
        <v>25.7</v>
      </c>
      <c r="K35" s="147">
        <v>-8.9620970598653926E-2</v>
      </c>
      <c r="L35" s="263">
        <v>216.5027</v>
      </c>
      <c r="M35" s="264">
        <v>5.4556932091033739E-2</v>
      </c>
      <c r="N35" s="146">
        <v>23.086600000000089</v>
      </c>
      <c r="O35" s="37" t="s">
        <v>30</v>
      </c>
      <c r="P35" s="496">
        <v>0.37887599731127802</v>
      </c>
      <c r="Q35" s="116">
        <v>0.3410418213168892</v>
      </c>
      <c r="R35" s="116">
        <v>3.0043545605985329E-2</v>
      </c>
      <c r="S35" s="116">
        <v>0.25309372534120467</v>
      </c>
      <c r="T35" s="116">
        <v>2.6988456030628157E-2</v>
      </c>
    </row>
    <row r="36" spans="1:21">
      <c r="A36" s="41" t="s">
        <v>24</v>
      </c>
      <c r="B36" s="149">
        <v>23082.317806000003</v>
      </c>
      <c r="C36" s="266">
        <v>1.6975028816166526E-2</v>
      </c>
      <c r="D36" s="149">
        <v>10288.704553</v>
      </c>
      <c r="E36" s="266">
        <v>5.8814193560304151E-2</v>
      </c>
      <c r="F36" s="149">
        <v>517.28001499999993</v>
      </c>
      <c r="G36" s="387" t="s">
        <v>86</v>
      </c>
      <c r="H36" s="149">
        <v>8798.741019000001</v>
      </c>
      <c r="I36" s="266">
        <v>-8.7626941037008188E-2</v>
      </c>
      <c r="J36" s="149">
        <v>4510.4517480000004</v>
      </c>
      <c r="K36" s="150">
        <v>-2.8947552143360533E-2</v>
      </c>
      <c r="L36" s="149">
        <v>3536.6600640000001</v>
      </c>
      <c r="M36" s="266">
        <v>9.2193063448163359E-2</v>
      </c>
      <c r="N36" s="149">
        <v>458.21217000000206</v>
      </c>
      <c r="O36" s="41" t="s">
        <v>24</v>
      </c>
      <c r="P36" s="497">
        <v>0.44573966269217385</v>
      </c>
      <c r="Q36" s="117">
        <v>0.38118966617437622</v>
      </c>
      <c r="R36" s="117">
        <v>0.19540722842086319</v>
      </c>
      <c r="S36" s="117">
        <v>0.15321945108479024</v>
      </c>
      <c r="T36" s="117">
        <v>1.9851220048659701E-2</v>
      </c>
    </row>
    <row r="37" spans="1:21">
      <c r="A37" s="38" t="s">
        <v>26</v>
      </c>
      <c r="B37" s="151">
        <v>27859.714417000003</v>
      </c>
      <c r="C37" s="267">
        <v>1.5778099072716989E-2</v>
      </c>
      <c r="D37" s="151">
        <v>12724.765047000001</v>
      </c>
      <c r="E37" s="267">
        <v>5.5581127313460099E-2</v>
      </c>
      <c r="F37" s="151">
        <v>585.28001499999993</v>
      </c>
      <c r="G37" s="388" t="s">
        <v>86</v>
      </c>
      <c r="H37" s="151">
        <v>10158.995525</v>
      </c>
      <c r="I37" s="267">
        <v>-9.1230429627011778E-2</v>
      </c>
      <c r="J37" s="151">
        <v>5215.1467480000001</v>
      </c>
      <c r="K37" s="152">
        <v>-3.0570789779717056E-2</v>
      </c>
      <c r="L37" s="151">
        <v>4298.7366750000001</v>
      </c>
      <c r="M37" s="267">
        <v>7.7658993110243824E-2</v>
      </c>
      <c r="N37" s="151">
        <v>677.21717000000172</v>
      </c>
      <c r="O37" s="38" t="s">
        <v>26</v>
      </c>
      <c r="P37" s="498">
        <v>0.4567442744221149</v>
      </c>
      <c r="Q37" s="118">
        <v>0.36464822908597294</v>
      </c>
      <c r="R37" s="118">
        <v>0.18719311583530507</v>
      </c>
      <c r="S37" s="118">
        <v>0.15429938048384698</v>
      </c>
      <c r="T37" s="118">
        <v>2.4308116008065168E-2</v>
      </c>
    </row>
    <row r="38" spans="1:21">
      <c r="A38" s="29" t="s">
        <v>31</v>
      </c>
      <c r="B38" s="153">
        <v>1767.5488379999999</v>
      </c>
      <c r="C38" s="267">
        <v>1.0904984975973919E-2</v>
      </c>
      <c r="D38" s="153">
        <v>758.33993699999996</v>
      </c>
      <c r="E38" s="267">
        <v>8.1349083836986802E-2</v>
      </c>
      <c r="F38" s="153">
        <v>0</v>
      </c>
      <c r="G38" s="386" t="s">
        <v>86</v>
      </c>
      <c r="H38" s="153">
        <v>670.96041099999991</v>
      </c>
      <c r="I38" s="267">
        <v>-3.3844760759011994E-2</v>
      </c>
      <c r="J38" s="153">
        <v>63.719144999999997</v>
      </c>
      <c r="K38" s="152">
        <v>-9.9458179453964402E-2</v>
      </c>
      <c r="L38" s="153">
        <v>300.5027</v>
      </c>
      <c r="M38" s="267">
        <v>3.7998521944835995E-2</v>
      </c>
      <c r="N38" s="153">
        <v>37.745790000000056</v>
      </c>
      <c r="O38" s="29" t="s">
        <v>31</v>
      </c>
      <c r="P38" s="118">
        <v>0.42903478574208426</v>
      </c>
      <c r="Q38" s="118">
        <v>0.37959936188196003</v>
      </c>
      <c r="R38" s="118">
        <v>3.6049439557267839E-2</v>
      </c>
      <c r="S38" s="118">
        <v>0.17001097425971096</v>
      </c>
      <c r="T38" s="118">
        <v>2.1354878116244761E-2</v>
      </c>
    </row>
    <row r="39" spans="1:21">
      <c r="A39" s="396" t="s">
        <v>32</v>
      </c>
      <c r="B39" s="154">
        <v>29627.263255000002</v>
      </c>
      <c r="C39" s="268">
        <v>1.5486053860363835E-2</v>
      </c>
      <c r="D39" s="154">
        <v>13483.104984000001</v>
      </c>
      <c r="E39" s="268">
        <v>5.6997775950063945E-2</v>
      </c>
      <c r="F39" s="154">
        <v>585.28001499999993</v>
      </c>
      <c r="G39" s="389" t="s">
        <v>86</v>
      </c>
      <c r="H39" s="154">
        <v>10829.955936</v>
      </c>
      <c r="I39" s="268">
        <v>-8.7873968734494712E-2</v>
      </c>
      <c r="J39" s="154">
        <v>5278.8658930000001</v>
      </c>
      <c r="K39" s="155">
        <v>-3.1465084022526457E-2</v>
      </c>
      <c r="L39" s="154">
        <v>4599.2393750000001</v>
      </c>
      <c r="M39" s="268">
        <v>7.4975366982770852E-2</v>
      </c>
      <c r="N39" s="154">
        <v>714.96295999999984</v>
      </c>
      <c r="O39" s="42" t="s">
        <v>32</v>
      </c>
      <c r="P39" s="499">
        <v>0.45509113912924593</v>
      </c>
      <c r="Q39" s="119">
        <v>0.36554020676115939</v>
      </c>
      <c r="R39" s="119">
        <v>0.17817595393692395</v>
      </c>
      <c r="S39" s="119">
        <v>0.15523672690975993</v>
      </c>
      <c r="T39" s="119">
        <v>2.4131927199834771E-2</v>
      </c>
    </row>
    <row r="40" spans="1:21">
      <c r="A40" s="91" t="s">
        <v>341</v>
      </c>
      <c r="B40" s="58"/>
      <c r="C40" s="59"/>
      <c r="D40" s="59"/>
      <c r="E40" s="59"/>
      <c r="F40" s="59"/>
      <c r="G40" s="59"/>
      <c r="H40" s="59"/>
      <c r="I40" s="49"/>
      <c r="J40" s="49"/>
      <c r="K40" s="49"/>
      <c r="L40" s="2"/>
      <c r="M40" s="49"/>
      <c r="N40" s="49"/>
      <c r="O40" s="63" t="s">
        <v>343</v>
      </c>
      <c r="P40" s="138"/>
      <c r="Q40" s="72"/>
      <c r="R40" s="96"/>
      <c r="S40" s="11"/>
      <c r="T40" s="73"/>
    </row>
    <row r="41" spans="1:21">
      <c r="A41" s="656"/>
      <c r="B41" s="657"/>
      <c r="C41" s="657"/>
      <c r="D41" s="657"/>
      <c r="E41" s="657"/>
      <c r="F41" s="657"/>
      <c r="G41" s="657"/>
      <c r="H41" s="657"/>
      <c r="I41" s="657"/>
      <c r="J41" s="657"/>
      <c r="K41" s="657"/>
      <c r="L41" s="657"/>
      <c r="M41" s="657"/>
      <c r="N41" s="657"/>
      <c r="O41" s="91"/>
      <c r="P41" s="138"/>
      <c r="Q41" s="72"/>
      <c r="R41" s="96"/>
      <c r="S41" s="11"/>
      <c r="T41" s="73"/>
    </row>
    <row r="42" spans="1:21" ht="29.25" customHeight="1">
      <c r="A42" s="676"/>
      <c r="B42" s="657"/>
      <c r="C42" s="657"/>
      <c r="D42" s="657"/>
      <c r="E42" s="657"/>
      <c r="F42" s="657"/>
      <c r="G42" s="657"/>
      <c r="H42" s="657"/>
      <c r="I42" s="657"/>
      <c r="J42" s="657"/>
      <c r="K42" s="657"/>
      <c r="L42" s="657"/>
      <c r="M42" s="657"/>
      <c r="N42" s="657"/>
      <c r="O42" s="50"/>
      <c r="P42" s="74"/>
      <c r="Q42" s="75"/>
      <c r="R42" s="50"/>
      <c r="S42" s="74"/>
      <c r="T42" s="76"/>
      <c r="U42" s="74"/>
    </row>
    <row r="43" spans="1:21" ht="24" customHeight="1">
      <c r="A43" s="674"/>
      <c r="B43" s="675"/>
      <c r="C43" s="675"/>
      <c r="D43" s="675"/>
      <c r="E43" s="675"/>
      <c r="F43" s="675"/>
      <c r="G43" s="675"/>
      <c r="H43" s="675"/>
      <c r="I43" s="675"/>
      <c r="J43" s="675"/>
      <c r="K43" s="675"/>
      <c r="L43" s="675"/>
      <c r="M43" s="675"/>
      <c r="N43" s="657"/>
      <c r="O43" s="227" t="s">
        <v>91</v>
      </c>
      <c r="P43" s="77"/>
      <c r="Q43" s="78"/>
      <c r="R43" s="78"/>
      <c r="S43" s="77"/>
      <c r="T43" s="77"/>
      <c r="U43" s="77"/>
    </row>
    <row r="44" spans="1:21" ht="14.25" customHeight="1">
      <c r="A44" s="653"/>
      <c r="B44" s="654"/>
      <c r="C44" s="654"/>
      <c r="D44" s="654"/>
      <c r="E44" s="654"/>
      <c r="F44" s="654"/>
      <c r="G44" s="654"/>
      <c r="H44" s="654"/>
      <c r="I44" s="654"/>
      <c r="J44" s="654"/>
      <c r="K44" s="654"/>
      <c r="L44" s="654"/>
      <c r="M44" s="654"/>
      <c r="N44" s="655"/>
      <c r="O44" s="121"/>
      <c r="P44" s="77"/>
      <c r="Q44" s="77"/>
      <c r="R44" s="77"/>
      <c r="S44" s="77"/>
      <c r="T44" s="77"/>
      <c r="U44" s="77"/>
    </row>
    <row r="45" spans="1:21" ht="15.75">
      <c r="A45" s="97" t="s">
        <v>38</v>
      </c>
      <c r="O45" s="97" t="s">
        <v>38</v>
      </c>
      <c r="P45" s="79"/>
      <c r="Q45" s="371"/>
      <c r="R45" s="81"/>
      <c r="S45" s="82"/>
      <c r="T45" s="80"/>
      <c r="U45" s="82"/>
    </row>
    <row r="46" spans="1:21">
      <c r="A46" s="409" t="s">
        <v>309</v>
      </c>
      <c r="B46" s="92"/>
      <c r="C46" s="55"/>
      <c r="D46" s="55"/>
      <c r="E46" s="55"/>
      <c r="F46" s="55"/>
      <c r="G46" s="55"/>
      <c r="H46" s="55"/>
      <c r="I46" s="56"/>
      <c r="J46" s="56"/>
      <c r="K46" s="56"/>
      <c r="L46" s="55"/>
      <c r="M46" s="55"/>
      <c r="O46" s="409" t="s">
        <v>309</v>
      </c>
      <c r="P46" s="85"/>
      <c r="Q46" s="163"/>
      <c r="R46" s="87"/>
      <c r="S46" s="86"/>
      <c r="T46" s="86"/>
      <c r="U46" s="87"/>
    </row>
    <row r="47" spans="1:21" ht="26.25" customHeight="1">
      <c r="A47" s="135" t="s">
        <v>2</v>
      </c>
      <c r="B47" s="641" t="s">
        <v>82</v>
      </c>
      <c r="C47" s="641"/>
      <c r="D47" s="641" t="s">
        <v>263</v>
      </c>
      <c r="E47" s="641"/>
      <c r="F47" s="665" t="s">
        <v>276</v>
      </c>
      <c r="G47" s="665"/>
      <c r="H47" s="641" t="s">
        <v>277</v>
      </c>
      <c r="I47" s="641"/>
      <c r="J47" s="658" t="s">
        <v>266</v>
      </c>
      <c r="K47" s="658"/>
      <c r="L47" s="641" t="s">
        <v>85</v>
      </c>
      <c r="M47" s="641"/>
      <c r="N47" s="137" t="s">
        <v>64</v>
      </c>
      <c r="O47" s="160" t="s">
        <v>270</v>
      </c>
      <c r="P47" s="89"/>
      <c r="Q47" s="81"/>
      <c r="R47" s="90"/>
      <c r="S47" s="81"/>
      <c r="T47" s="81"/>
      <c r="U47" s="57"/>
    </row>
    <row r="48" spans="1:21">
      <c r="A48" s="36" t="s">
        <v>3</v>
      </c>
      <c r="B48" s="668">
        <v>405.57936618476407</v>
      </c>
      <c r="C48" s="668"/>
      <c r="D48" s="668">
        <v>177.21350181832238</v>
      </c>
      <c r="E48" s="668"/>
      <c r="F48" s="659">
        <v>8.7910737767035503</v>
      </c>
      <c r="G48" s="659"/>
      <c r="H48" s="668">
        <v>162.54375439222699</v>
      </c>
      <c r="I48" s="668"/>
      <c r="J48" s="659">
        <v>97.3902691286616</v>
      </c>
      <c r="K48" s="659"/>
      <c r="L48" s="669">
        <v>62.242920670091657</v>
      </c>
      <c r="M48" s="669"/>
      <c r="N48" s="493">
        <v>3.5791893041230165</v>
      </c>
    </row>
    <row r="49" spans="1:15">
      <c r="A49" s="37" t="s">
        <v>4</v>
      </c>
      <c r="B49" s="649">
        <v>421.23901004330338</v>
      </c>
      <c r="C49" s="649"/>
      <c r="D49" s="649">
        <v>185.51025968553253</v>
      </c>
      <c r="E49" s="649"/>
      <c r="F49" s="666">
        <v>10.552033259750432</v>
      </c>
      <c r="G49" s="667"/>
      <c r="H49" s="649">
        <v>144.12339197534649</v>
      </c>
      <c r="I49" s="649"/>
      <c r="J49" s="651">
        <v>76.940538416285818</v>
      </c>
      <c r="K49" s="651"/>
      <c r="L49" s="652">
        <v>82.486800986116563</v>
      </c>
      <c r="M49" s="652"/>
      <c r="N49" s="494">
        <v>9.1185573963077857</v>
      </c>
    </row>
    <row r="50" spans="1:15">
      <c r="A50" s="36" t="s">
        <v>5</v>
      </c>
      <c r="B50" s="668">
        <v>485.10614453702794</v>
      </c>
      <c r="C50" s="668"/>
      <c r="D50" s="668">
        <v>207.10897999090528</v>
      </c>
      <c r="E50" s="668"/>
      <c r="F50" s="659">
        <v>10.560215859432752</v>
      </c>
      <c r="G50" s="659"/>
      <c r="H50" s="668">
        <v>210.78044880199022</v>
      </c>
      <c r="I50" s="668"/>
      <c r="J50" s="659">
        <v>104.45274734432122</v>
      </c>
      <c r="K50" s="659"/>
      <c r="L50" s="669">
        <v>59.266517578449111</v>
      </c>
      <c r="M50" s="669"/>
      <c r="N50" s="493">
        <v>7.9501981656833012</v>
      </c>
    </row>
    <row r="51" spans="1:15">
      <c r="A51" s="37" t="s">
        <v>6</v>
      </c>
      <c r="B51" s="649">
        <v>457.53266768538305</v>
      </c>
      <c r="C51" s="649"/>
      <c r="D51" s="649">
        <v>204.95620758914211</v>
      </c>
      <c r="E51" s="649"/>
      <c r="F51" s="666">
        <v>11.631306701513141</v>
      </c>
      <c r="G51" s="667"/>
      <c r="H51" s="649">
        <v>167.91479021583689</v>
      </c>
      <c r="I51" s="649"/>
      <c r="J51" s="651">
        <v>108.46741730602041</v>
      </c>
      <c r="K51" s="651"/>
      <c r="L51" s="652">
        <v>77.80850374404838</v>
      </c>
      <c r="M51" s="652"/>
      <c r="N51" s="494">
        <v>6.8531661363556884</v>
      </c>
    </row>
    <row r="52" spans="1:15">
      <c r="A52" s="36" t="s">
        <v>7</v>
      </c>
      <c r="B52" s="668">
        <v>418.97961076297344</v>
      </c>
      <c r="C52" s="668"/>
      <c r="D52" s="668">
        <v>184.67606537948743</v>
      </c>
      <c r="E52" s="668"/>
      <c r="F52" s="659">
        <v>10.785375247955235</v>
      </c>
      <c r="G52" s="659"/>
      <c r="H52" s="668">
        <v>128.45210293740388</v>
      </c>
      <c r="I52" s="668"/>
      <c r="J52" s="659">
        <v>74.359772658019892</v>
      </c>
      <c r="K52" s="659"/>
      <c r="L52" s="669">
        <v>101.25967883549262</v>
      </c>
      <c r="M52" s="669"/>
      <c r="N52" s="493">
        <v>4.5917636105895232</v>
      </c>
    </row>
    <row r="53" spans="1:15">
      <c r="A53" s="37" t="s">
        <v>8</v>
      </c>
      <c r="B53" s="649">
        <v>392.62028160654978</v>
      </c>
      <c r="C53" s="649"/>
      <c r="D53" s="649">
        <v>193.94490486933563</v>
      </c>
      <c r="E53" s="649"/>
      <c r="F53" s="666">
        <v>10.747383098280762</v>
      </c>
      <c r="G53" s="667"/>
      <c r="H53" s="649">
        <v>163.88860144037071</v>
      </c>
      <c r="I53" s="649"/>
      <c r="J53" s="651">
        <v>89.696895556003639</v>
      </c>
      <c r="K53" s="651"/>
      <c r="L53" s="652">
        <v>29.636787661356902</v>
      </c>
      <c r="M53" s="652"/>
      <c r="N53" s="494">
        <v>5.1499876354865304</v>
      </c>
    </row>
    <row r="54" spans="1:15">
      <c r="A54" s="36" t="s">
        <v>9</v>
      </c>
      <c r="B54" s="668">
        <v>455.80540848302695</v>
      </c>
      <c r="C54" s="668"/>
      <c r="D54" s="668">
        <v>199.0105266070222</v>
      </c>
      <c r="E54" s="668"/>
      <c r="F54" s="659">
        <v>12.158966473288134</v>
      </c>
      <c r="G54" s="659"/>
      <c r="H54" s="668">
        <v>189.52590223899722</v>
      </c>
      <c r="I54" s="668"/>
      <c r="J54" s="659">
        <v>96.874046212809574</v>
      </c>
      <c r="K54" s="659"/>
      <c r="L54" s="669">
        <v>58.743888481163054</v>
      </c>
      <c r="M54" s="669"/>
      <c r="N54" s="493">
        <v>8.5250911558445193</v>
      </c>
    </row>
    <row r="55" spans="1:15">
      <c r="A55" s="37" t="s">
        <v>278</v>
      </c>
      <c r="B55" s="649">
        <v>2013.4560417904841</v>
      </c>
      <c r="C55" s="649"/>
      <c r="D55" s="649">
        <v>623.5551659420064</v>
      </c>
      <c r="E55" s="649"/>
      <c r="F55" s="650" t="s">
        <v>86</v>
      </c>
      <c r="G55" s="667"/>
      <c r="H55" s="649">
        <v>1277.7100034408334</v>
      </c>
      <c r="I55" s="649"/>
      <c r="J55" s="651">
        <v>92.361797366198502</v>
      </c>
      <c r="K55" s="651"/>
      <c r="L55" s="652">
        <v>78.200756983327594</v>
      </c>
      <c r="M55" s="652"/>
      <c r="N55" s="494">
        <v>33.990115424317025</v>
      </c>
    </row>
    <row r="56" spans="1:15" ht="18">
      <c r="A56" s="36" t="s">
        <v>11</v>
      </c>
      <c r="B56" s="668">
        <v>422.46604503419826</v>
      </c>
      <c r="C56" s="668"/>
      <c r="D56" s="668">
        <v>191.80118448419901</v>
      </c>
      <c r="E56" s="668"/>
      <c r="F56" s="659">
        <v>9.9161506825203887</v>
      </c>
      <c r="G56" s="659"/>
      <c r="H56" s="668">
        <v>189.85649842539792</v>
      </c>
      <c r="I56" s="668"/>
      <c r="J56" s="659">
        <v>96.517199976531771</v>
      </c>
      <c r="K56" s="659"/>
      <c r="L56" s="669">
        <v>31.090038648197293</v>
      </c>
      <c r="M56" s="669"/>
      <c r="N56" s="493">
        <v>9.7183234764040574</v>
      </c>
      <c r="O56" s="121"/>
    </row>
    <row r="57" spans="1:15">
      <c r="A57" s="25" t="s">
        <v>25</v>
      </c>
      <c r="B57" s="649">
        <v>397.82249288338238</v>
      </c>
      <c r="C57" s="649"/>
      <c r="D57" s="649">
        <v>202.85518190103733</v>
      </c>
      <c r="E57" s="649"/>
      <c r="F57" s="666">
        <v>5.6624835069758879</v>
      </c>
      <c r="G57" s="667"/>
      <c r="H57" s="649">
        <v>113.27086331639168</v>
      </c>
      <c r="I57" s="649"/>
      <c r="J57" s="651">
        <v>58.681232572770199</v>
      </c>
      <c r="K57" s="651"/>
      <c r="L57" s="652">
        <v>63.459503541758529</v>
      </c>
      <c r="M57" s="652"/>
      <c r="N57" s="494">
        <v>18.236944124194906</v>
      </c>
      <c r="O57" s="77"/>
    </row>
    <row r="58" spans="1:15">
      <c r="A58" s="36" t="s">
        <v>12</v>
      </c>
      <c r="B58" s="668">
        <v>435.33219472979783</v>
      </c>
      <c r="C58" s="668"/>
      <c r="D58" s="668">
        <v>181.72457011851228</v>
      </c>
      <c r="E58" s="668"/>
      <c r="F58" s="659">
        <v>10.264294588187337</v>
      </c>
      <c r="G58" s="659"/>
      <c r="H58" s="668">
        <v>175.36547303918064</v>
      </c>
      <c r="I58" s="668"/>
      <c r="J58" s="659">
        <v>81.360664217166075</v>
      </c>
      <c r="K58" s="659"/>
      <c r="L58" s="669">
        <v>68.767107921359369</v>
      </c>
      <c r="M58" s="669"/>
      <c r="N58" s="493">
        <v>9.4750436507456168</v>
      </c>
      <c r="O58" s="128"/>
    </row>
    <row r="59" spans="1:15">
      <c r="A59" s="25" t="s">
        <v>13</v>
      </c>
      <c r="B59" s="649">
        <v>611.17720103007707</v>
      </c>
      <c r="C59" s="649"/>
      <c r="D59" s="649">
        <v>233.1040176150519</v>
      </c>
      <c r="E59" s="649"/>
      <c r="F59" s="666">
        <v>11.199337732730097</v>
      </c>
      <c r="G59" s="667"/>
      <c r="H59" s="649">
        <v>239.02464902192452</v>
      </c>
      <c r="I59" s="649"/>
      <c r="J59" s="651">
        <v>148.69052889691108</v>
      </c>
      <c r="K59" s="651"/>
      <c r="L59" s="652">
        <v>130.77386113869105</v>
      </c>
      <c r="M59" s="652"/>
      <c r="N59" s="494">
        <v>8.2746732544096755</v>
      </c>
      <c r="O59" s="88"/>
    </row>
    <row r="60" spans="1:15">
      <c r="A60" s="36" t="s">
        <v>14</v>
      </c>
      <c r="B60" s="668">
        <v>413.74506776319947</v>
      </c>
      <c r="C60" s="668"/>
      <c r="D60" s="668">
        <v>199.28451402300993</v>
      </c>
      <c r="E60" s="668"/>
      <c r="F60" s="659">
        <v>8.518184870374002</v>
      </c>
      <c r="G60" s="659"/>
      <c r="H60" s="668">
        <v>168.26665325918219</v>
      </c>
      <c r="I60" s="668"/>
      <c r="J60" s="659">
        <v>89.405081658228809</v>
      </c>
      <c r="K60" s="659"/>
      <c r="L60" s="669">
        <v>29.086484923228301</v>
      </c>
      <c r="M60" s="669"/>
      <c r="N60" s="493">
        <v>17.107415557779049</v>
      </c>
    </row>
    <row r="61" spans="1:15">
      <c r="A61" s="25" t="s">
        <v>15</v>
      </c>
      <c r="B61" s="649">
        <v>397.79702529450452</v>
      </c>
      <c r="C61" s="649"/>
      <c r="D61" s="649">
        <v>182.92472410925555</v>
      </c>
      <c r="E61" s="649"/>
      <c r="F61" s="666">
        <v>9.8759579679228882</v>
      </c>
      <c r="G61" s="667"/>
      <c r="H61" s="649">
        <v>167.54992447402989</v>
      </c>
      <c r="I61" s="649"/>
      <c r="J61" s="651">
        <v>81.653750922314046</v>
      </c>
      <c r="K61" s="651"/>
      <c r="L61" s="652">
        <v>41.227571532065731</v>
      </c>
      <c r="M61" s="652"/>
      <c r="N61" s="494">
        <v>6.0948051791532825</v>
      </c>
    </row>
    <row r="62" spans="1:15">
      <c r="A62" s="36" t="s">
        <v>16</v>
      </c>
      <c r="B62" s="668">
        <v>480.12425713056138</v>
      </c>
      <c r="C62" s="668"/>
      <c r="D62" s="668">
        <v>202.94330120243342</v>
      </c>
      <c r="E62" s="668"/>
      <c r="F62" s="659">
        <v>7.7847876005849299</v>
      </c>
      <c r="G62" s="659"/>
      <c r="H62" s="668">
        <v>191.11230529212293</v>
      </c>
      <c r="I62" s="668"/>
      <c r="J62" s="659">
        <v>85.515891792425464</v>
      </c>
      <c r="K62" s="659"/>
      <c r="L62" s="669">
        <v>83.218781724529919</v>
      </c>
      <c r="M62" s="669"/>
      <c r="N62" s="493">
        <v>2.8498689114750522</v>
      </c>
    </row>
    <row r="63" spans="1:15">
      <c r="A63" s="25" t="s">
        <v>17</v>
      </c>
      <c r="B63" s="649">
        <v>474.25697852175585</v>
      </c>
      <c r="C63" s="649"/>
      <c r="D63" s="649">
        <v>211.53488866202352</v>
      </c>
      <c r="E63" s="649"/>
      <c r="F63" s="666">
        <v>10.85357799710045</v>
      </c>
      <c r="G63" s="667"/>
      <c r="H63" s="649">
        <v>161.85244922498873</v>
      </c>
      <c r="I63" s="649"/>
      <c r="J63" s="651">
        <v>78.540868654603628</v>
      </c>
      <c r="K63" s="651"/>
      <c r="L63" s="652">
        <v>65.255411659768626</v>
      </c>
      <c r="M63" s="652"/>
      <c r="N63" s="494">
        <v>35.614228974974957</v>
      </c>
    </row>
    <row r="64" spans="1:15">
      <c r="A64" s="36" t="s">
        <v>18</v>
      </c>
      <c r="B64" s="668">
        <v>455.94011862149137</v>
      </c>
      <c r="C64" s="668"/>
      <c r="D64" s="668">
        <v>218.75314339513773</v>
      </c>
      <c r="E64" s="668"/>
      <c r="F64" s="659">
        <v>14.914998026163037</v>
      </c>
      <c r="G64" s="659"/>
      <c r="H64" s="668">
        <v>159.2313894802725</v>
      </c>
      <c r="I64" s="668"/>
      <c r="J64" s="659">
        <v>77.040742864034783</v>
      </c>
      <c r="K64" s="659"/>
      <c r="L64" s="669">
        <v>72.269770115736435</v>
      </c>
      <c r="M64" s="669"/>
      <c r="N64" s="493">
        <v>5.6858156303447291</v>
      </c>
    </row>
    <row r="65" spans="1:21">
      <c r="A65" s="25" t="s">
        <v>19</v>
      </c>
      <c r="B65" s="649">
        <v>401.81312336566947</v>
      </c>
      <c r="C65" s="649"/>
      <c r="D65" s="649">
        <v>176.23050437399661</v>
      </c>
      <c r="E65" s="649"/>
      <c r="F65" s="666">
        <v>10.521224141731141</v>
      </c>
      <c r="G65" s="667"/>
      <c r="H65" s="649">
        <v>136.94527398751427</v>
      </c>
      <c r="I65" s="649"/>
      <c r="J65" s="651">
        <v>68.495866912449657</v>
      </c>
      <c r="K65" s="651"/>
      <c r="L65" s="652">
        <v>80.917335551243355</v>
      </c>
      <c r="M65" s="652"/>
      <c r="N65" s="494">
        <v>7.7200094529152379</v>
      </c>
    </row>
    <row r="66" spans="1:21">
      <c r="A66" s="36" t="s">
        <v>20</v>
      </c>
      <c r="B66" s="668">
        <v>516.97571374791426</v>
      </c>
      <c r="C66" s="668"/>
      <c r="D66" s="668">
        <v>203.9685116600871</v>
      </c>
      <c r="E66" s="668"/>
      <c r="F66" s="659">
        <v>10.174596068536079</v>
      </c>
      <c r="G66" s="659"/>
      <c r="H66" s="668">
        <v>222.19573735297709</v>
      </c>
      <c r="I66" s="668"/>
      <c r="J66" s="659">
        <v>109.12254283504944</v>
      </c>
      <c r="K66" s="659"/>
      <c r="L66" s="669">
        <v>78.677542122827717</v>
      </c>
      <c r="M66" s="669"/>
      <c r="N66" s="493">
        <v>12.133922612022269</v>
      </c>
    </row>
    <row r="67" spans="1:21">
      <c r="A67" s="25" t="s">
        <v>21</v>
      </c>
      <c r="B67" s="649">
        <v>361.61845269216371</v>
      </c>
      <c r="C67" s="649"/>
      <c r="D67" s="649">
        <v>173.65326269785049</v>
      </c>
      <c r="E67" s="649"/>
      <c r="F67" s="666" t="s">
        <v>86</v>
      </c>
      <c r="G67" s="667"/>
      <c r="H67" s="649">
        <v>140.38603834050639</v>
      </c>
      <c r="I67" s="649"/>
      <c r="J67" s="651">
        <v>75.661283685473805</v>
      </c>
      <c r="K67" s="651"/>
      <c r="L67" s="652">
        <v>38.202975684351735</v>
      </c>
      <c r="M67" s="652"/>
      <c r="N67" s="494">
        <v>9.376175969455117</v>
      </c>
    </row>
    <row r="68" spans="1:21">
      <c r="A68" s="36" t="s">
        <v>22</v>
      </c>
      <c r="B68" s="668">
        <v>449.40456897079105</v>
      </c>
      <c r="C68" s="668"/>
      <c r="D68" s="668">
        <v>199.57178268989864</v>
      </c>
      <c r="E68" s="668"/>
      <c r="F68" s="659">
        <v>10.016077703971124</v>
      </c>
      <c r="G68" s="659"/>
      <c r="H68" s="668">
        <v>142.60220957473055</v>
      </c>
      <c r="I68" s="668"/>
      <c r="J68" s="659">
        <v>79.073711134719645</v>
      </c>
      <c r="K68" s="659"/>
      <c r="L68" s="669">
        <v>93.872148466660462</v>
      </c>
      <c r="M68" s="669"/>
      <c r="N68" s="493">
        <v>13.358428239501372</v>
      </c>
    </row>
    <row r="69" spans="1:21">
      <c r="A69" s="25" t="s">
        <v>23</v>
      </c>
      <c r="B69" s="649">
        <v>379.80988422240034</v>
      </c>
      <c r="C69" s="649"/>
      <c r="D69" s="649">
        <v>191.37114123190224</v>
      </c>
      <c r="E69" s="649"/>
      <c r="F69" s="666">
        <v>10.247866386454804</v>
      </c>
      <c r="G69" s="667"/>
      <c r="H69" s="649">
        <v>134.08401542459163</v>
      </c>
      <c r="I69" s="649"/>
      <c r="J69" s="651">
        <v>87.727947096166133</v>
      </c>
      <c r="K69" s="651"/>
      <c r="L69" s="652">
        <v>49.60359933016219</v>
      </c>
      <c r="M69" s="652"/>
      <c r="N69" s="494">
        <v>4.7511282357443569</v>
      </c>
    </row>
    <row r="70" spans="1:21">
      <c r="A70" s="36" t="s">
        <v>27</v>
      </c>
      <c r="B70" s="668">
        <v>855.77491755911808</v>
      </c>
      <c r="C70" s="668"/>
      <c r="D70" s="668">
        <v>455.94741766239702</v>
      </c>
      <c r="E70" s="668"/>
      <c r="F70" s="670" t="s">
        <v>86</v>
      </c>
      <c r="G70" s="670"/>
      <c r="H70" s="668">
        <v>343.85259303000919</v>
      </c>
      <c r="I70" s="668"/>
      <c r="J70" s="659">
        <v>34.580213702318552</v>
      </c>
      <c r="K70" s="659"/>
      <c r="L70" s="669">
        <v>48.601846384144132</v>
      </c>
      <c r="M70" s="669"/>
      <c r="N70" s="493">
        <v>7.3730604825677917</v>
      </c>
    </row>
    <row r="71" spans="1:21">
      <c r="A71" s="37" t="s">
        <v>28</v>
      </c>
      <c r="B71" s="649">
        <v>679.45444425451024</v>
      </c>
      <c r="C71" s="649"/>
      <c r="D71" s="649">
        <v>304.62788671205635</v>
      </c>
      <c r="E71" s="649"/>
      <c r="F71" s="650" t="s">
        <v>86</v>
      </c>
      <c r="G71" s="650"/>
      <c r="H71" s="649">
        <v>344.68737413956279</v>
      </c>
      <c r="I71" s="649"/>
      <c r="J71" s="651">
        <v>21.422415769921908</v>
      </c>
      <c r="K71" s="651"/>
      <c r="L71" s="652">
        <v>0</v>
      </c>
      <c r="M71" s="652"/>
      <c r="N71" s="494">
        <v>30.139183402891049</v>
      </c>
    </row>
    <row r="72" spans="1:21">
      <c r="A72" s="36" t="s">
        <v>29</v>
      </c>
      <c r="B72" s="668">
        <v>995.32672790725655</v>
      </c>
      <c r="C72" s="668"/>
      <c r="D72" s="668">
        <v>435.10993471458943</v>
      </c>
      <c r="E72" s="668"/>
      <c r="F72" s="670" t="s">
        <v>86</v>
      </c>
      <c r="G72" s="659"/>
      <c r="H72" s="668">
        <v>388.73911909823897</v>
      </c>
      <c r="I72" s="668"/>
      <c r="J72" s="659">
        <v>46.760299249869632</v>
      </c>
      <c r="K72" s="659"/>
      <c r="L72" s="669">
        <v>160.45569417144691</v>
      </c>
      <c r="M72" s="669"/>
      <c r="N72" s="493">
        <v>11.0219799229813</v>
      </c>
    </row>
    <row r="73" spans="1:21">
      <c r="A73" s="37" t="s">
        <v>30</v>
      </c>
      <c r="B73" s="649">
        <v>1021.260313484564</v>
      </c>
      <c r="C73" s="649"/>
      <c r="D73" s="649">
        <v>386.93101978589254</v>
      </c>
      <c r="E73" s="649"/>
      <c r="F73" s="650" t="s">
        <v>86</v>
      </c>
      <c r="G73" s="650"/>
      <c r="H73" s="649">
        <v>348.29247734943289</v>
      </c>
      <c r="I73" s="649"/>
      <c r="J73" s="651">
        <v>30.68228080375637</v>
      </c>
      <c r="K73" s="651"/>
      <c r="L73" s="652">
        <v>258.47457728293477</v>
      </c>
      <c r="M73" s="652"/>
      <c r="N73" s="494">
        <v>27.562239066303679</v>
      </c>
    </row>
    <row r="74" spans="1:21">
      <c r="A74" s="431" t="s">
        <v>32</v>
      </c>
      <c r="B74" s="660">
        <v>446.1068403816293</v>
      </c>
      <c r="C74" s="660"/>
      <c r="D74" s="660">
        <v>203.01927016262437</v>
      </c>
      <c r="E74" s="660"/>
      <c r="F74" s="663">
        <v>8.8127416961503808</v>
      </c>
      <c r="G74" s="664"/>
      <c r="H74" s="660">
        <v>163.0699866706683</v>
      </c>
      <c r="I74" s="660"/>
      <c r="J74" s="662">
        <v>79.485511842783879</v>
      </c>
      <c r="K74" s="662"/>
      <c r="L74" s="661">
        <v>69.252165752898847</v>
      </c>
      <c r="M74" s="661"/>
      <c r="N74" s="495">
        <v>10.76541779543779</v>
      </c>
      <c r="O74" s="91"/>
    </row>
    <row r="75" spans="1:21">
      <c r="A75" s="63" t="s">
        <v>343</v>
      </c>
      <c r="B75" s="58"/>
      <c r="C75" s="59"/>
      <c r="D75" s="59"/>
      <c r="E75" s="59"/>
      <c r="F75" s="59"/>
      <c r="G75" s="59"/>
      <c r="H75" s="59"/>
      <c r="I75" s="49"/>
      <c r="J75" s="49"/>
      <c r="K75" s="49"/>
      <c r="L75" s="2"/>
      <c r="M75" s="49"/>
      <c r="N75" s="49"/>
      <c r="O75" s="393"/>
      <c r="P75" s="138"/>
      <c r="Q75" s="72"/>
      <c r="R75" s="96"/>
      <c r="S75" s="11"/>
      <c r="T75" s="73"/>
      <c r="U75" s="2"/>
    </row>
    <row r="76" spans="1:21">
      <c r="A76" s="656" t="s">
        <v>344</v>
      </c>
      <c r="B76" s="657"/>
      <c r="C76" s="657"/>
      <c r="D76" s="657"/>
      <c r="E76" s="657"/>
      <c r="F76" s="657"/>
      <c r="G76" s="657"/>
      <c r="H76" s="657"/>
      <c r="I76" s="657"/>
      <c r="J76" s="657"/>
      <c r="K76" s="657"/>
      <c r="L76" s="657"/>
      <c r="M76" s="657"/>
      <c r="N76" s="657"/>
      <c r="O76" s="77"/>
      <c r="P76" s="74"/>
      <c r="Q76" s="75"/>
      <c r="R76" s="75"/>
      <c r="S76" s="74"/>
      <c r="T76" s="76"/>
      <c r="U76" s="74"/>
    </row>
    <row r="77" spans="1:21" ht="24.75" customHeight="1">
      <c r="A77" s="676" t="s">
        <v>275</v>
      </c>
      <c r="B77" s="657"/>
      <c r="C77" s="657"/>
      <c r="D77" s="657"/>
      <c r="E77" s="657"/>
      <c r="F77" s="657"/>
      <c r="G77" s="657"/>
      <c r="H77" s="657"/>
      <c r="I77" s="657"/>
      <c r="J77" s="657"/>
      <c r="K77" s="657"/>
      <c r="L77" s="657"/>
      <c r="M77" s="657"/>
      <c r="N77" s="657"/>
      <c r="O77" s="77"/>
      <c r="P77" s="74"/>
      <c r="Q77" s="75"/>
      <c r="R77" s="75"/>
      <c r="S77" s="74"/>
      <c r="T77" s="76"/>
      <c r="U77" s="74"/>
    </row>
    <row r="78" spans="1:21" ht="23.25" customHeight="1">
      <c r="A78" s="674" t="s">
        <v>267</v>
      </c>
      <c r="B78" s="675"/>
      <c r="C78" s="675"/>
      <c r="D78" s="675"/>
      <c r="E78" s="675"/>
      <c r="F78" s="675"/>
      <c r="G78" s="675"/>
      <c r="H78" s="675"/>
      <c r="I78" s="675"/>
      <c r="J78" s="675"/>
      <c r="K78" s="675"/>
      <c r="L78" s="675"/>
      <c r="M78" s="675"/>
      <c r="N78" s="657"/>
      <c r="O78" s="63" t="s">
        <v>343</v>
      </c>
      <c r="P78" s="77"/>
      <c r="Q78" s="77"/>
      <c r="R78" s="77"/>
      <c r="S78" s="77"/>
      <c r="T78" s="77"/>
      <c r="U78" s="77"/>
    </row>
    <row r="79" spans="1:21">
      <c r="A79" s="653" t="s">
        <v>372</v>
      </c>
      <c r="B79" s="654"/>
      <c r="C79" s="654"/>
      <c r="D79" s="654"/>
      <c r="E79" s="654"/>
      <c r="F79" s="654"/>
      <c r="G79" s="654"/>
      <c r="H79" s="654"/>
      <c r="I79" s="654"/>
      <c r="J79" s="654"/>
      <c r="K79" s="654"/>
      <c r="L79" s="654"/>
      <c r="M79" s="654"/>
      <c r="N79" s="655"/>
      <c r="O79" s="120"/>
      <c r="P79" s="77"/>
      <c r="Q79" s="77"/>
      <c r="R79" s="77"/>
      <c r="S79" s="77"/>
      <c r="T79" s="77"/>
      <c r="U79" s="77"/>
    </row>
    <row r="80" spans="1:21">
      <c r="A80" s="653" t="s">
        <v>378</v>
      </c>
      <c r="B80" s="654"/>
      <c r="C80" s="654"/>
      <c r="D80" s="654"/>
      <c r="E80" s="654"/>
      <c r="F80" s="654"/>
      <c r="G80" s="654"/>
      <c r="H80" s="654"/>
      <c r="I80" s="654"/>
      <c r="J80" s="654"/>
      <c r="K80" s="654"/>
      <c r="L80" s="654"/>
      <c r="M80" s="654"/>
      <c r="N80" s="655"/>
      <c r="O80" s="120"/>
      <c r="P80" s="120"/>
      <c r="Q80" s="120"/>
      <c r="R80" s="120"/>
    </row>
    <row r="81" spans="1:27">
      <c r="A81" s="158"/>
      <c r="O81" s="120"/>
      <c r="P81" s="120"/>
      <c r="Q81" s="120"/>
      <c r="R81" s="120"/>
    </row>
    <row r="82" spans="1:27">
      <c r="P82" s="120"/>
      <c r="Q82" s="120"/>
      <c r="R82" s="120"/>
    </row>
    <row r="83" spans="1:27" ht="45" customHeight="1">
      <c r="A83" s="123" t="s">
        <v>2</v>
      </c>
      <c r="B83" s="124" t="s">
        <v>92</v>
      </c>
      <c r="C83" s="124"/>
      <c r="D83" s="124" t="s">
        <v>93</v>
      </c>
      <c r="E83" s="410" t="s">
        <v>329</v>
      </c>
      <c r="F83" s="124"/>
      <c r="G83" s="124"/>
      <c r="H83" s="391" t="s">
        <v>262</v>
      </c>
      <c r="I83" s="124"/>
      <c r="J83" s="124" t="s">
        <v>84</v>
      </c>
      <c r="K83" s="124"/>
      <c r="L83" s="124" t="s">
        <v>95</v>
      </c>
      <c r="N83" s="161" t="s">
        <v>94</v>
      </c>
      <c r="O83" s="124"/>
      <c r="P83" s="129" t="s">
        <v>83</v>
      </c>
      <c r="Q83" s="124" t="s">
        <v>90</v>
      </c>
      <c r="R83" t="s">
        <v>85</v>
      </c>
      <c r="S83" t="s">
        <v>64</v>
      </c>
      <c r="T83" s="124" t="s">
        <v>51</v>
      </c>
      <c r="U83" s="124"/>
    </row>
    <row r="84" spans="1:27">
      <c r="A84" s="114" t="s">
        <v>3</v>
      </c>
      <c r="B84">
        <v>752.07804599999997</v>
      </c>
      <c r="D84">
        <v>331.64342399999998</v>
      </c>
      <c r="E84">
        <v>17.5</v>
      </c>
      <c r="H84">
        <v>329.93639800000005</v>
      </c>
      <c r="J84">
        <v>189.28754599999999</v>
      </c>
      <c r="L84">
        <v>82.9</v>
      </c>
      <c r="N84">
        <v>7.5982239999999308</v>
      </c>
      <c r="O84" t="s">
        <v>13</v>
      </c>
      <c r="P84" s="363">
        <v>233.1040176150519</v>
      </c>
      <c r="Q84" s="363">
        <v>239.02464902192452</v>
      </c>
      <c r="R84" s="363">
        <v>130.77386113869105</v>
      </c>
      <c r="S84" s="363">
        <v>8.2746732544096755</v>
      </c>
      <c r="T84" s="363">
        <f t="shared" ref="T84:T104" si="0">P84+Q84+R84+S84</f>
        <v>611.17720103007707</v>
      </c>
      <c r="W84" s="363"/>
      <c r="X84" s="363"/>
      <c r="Y84" s="363"/>
      <c r="Z84" s="363"/>
      <c r="AA84" s="363"/>
    </row>
    <row r="85" spans="1:27">
      <c r="A85" s="114" t="s">
        <v>4</v>
      </c>
      <c r="B85">
        <v>1365.5716</v>
      </c>
      <c r="D85">
        <v>565.625</v>
      </c>
      <c r="E85">
        <v>34.410600000000002</v>
      </c>
      <c r="H85">
        <v>541.46580000000006</v>
      </c>
      <c r="J85">
        <v>268.50259999999997</v>
      </c>
      <c r="L85">
        <v>245.12379999999999</v>
      </c>
      <c r="N85">
        <v>13.356999999999942</v>
      </c>
      <c r="O85" t="s">
        <v>20</v>
      </c>
      <c r="P85" s="363">
        <v>203.9685116600871</v>
      </c>
      <c r="Q85" s="363">
        <v>222.19573735297709</v>
      </c>
      <c r="R85" s="363">
        <v>78.677542122827717</v>
      </c>
      <c r="S85" s="363">
        <v>12.133922612022269</v>
      </c>
      <c r="T85" s="363">
        <f t="shared" si="0"/>
        <v>516.97571374791414</v>
      </c>
      <c r="W85" s="363"/>
      <c r="X85" s="363"/>
      <c r="Y85" s="363"/>
      <c r="Z85" s="363"/>
      <c r="AA85" s="363"/>
    </row>
    <row r="86" spans="1:27">
      <c r="A86" s="114" t="s">
        <v>5</v>
      </c>
      <c r="B86">
        <v>679.05</v>
      </c>
      <c r="D86">
        <v>269.78961700000002</v>
      </c>
      <c r="E86">
        <v>0</v>
      </c>
      <c r="H86">
        <v>301.60705899999999</v>
      </c>
      <c r="J86">
        <v>148.19999999999999</v>
      </c>
      <c r="L86">
        <v>99.5</v>
      </c>
      <c r="N86">
        <v>8.153323999999941</v>
      </c>
      <c r="O86" t="s">
        <v>5</v>
      </c>
      <c r="P86" s="363">
        <v>207.10897999090528</v>
      </c>
      <c r="Q86" s="363">
        <v>210.78044880199022</v>
      </c>
      <c r="R86" s="363">
        <v>59.266517578449111</v>
      </c>
      <c r="S86" s="363">
        <v>7.9501981656833012</v>
      </c>
      <c r="T86" s="363">
        <f t="shared" si="0"/>
        <v>485.10614453702789</v>
      </c>
      <c r="W86" s="363"/>
      <c r="X86" s="363"/>
      <c r="Y86" s="363"/>
      <c r="Z86" s="363"/>
      <c r="AA86" s="363"/>
    </row>
    <row r="87" spans="1:27">
      <c r="A87" s="114" t="s">
        <v>6</v>
      </c>
      <c r="B87">
        <v>802.63435896999999</v>
      </c>
      <c r="D87">
        <v>316.860951</v>
      </c>
      <c r="E87">
        <v>19.615086000000002</v>
      </c>
      <c r="H87">
        <v>327.20586986000001</v>
      </c>
      <c r="J87">
        <v>171.94121899999999</v>
      </c>
      <c r="L87">
        <v>146.94517962999998</v>
      </c>
      <c r="N87">
        <v>11.622358480000003</v>
      </c>
      <c r="O87" t="s">
        <v>16</v>
      </c>
      <c r="P87" s="363">
        <v>202.94330120243342</v>
      </c>
      <c r="Q87" s="363">
        <v>191.11230529212293</v>
      </c>
      <c r="R87" s="363">
        <v>83.218781724529919</v>
      </c>
      <c r="S87" s="363">
        <v>2.8498689114750522</v>
      </c>
      <c r="T87" s="363">
        <f t="shared" si="0"/>
        <v>480.12425713056132</v>
      </c>
      <c r="W87" s="363"/>
      <c r="X87" s="363"/>
      <c r="Y87" s="363"/>
      <c r="Z87" s="363"/>
      <c r="AA87" s="363"/>
    </row>
    <row r="88" spans="1:27">
      <c r="A88" s="114" t="s">
        <v>7</v>
      </c>
      <c r="B88">
        <v>1334.9</v>
      </c>
      <c r="D88">
        <v>574.798</v>
      </c>
      <c r="E88">
        <v>0</v>
      </c>
      <c r="H88">
        <v>487.46900000000005</v>
      </c>
      <c r="J88">
        <v>257.173</v>
      </c>
      <c r="L88">
        <v>263.39999999999998</v>
      </c>
      <c r="N88">
        <v>9.2330000000000609</v>
      </c>
      <c r="O88" t="s">
        <v>17</v>
      </c>
      <c r="P88" s="363">
        <v>211.53488866202352</v>
      </c>
      <c r="Q88" s="363">
        <v>161.85244922498873</v>
      </c>
      <c r="R88" s="363">
        <v>65.255411659768626</v>
      </c>
      <c r="S88" s="363">
        <v>35.614228974974957</v>
      </c>
      <c r="T88" s="363">
        <f t="shared" si="0"/>
        <v>474.2569785217558</v>
      </c>
      <c r="W88" s="363"/>
      <c r="X88" s="363"/>
      <c r="Y88" s="363"/>
      <c r="Z88" s="363"/>
      <c r="AA88" s="363"/>
    </row>
    <row r="89" spans="1:27">
      <c r="A89" s="114" t="s">
        <v>8</v>
      </c>
      <c r="B89">
        <v>1034.07033</v>
      </c>
      <c r="D89">
        <v>468.981785</v>
      </c>
      <c r="E89">
        <v>27.886026999999999</v>
      </c>
      <c r="H89">
        <v>475.89894499999997</v>
      </c>
      <c r="J89">
        <v>243.08712299999999</v>
      </c>
      <c r="L89">
        <v>74.3</v>
      </c>
      <c r="N89">
        <v>14.889600000000101</v>
      </c>
      <c r="O89" t="s">
        <v>6</v>
      </c>
      <c r="P89" s="363">
        <v>204.95620758914211</v>
      </c>
      <c r="Q89" s="363">
        <v>167.91479021583689</v>
      </c>
      <c r="R89" s="363">
        <v>77.80850374404838</v>
      </c>
      <c r="S89" s="363">
        <v>6.8531661363556884</v>
      </c>
      <c r="T89" s="363">
        <f t="shared" si="0"/>
        <v>457.53266768538305</v>
      </c>
      <c r="W89" s="363"/>
      <c r="X89" s="363"/>
      <c r="Y89" s="363"/>
      <c r="Z89" s="363"/>
      <c r="AA89" s="363"/>
    </row>
    <row r="90" spans="1:27">
      <c r="A90" s="114" t="s">
        <v>9</v>
      </c>
      <c r="B90">
        <v>612.89612399999999</v>
      </c>
      <c r="D90">
        <v>249.189369</v>
      </c>
      <c r="E90">
        <v>15</v>
      </c>
      <c r="H90">
        <v>278.32446199999998</v>
      </c>
      <c r="J90">
        <v>131.29744600000001</v>
      </c>
      <c r="L90">
        <v>78.138251999999994</v>
      </c>
      <c r="N90">
        <v>7.2440410000000099</v>
      </c>
      <c r="O90" t="s">
        <v>18</v>
      </c>
      <c r="P90" s="363">
        <v>218.75314339513773</v>
      </c>
      <c r="Q90" s="363">
        <v>159.2313894802725</v>
      </c>
      <c r="R90" s="363">
        <v>72.269770115736435</v>
      </c>
      <c r="S90" s="363">
        <v>5.6858156303447291</v>
      </c>
      <c r="T90" s="363">
        <f t="shared" si="0"/>
        <v>455.94011862149137</v>
      </c>
      <c r="W90" s="363"/>
      <c r="X90" s="363"/>
      <c r="Y90" s="363"/>
      <c r="Z90" s="363"/>
      <c r="AA90" s="363"/>
    </row>
    <row r="91" spans="1:27">
      <c r="A91" s="114" t="s">
        <v>10</v>
      </c>
      <c r="B91">
        <v>657.43950600000005</v>
      </c>
      <c r="D91">
        <v>195.608069</v>
      </c>
      <c r="E91">
        <v>0</v>
      </c>
      <c r="H91">
        <v>431.61757</v>
      </c>
      <c r="J91">
        <v>33.799104999999997</v>
      </c>
      <c r="L91">
        <v>25</v>
      </c>
      <c r="N91">
        <v>5.2138670000000502</v>
      </c>
      <c r="O91" t="s">
        <v>9</v>
      </c>
      <c r="P91" s="363">
        <v>199.0105266070222</v>
      </c>
      <c r="Q91" s="363">
        <v>189.52590223899722</v>
      </c>
      <c r="R91" s="363">
        <v>58.743888481163054</v>
      </c>
      <c r="S91" s="363">
        <v>8.5250911558445193</v>
      </c>
      <c r="T91" s="363">
        <f t="shared" si="0"/>
        <v>455.80540848302701</v>
      </c>
      <c r="W91" s="363"/>
      <c r="X91" s="363"/>
      <c r="Y91" s="363"/>
      <c r="Z91" s="363"/>
      <c r="AA91" s="363"/>
    </row>
    <row r="92" spans="1:27">
      <c r="A92" s="114" t="s">
        <v>11</v>
      </c>
      <c r="B92">
        <v>508.28508299999999</v>
      </c>
      <c r="D92">
        <v>225.4</v>
      </c>
      <c r="E92">
        <v>0</v>
      </c>
      <c r="H92">
        <v>239.62350000000001</v>
      </c>
      <c r="J92">
        <v>118.9</v>
      </c>
      <c r="L92">
        <v>31.525774999999999</v>
      </c>
      <c r="N92">
        <v>11.735808000000002</v>
      </c>
      <c r="O92" t="s">
        <v>22</v>
      </c>
      <c r="P92" s="363">
        <v>199.57178268989864</v>
      </c>
      <c r="Q92" s="363">
        <v>142.60220957473055</v>
      </c>
      <c r="R92" s="363">
        <v>93.872148466660462</v>
      </c>
      <c r="S92" s="363">
        <v>13.358428239501372</v>
      </c>
      <c r="T92" s="363">
        <f t="shared" si="0"/>
        <v>449.40456897079105</v>
      </c>
      <c r="W92" s="363"/>
      <c r="X92" s="363"/>
      <c r="Y92" s="363"/>
      <c r="Z92" s="363"/>
      <c r="AA92" s="363"/>
    </row>
    <row r="93" spans="1:27">
      <c r="A93" s="114" t="s">
        <v>25</v>
      </c>
      <c r="B93">
        <v>4729.9340000000002</v>
      </c>
      <c r="D93">
        <v>2337.5529999999999</v>
      </c>
      <c r="E93">
        <v>0</v>
      </c>
      <c r="H93">
        <v>1535.0489999999998</v>
      </c>
      <c r="J93">
        <v>734.69500000000005</v>
      </c>
      <c r="L93">
        <v>750.83100000000002</v>
      </c>
      <c r="N93">
        <v>106.50100000000054</v>
      </c>
      <c r="O93" t="s">
        <v>12</v>
      </c>
      <c r="P93" s="363">
        <v>181.72457011851228</v>
      </c>
      <c r="Q93" s="363">
        <v>175.36547303918064</v>
      </c>
      <c r="R93" s="363">
        <v>68.767107921359369</v>
      </c>
      <c r="S93" s="363">
        <v>9.4750436507456168</v>
      </c>
      <c r="T93" s="363">
        <f t="shared" si="0"/>
        <v>435.33219472979783</v>
      </c>
      <c r="W93" s="363"/>
      <c r="X93" s="363"/>
      <c r="Y93" s="363"/>
      <c r="Z93" s="363"/>
      <c r="AA93" s="363"/>
    </row>
    <row r="94" spans="1:27">
      <c r="A94" s="114" t="s">
        <v>12</v>
      </c>
      <c r="B94">
        <v>1167.8510000000001</v>
      </c>
      <c r="D94">
        <v>469.96699999999998</v>
      </c>
      <c r="E94">
        <v>27</v>
      </c>
      <c r="H94">
        <v>491.55999999999995</v>
      </c>
      <c r="J94">
        <v>231.85900000000001</v>
      </c>
      <c r="L94">
        <v>192.36799999999999</v>
      </c>
      <c r="N94">
        <v>13.956000000000188</v>
      </c>
      <c r="O94" t="s">
        <v>11</v>
      </c>
      <c r="P94" s="363">
        <v>191.80118448419901</v>
      </c>
      <c r="Q94" s="363">
        <v>189.85649842539792</v>
      </c>
      <c r="R94" s="363">
        <v>31.090038648197293</v>
      </c>
      <c r="S94" s="363">
        <v>9.7183234764040574</v>
      </c>
      <c r="T94" s="363">
        <f t="shared" si="0"/>
        <v>422.46604503419826</v>
      </c>
      <c r="W94" s="363"/>
      <c r="X94" s="363"/>
      <c r="Y94" s="363"/>
      <c r="Z94" s="363"/>
      <c r="AA94" s="363"/>
    </row>
    <row r="95" spans="1:27">
      <c r="A95" s="114" t="s">
        <v>13</v>
      </c>
      <c r="B95">
        <v>468.74900000000002</v>
      </c>
      <c r="D95">
        <v>164.95699999999999</v>
      </c>
      <c r="E95">
        <v>8.9</v>
      </c>
      <c r="H95">
        <v>205.8519</v>
      </c>
      <c r="J95">
        <v>118.26600000000001</v>
      </c>
      <c r="L95">
        <v>91.887799999999999</v>
      </c>
      <c r="N95">
        <v>6.0523000000000309</v>
      </c>
      <c r="O95" t="s">
        <v>4</v>
      </c>
      <c r="P95" s="363">
        <v>185.51025968553253</v>
      </c>
      <c r="Q95" s="363">
        <v>144.12339197534649</v>
      </c>
      <c r="R95" s="363">
        <v>82.486800986116563</v>
      </c>
      <c r="S95" s="363">
        <v>9.1185573963077857</v>
      </c>
      <c r="T95" s="363">
        <f t="shared" si="0"/>
        <v>421.23901004330338</v>
      </c>
      <c r="W95" s="363"/>
      <c r="X95" s="363"/>
      <c r="Y95" s="363"/>
      <c r="Z95" s="363"/>
      <c r="AA95" s="363"/>
    </row>
    <row r="96" spans="1:27">
      <c r="A96" s="114" t="s">
        <v>14</v>
      </c>
      <c r="B96">
        <v>976.16650000000004</v>
      </c>
      <c r="D96">
        <v>441.9744</v>
      </c>
      <c r="E96">
        <v>0</v>
      </c>
      <c r="H96">
        <v>434.21305699999999</v>
      </c>
      <c r="J96">
        <v>221.56059999999999</v>
      </c>
      <c r="L96">
        <v>70</v>
      </c>
      <c r="N96">
        <v>29.97904299999999</v>
      </c>
      <c r="O96" t="s">
        <v>7</v>
      </c>
      <c r="P96" s="363">
        <v>184.67606537948743</v>
      </c>
      <c r="Q96" s="363">
        <v>128.45210293740388</v>
      </c>
      <c r="R96" s="363">
        <v>101.25967883549262</v>
      </c>
      <c r="S96" s="363">
        <v>4.5917636105895232</v>
      </c>
      <c r="T96" s="363">
        <f t="shared" si="0"/>
        <v>418.97961076297349</v>
      </c>
      <c r="W96" s="363"/>
      <c r="X96" s="363"/>
      <c r="Y96" s="363"/>
      <c r="Z96" s="363"/>
      <c r="AA96" s="363"/>
    </row>
    <row r="97" spans="1:27">
      <c r="A97" s="114" t="s">
        <v>15</v>
      </c>
      <c r="B97">
        <v>1194.43</v>
      </c>
      <c r="D97">
        <v>521.63015499999995</v>
      </c>
      <c r="E97">
        <v>0</v>
      </c>
      <c r="H97">
        <v>523.31412799999998</v>
      </c>
      <c r="J97">
        <v>254.9</v>
      </c>
      <c r="L97">
        <v>134.11500000000001</v>
      </c>
      <c r="N97">
        <v>15.370717000000127</v>
      </c>
      <c r="O97" t="s">
        <v>14</v>
      </c>
      <c r="P97" s="363">
        <v>199.28451402300993</v>
      </c>
      <c r="Q97" s="363">
        <v>168.26665325918219</v>
      </c>
      <c r="R97" s="363">
        <v>29.086484923228301</v>
      </c>
      <c r="S97" s="363">
        <v>17.107415557779049</v>
      </c>
      <c r="T97" s="363">
        <f t="shared" si="0"/>
        <v>413.74506776319947</v>
      </c>
      <c r="W97" s="363"/>
      <c r="X97" s="363"/>
      <c r="Y97" s="363"/>
      <c r="Z97" s="363"/>
      <c r="AA97" s="363"/>
    </row>
    <row r="98" spans="1:27">
      <c r="A98" s="114" t="s">
        <v>16</v>
      </c>
      <c r="B98">
        <v>1992.878721</v>
      </c>
      <c r="D98">
        <v>743.62984600000004</v>
      </c>
      <c r="E98">
        <v>30.4</v>
      </c>
      <c r="H98">
        <v>877.38623300000006</v>
      </c>
      <c r="J98">
        <v>365.71884</v>
      </c>
      <c r="L98">
        <v>346.64414699999998</v>
      </c>
      <c r="N98">
        <v>25.218494999999962</v>
      </c>
      <c r="O98" t="s">
        <v>3</v>
      </c>
      <c r="P98" s="363">
        <v>177.21350181832238</v>
      </c>
      <c r="Q98" s="363">
        <v>162.54375439222699</v>
      </c>
      <c r="R98" s="363">
        <v>62.242920670091657</v>
      </c>
      <c r="S98" s="363">
        <v>3.5791893041230165</v>
      </c>
      <c r="T98" s="363">
        <f t="shared" si="0"/>
        <v>405.57936618476407</v>
      </c>
      <c r="W98" s="363"/>
      <c r="X98" s="363"/>
      <c r="Y98" s="363"/>
      <c r="Z98" s="363"/>
      <c r="AA98" s="363"/>
    </row>
    <row r="99" spans="1:27">
      <c r="A99" s="114" t="s">
        <v>17</v>
      </c>
      <c r="B99">
        <v>715.26075500000002</v>
      </c>
      <c r="D99">
        <v>289.24919999999997</v>
      </c>
      <c r="E99">
        <v>16</v>
      </c>
      <c r="H99">
        <v>275.34511499999996</v>
      </c>
      <c r="J99">
        <v>121.73058899999999</v>
      </c>
      <c r="L99">
        <v>123.250456</v>
      </c>
      <c r="N99">
        <v>27.41598400000008</v>
      </c>
      <c r="O99" t="s">
        <v>19</v>
      </c>
      <c r="P99" s="363">
        <v>176.23050437399661</v>
      </c>
      <c r="Q99" s="363">
        <v>136.94527398751427</v>
      </c>
      <c r="R99" s="363">
        <v>80.917335551243355</v>
      </c>
      <c r="S99" s="363">
        <v>7.7200094529152379</v>
      </c>
      <c r="T99" s="363">
        <f t="shared" si="0"/>
        <v>401.81312336566947</v>
      </c>
      <c r="W99" s="363"/>
      <c r="X99" s="363"/>
      <c r="Y99" s="363"/>
      <c r="Z99" s="363"/>
      <c r="AA99" s="363"/>
    </row>
    <row r="100" spans="1:27">
      <c r="A100" s="114" t="s">
        <v>18</v>
      </c>
      <c r="B100">
        <v>834.79677498000001</v>
      </c>
      <c r="D100">
        <v>367.22679199999999</v>
      </c>
      <c r="E100">
        <v>19</v>
      </c>
      <c r="H100">
        <v>352.45466199999998</v>
      </c>
      <c r="J100">
        <v>150.86451</v>
      </c>
      <c r="L100">
        <v>104.95062597999998</v>
      </c>
      <c r="N100">
        <v>10.164695000000052</v>
      </c>
      <c r="O100" t="s">
        <v>25</v>
      </c>
      <c r="P100" s="363">
        <v>202.85518190103733</v>
      </c>
      <c r="Q100" s="363">
        <v>113.27086331639168</v>
      </c>
      <c r="R100" s="363">
        <v>63.459503541758529</v>
      </c>
      <c r="S100" s="363">
        <v>18.236944124194906</v>
      </c>
      <c r="T100" s="363">
        <f t="shared" si="0"/>
        <v>397.82249288338244</v>
      </c>
      <c r="W100" s="363"/>
      <c r="X100" s="363"/>
      <c r="Y100" s="363"/>
      <c r="Z100" s="363"/>
      <c r="AA100" s="363"/>
    </row>
    <row r="101" spans="1:27">
      <c r="A101" s="114" t="s">
        <v>19</v>
      </c>
      <c r="B101">
        <v>1474.8140800000001</v>
      </c>
      <c r="D101">
        <v>619.56200000000001</v>
      </c>
      <c r="E101">
        <v>0</v>
      </c>
      <c r="H101">
        <v>540.0421</v>
      </c>
      <c r="J101">
        <v>263</v>
      </c>
      <c r="L101">
        <v>288.59126500000002</v>
      </c>
      <c r="N101">
        <v>26.618715000000066</v>
      </c>
      <c r="O101" t="s">
        <v>15</v>
      </c>
      <c r="P101" s="363">
        <v>182.92472410925555</v>
      </c>
      <c r="Q101" s="363">
        <v>167.54992447402989</v>
      </c>
      <c r="R101" s="363">
        <v>41.227571532065731</v>
      </c>
      <c r="S101" s="363">
        <v>6.0948051791532825</v>
      </c>
      <c r="T101" s="363">
        <f t="shared" si="0"/>
        <v>397.79702529450446</v>
      </c>
      <c r="W101" s="363"/>
      <c r="X101" s="363"/>
      <c r="Y101" s="363"/>
      <c r="Z101" s="363"/>
      <c r="AA101" s="363"/>
    </row>
    <row r="102" spans="1:27">
      <c r="A102" s="114" t="s">
        <v>20</v>
      </c>
      <c r="B102">
        <v>994.64738699999998</v>
      </c>
      <c r="D102">
        <v>360.811735</v>
      </c>
      <c r="E102">
        <v>20</v>
      </c>
      <c r="H102">
        <v>478.98623900000001</v>
      </c>
      <c r="J102">
        <v>222.00715700000001</v>
      </c>
      <c r="L102">
        <v>136.621298</v>
      </c>
      <c r="N102">
        <v>18.228114999999974</v>
      </c>
      <c r="O102" t="s">
        <v>8</v>
      </c>
      <c r="P102" s="363">
        <v>193.94490486933563</v>
      </c>
      <c r="Q102" s="363">
        <v>163.88860144037071</v>
      </c>
      <c r="R102" s="363">
        <v>29.636787661356902</v>
      </c>
      <c r="S102" s="363">
        <v>5.1499876354865304</v>
      </c>
      <c r="T102" s="363">
        <f t="shared" si="0"/>
        <v>392.62028160654972</v>
      </c>
      <c r="W102" s="363"/>
      <c r="X102" s="363"/>
      <c r="Y102" s="363"/>
      <c r="Z102" s="363"/>
      <c r="AA102" s="363"/>
    </row>
    <row r="103" spans="1:27">
      <c r="A103" t="s">
        <v>21</v>
      </c>
      <c r="B103">
        <v>690</v>
      </c>
      <c r="D103">
        <v>284.89</v>
      </c>
      <c r="E103">
        <v>0</v>
      </c>
      <c r="H103">
        <v>292.24010000000004</v>
      </c>
      <c r="J103">
        <v>142.855075</v>
      </c>
      <c r="L103">
        <v>85</v>
      </c>
      <c r="N103">
        <v>27.869899999999973</v>
      </c>
      <c r="O103" t="s">
        <v>23</v>
      </c>
      <c r="P103" s="363">
        <v>191.37114123190224</v>
      </c>
      <c r="Q103" s="363">
        <v>134.08401542459163</v>
      </c>
      <c r="R103" s="363">
        <v>49.60359933016219</v>
      </c>
      <c r="S103" s="363">
        <v>4.7511282357443569</v>
      </c>
      <c r="T103" s="363">
        <f t="shared" si="0"/>
        <v>379.8098842224004</v>
      </c>
      <c r="W103" s="363"/>
      <c r="X103" s="363"/>
      <c r="Y103" s="363"/>
      <c r="Z103" s="363"/>
      <c r="AA103" s="363"/>
    </row>
    <row r="104" spans="1:27">
      <c r="A104" t="s">
        <v>22</v>
      </c>
      <c r="B104">
        <v>1974.1637171700002</v>
      </c>
      <c r="D104">
        <v>908.28947800000003</v>
      </c>
      <c r="E104">
        <v>49.4</v>
      </c>
      <c r="H104">
        <v>797.48535545999994</v>
      </c>
      <c r="J104">
        <v>408.96072800000002</v>
      </c>
      <c r="L104">
        <v>217.36359919000006</v>
      </c>
      <c r="N104">
        <v>51.025284520000241</v>
      </c>
      <c r="O104" t="s">
        <v>21</v>
      </c>
      <c r="P104" s="363">
        <v>173.65326269785049</v>
      </c>
      <c r="Q104" s="363">
        <v>140.38603834050639</v>
      </c>
      <c r="R104" s="363">
        <v>38.202975684351735</v>
      </c>
      <c r="S104" s="363">
        <v>9.376175969455117</v>
      </c>
      <c r="T104" s="363">
        <f t="shared" si="0"/>
        <v>361.61845269216371</v>
      </c>
      <c r="W104" s="363"/>
      <c r="X104" s="363"/>
      <c r="Y104" s="363"/>
      <c r="Z104" s="363"/>
      <c r="AA104" s="363"/>
    </row>
    <row r="105" spans="1:27">
      <c r="A105" t="s">
        <v>23</v>
      </c>
      <c r="B105">
        <v>2466.3519999999999</v>
      </c>
      <c r="D105">
        <v>1062</v>
      </c>
      <c r="E105">
        <v>0</v>
      </c>
      <c r="H105">
        <v>961.77</v>
      </c>
      <c r="J105">
        <v>581</v>
      </c>
      <c r="L105">
        <v>400.50200000000001</v>
      </c>
      <c r="N105">
        <v>42.07999999999987</v>
      </c>
      <c r="P105" s="363"/>
      <c r="Q105" s="363"/>
      <c r="R105" s="363"/>
      <c r="S105" s="363"/>
      <c r="T105" s="363"/>
      <c r="U105" s="444"/>
      <c r="AA105" s="363"/>
    </row>
    <row r="106" spans="1:27">
      <c r="A106" t="s">
        <v>27</v>
      </c>
      <c r="B106">
        <v>394.10266246999998</v>
      </c>
      <c r="D106">
        <v>173.55</v>
      </c>
      <c r="E106">
        <v>0</v>
      </c>
      <c r="H106">
        <v>161.09373004</v>
      </c>
      <c r="J106">
        <v>15.683</v>
      </c>
      <c r="L106">
        <v>20</v>
      </c>
      <c r="N106">
        <v>39.458932429999976</v>
      </c>
      <c r="O106" t="s">
        <v>2</v>
      </c>
      <c r="P106" t="s">
        <v>345</v>
      </c>
      <c r="Q106" t="s">
        <v>346</v>
      </c>
      <c r="R106" t="s">
        <v>85</v>
      </c>
      <c r="S106" t="s">
        <v>64</v>
      </c>
    </row>
    <row r="107" spans="1:27">
      <c r="A107" t="s">
        <v>28</v>
      </c>
      <c r="B107">
        <v>147.80350917000001</v>
      </c>
      <c r="D107">
        <v>67.805177</v>
      </c>
      <c r="E107">
        <v>0</v>
      </c>
      <c r="H107">
        <v>77.138332169999998</v>
      </c>
      <c r="J107">
        <v>5.6924530000000004</v>
      </c>
      <c r="L107">
        <v>0</v>
      </c>
      <c r="N107">
        <v>2.8600000000000136</v>
      </c>
      <c r="O107" t="s">
        <v>3</v>
      </c>
      <c r="P107" s="363">
        <v>177.21350181832238</v>
      </c>
      <c r="Q107" s="363">
        <v>162.54375439222699</v>
      </c>
      <c r="R107" s="363">
        <v>62.242920670091657</v>
      </c>
      <c r="S107">
        <v>3.5791893041230165</v>
      </c>
      <c r="W107" s="363"/>
      <c r="X107" s="363"/>
      <c r="Y107" s="363"/>
    </row>
    <row r="108" spans="1:27">
      <c r="A108" t="s">
        <v>29</v>
      </c>
      <c r="B108">
        <v>413</v>
      </c>
      <c r="D108">
        <v>161.73700099999999</v>
      </c>
      <c r="E108">
        <v>0</v>
      </c>
      <c r="H108">
        <v>183.25204200000002</v>
      </c>
      <c r="J108">
        <v>21.151</v>
      </c>
      <c r="L108">
        <v>64.2</v>
      </c>
      <c r="N108">
        <v>3.8109569999999877</v>
      </c>
      <c r="O108" t="s">
        <v>4</v>
      </c>
      <c r="P108" s="363">
        <v>185.51025968553253</v>
      </c>
      <c r="Q108" s="363">
        <v>144.12339197534649</v>
      </c>
      <c r="R108" s="442">
        <v>82.486800986116563</v>
      </c>
      <c r="S108">
        <v>9.1185573963077857</v>
      </c>
      <c r="W108" s="442"/>
      <c r="X108" s="442"/>
      <c r="Y108" s="442"/>
    </row>
    <row r="109" spans="1:27">
      <c r="A109" t="s">
        <v>30</v>
      </c>
      <c r="B109">
        <v>793.57550000000003</v>
      </c>
      <c r="D109">
        <v>298.19841200000002</v>
      </c>
      <c r="E109">
        <v>0</v>
      </c>
      <c r="H109">
        <v>272.98028800000003</v>
      </c>
      <c r="J109">
        <v>28.23</v>
      </c>
      <c r="L109">
        <v>205.30205000000001</v>
      </c>
      <c r="N109">
        <v>17.094749999999976</v>
      </c>
      <c r="O109" t="s">
        <v>5</v>
      </c>
      <c r="P109" s="363">
        <v>207.10897999090528</v>
      </c>
      <c r="Q109" s="363">
        <v>210.78044880199022</v>
      </c>
      <c r="R109">
        <v>59.266517578449111</v>
      </c>
      <c r="S109">
        <v>7.9501981656833012</v>
      </c>
    </row>
    <row r="110" spans="1:27">
      <c r="A110" t="s">
        <v>24</v>
      </c>
      <c r="B110">
        <v>22697.03498312</v>
      </c>
      <c r="D110">
        <v>9432.0838210000002</v>
      </c>
      <c r="E110">
        <v>285.11171300000001</v>
      </c>
      <c r="H110">
        <v>9643.7974933200003</v>
      </c>
      <c r="J110">
        <v>4644.9105380000001</v>
      </c>
      <c r="L110">
        <v>3238.1271978000013</v>
      </c>
      <c r="N110">
        <v>383.02647099999831</v>
      </c>
      <c r="O110" t="s">
        <v>6</v>
      </c>
      <c r="P110" s="363">
        <v>204.95620758914211</v>
      </c>
      <c r="Q110" s="363">
        <v>167.91479021583689</v>
      </c>
      <c r="R110">
        <v>77.80850374404838</v>
      </c>
      <c r="S110">
        <v>6.8531661363556884</v>
      </c>
    </row>
    <row r="111" spans="1:27">
      <c r="A111" t="s">
        <v>26</v>
      </c>
      <c r="B111">
        <v>27426.968983119998</v>
      </c>
      <c r="D111">
        <v>11769.636821</v>
      </c>
      <c r="E111">
        <v>285.11171300000001</v>
      </c>
      <c r="H111">
        <v>11178.846493319998</v>
      </c>
      <c r="J111">
        <v>5379.6055379999998</v>
      </c>
      <c r="L111">
        <v>3988.9581977999992</v>
      </c>
      <c r="N111">
        <v>489.52747100000079</v>
      </c>
      <c r="O111" t="s">
        <v>7</v>
      </c>
      <c r="P111" s="363">
        <v>184.67606537948743</v>
      </c>
      <c r="Q111" s="363">
        <v>128.45210293740388</v>
      </c>
      <c r="R111">
        <v>101.25967883549262</v>
      </c>
      <c r="S111">
        <v>4.5917636105895232</v>
      </c>
    </row>
    <row r="112" spans="1:27">
      <c r="A112" t="s">
        <v>31</v>
      </c>
      <c r="B112">
        <v>1748.4816716399998</v>
      </c>
      <c r="D112">
        <v>701.29058999999995</v>
      </c>
      <c r="E112">
        <v>0</v>
      </c>
      <c r="H112">
        <v>694.46439221000003</v>
      </c>
      <c r="J112">
        <v>70.756452999999993</v>
      </c>
      <c r="L112">
        <v>289.50205</v>
      </c>
      <c r="N112">
        <v>63.224639429999968</v>
      </c>
      <c r="O112" t="s">
        <v>8</v>
      </c>
      <c r="P112" s="363">
        <v>193.94490486933563</v>
      </c>
      <c r="Q112" s="363">
        <v>163.88860144037071</v>
      </c>
      <c r="R112">
        <v>29.636787661356902</v>
      </c>
      <c r="S112">
        <v>5.1499876354865304</v>
      </c>
    </row>
    <row r="113" spans="1:33">
      <c r="A113" t="s">
        <v>32</v>
      </c>
      <c r="B113">
        <v>29175.450654759999</v>
      </c>
      <c r="D113">
        <v>12470.927411000001</v>
      </c>
      <c r="E113">
        <v>285.11171300000001</v>
      </c>
      <c r="H113">
        <v>11873.31088553</v>
      </c>
      <c r="J113">
        <v>5450.3619909999998</v>
      </c>
      <c r="L113">
        <v>4278.4602477999988</v>
      </c>
      <c r="N113">
        <v>552.75211043000036</v>
      </c>
      <c r="O113" t="s">
        <v>9</v>
      </c>
      <c r="P113" s="363">
        <v>199.0105266070222</v>
      </c>
      <c r="Q113" s="363">
        <v>189.52590223899722</v>
      </c>
      <c r="R113" s="114">
        <v>58.743888481163054</v>
      </c>
      <c r="S113">
        <v>8.5250911558445193</v>
      </c>
      <c r="Y113" s="114"/>
    </row>
    <row r="114" spans="1:33">
      <c r="O114" t="s">
        <v>11</v>
      </c>
      <c r="P114" s="363">
        <v>191.80118448419901</v>
      </c>
      <c r="Q114" s="363">
        <v>189.85649842539792</v>
      </c>
      <c r="R114">
        <v>31.090038648197293</v>
      </c>
      <c r="S114">
        <v>9.7183234764040574</v>
      </c>
      <c r="AC114" s="114"/>
    </row>
    <row r="115" spans="1:33">
      <c r="C115" s="114"/>
      <c r="D115" s="114"/>
      <c r="E115" s="114"/>
      <c r="F115" s="114"/>
      <c r="G115" s="114"/>
      <c r="H115" s="114"/>
      <c r="I115" s="114"/>
      <c r="J115" s="114"/>
      <c r="K115" s="114"/>
      <c r="L115" s="114"/>
      <c r="M115" s="114"/>
      <c r="N115" s="114"/>
      <c r="O115" t="s">
        <v>25</v>
      </c>
      <c r="P115" s="363">
        <v>202.85518190103733</v>
      </c>
      <c r="Q115" s="363">
        <v>113.27086331639168</v>
      </c>
      <c r="R115">
        <v>63.459503541758529</v>
      </c>
      <c r="S115">
        <v>18.236944124194906</v>
      </c>
      <c r="AD115" s="114"/>
      <c r="AE115" s="114"/>
      <c r="AF115" s="114"/>
      <c r="AG115" s="114"/>
    </row>
    <row r="116" spans="1:33">
      <c r="A116" s="623"/>
      <c r="B116" s="623"/>
      <c r="C116" s="623"/>
      <c r="D116" s="623"/>
      <c r="E116" s="623"/>
      <c r="F116" s="623"/>
      <c r="G116" s="623"/>
      <c r="H116" s="623"/>
      <c r="I116" s="623"/>
      <c r="J116" s="623"/>
      <c r="O116" t="s">
        <v>12</v>
      </c>
      <c r="P116" s="363">
        <v>181.72457011851228</v>
      </c>
      <c r="Q116" s="363">
        <v>175.36547303918064</v>
      </c>
      <c r="R116">
        <v>68.767107921359369</v>
      </c>
      <c r="S116">
        <v>9.4750436507456168</v>
      </c>
    </row>
    <row r="117" spans="1:33">
      <c r="A117" s="623"/>
      <c r="B117" s="623"/>
      <c r="C117" s="623"/>
      <c r="D117" s="623"/>
      <c r="E117" s="623"/>
      <c r="F117" s="623"/>
      <c r="G117" s="623"/>
      <c r="H117" s="623"/>
      <c r="I117" s="623"/>
      <c r="J117" s="623"/>
      <c r="O117" t="s">
        <v>13</v>
      </c>
      <c r="P117" s="363">
        <v>233.1040176150519</v>
      </c>
      <c r="Q117" s="363">
        <v>239.02464902192452</v>
      </c>
      <c r="R117">
        <v>130.77386113869105</v>
      </c>
      <c r="S117">
        <v>8.2746732544096755</v>
      </c>
    </row>
    <row r="118" spans="1:33" ht="34.5" customHeight="1">
      <c r="A118" s="623"/>
      <c r="B118" s="623"/>
      <c r="C118" s="623"/>
      <c r="D118" s="623"/>
      <c r="E118" s="623"/>
      <c r="F118" s="623"/>
      <c r="G118" s="623"/>
      <c r="H118" s="623"/>
      <c r="I118" s="623"/>
      <c r="J118" s="623"/>
      <c r="O118" t="s">
        <v>14</v>
      </c>
      <c r="P118" s="363">
        <v>199.28451402300993</v>
      </c>
      <c r="Q118" s="363">
        <v>168.26665325918219</v>
      </c>
      <c r="R118">
        <v>29.086484923228301</v>
      </c>
      <c r="S118">
        <v>17.107415557779049</v>
      </c>
    </row>
    <row r="119" spans="1:33" hidden="1">
      <c r="A119" s="623"/>
      <c r="B119" s="623"/>
      <c r="C119" s="623"/>
      <c r="D119" s="623"/>
      <c r="E119" s="623"/>
      <c r="F119" s="623"/>
      <c r="G119" s="623"/>
      <c r="H119" s="623"/>
      <c r="I119" s="623"/>
      <c r="J119" s="623"/>
      <c r="O119" t="s">
        <v>15</v>
      </c>
      <c r="P119" s="363">
        <v>182.92472410925555</v>
      </c>
      <c r="Q119" s="363">
        <v>167.54992447402989</v>
      </c>
      <c r="R119">
        <v>41.227571532065731</v>
      </c>
      <c r="S119">
        <v>6.0948051791532825</v>
      </c>
    </row>
    <row r="120" spans="1:33" hidden="1">
      <c r="A120" s="623"/>
      <c r="B120" s="623"/>
      <c r="C120" s="623"/>
      <c r="D120" s="623"/>
      <c r="E120" s="623"/>
      <c r="F120" s="623"/>
      <c r="G120" s="623"/>
      <c r="H120" s="623"/>
      <c r="I120" s="623"/>
      <c r="J120" s="623"/>
      <c r="O120" t="s">
        <v>16</v>
      </c>
      <c r="P120" s="363">
        <v>202.94330120243342</v>
      </c>
      <c r="Q120" s="363">
        <v>191.11230529212293</v>
      </c>
      <c r="R120">
        <v>83.218781724529919</v>
      </c>
      <c r="S120">
        <v>2.8498689114750522</v>
      </c>
    </row>
    <row r="121" spans="1:33" hidden="1">
      <c r="A121" s="623"/>
      <c r="B121" s="623"/>
      <c r="C121" s="623"/>
      <c r="D121" s="623"/>
      <c r="E121" s="623"/>
      <c r="F121" s="623"/>
      <c r="G121" s="623"/>
      <c r="H121" s="623"/>
      <c r="I121" s="623"/>
      <c r="J121" s="623"/>
      <c r="O121" t="s">
        <v>17</v>
      </c>
      <c r="P121" s="363">
        <v>211.53488866202352</v>
      </c>
      <c r="Q121" s="363">
        <v>161.85244922498873</v>
      </c>
      <c r="R121">
        <v>65.255411659768626</v>
      </c>
      <c r="S121">
        <v>35.614228974974957</v>
      </c>
    </row>
    <row r="122" spans="1:33" hidden="1">
      <c r="A122" s="623"/>
      <c r="B122" s="623"/>
      <c r="C122" s="623"/>
      <c r="D122" s="623"/>
      <c r="E122" s="623"/>
      <c r="F122" s="623"/>
      <c r="G122" s="623"/>
      <c r="H122" s="623"/>
      <c r="I122" s="623"/>
      <c r="J122" s="623"/>
      <c r="O122" t="s">
        <v>18</v>
      </c>
      <c r="P122" s="363">
        <v>218.75314339513773</v>
      </c>
      <c r="Q122" s="363">
        <v>159.2313894802725</v>
      </c>
      <c r="R122">
        <v>72.269770115736435</v>
      </c>
      <c r="S122">
        <v>5.6858156303447291</v>
      </c>
    </row>
    <row r="123" spans="1:33">
      <c r="I123" s="378"/>
      <c r="O123" t="s">
        <v>19</v>
      </c>
      <c r="P123" s="363">
        <v>176.23050437399661</v>
      </c>
      <c r="Q123" s="363">
        <v>136.94527398751427</v>
      </c>
      <c r="R123">
        <v>80.917335551243355</v>
      </c>
      <c r="S123">
        <v>7.7200094529152379</v>
      </c>
    </row>
    <row r="124" spans="1:33">
      <c r="O124" t="s">
        <v>20</v>
      </c>
      <c r="P124" s="363">
        <v>203.9685116600871</v>
      </c>
      <c r="Q124" s="363">
        <v>222.19573735297709</v>
      </c>
      <c r="R124">
        <v>78.677542122827717</v>
      </c>
      <c r="S124">
        <v>12.133922612022269</v>
      </c>
    </row>
    <row r="125" spans="1:33">
      <c r="O125" t="s">
        <v>21</v>
      </c>
      <c r="P125" s="363">
        <v>173.65326269785049</v>
      </c>
      <c r="Q125" s="363">
        <v>140.38603834050639</v>
      </c>
      <c r="R125">
        <v>37.3739711120013</v>
      </c>
      <c r="S125">
        <v>9.376175969455117</v>
      </c>
    </row>
    <row r="126" spans="1:33">
      <c r="O126" t="s">
        <v>22</v>
      </c>
      <c r="P126" s="363">
        <v>199.57178268989864</v>
      </c>
      <c r="Q126" s="363">
        <v>142.60220957473055</v>
      </c>
      <c r="R126">
        <v>93.872148466660462</v>
      </c>
      <c r="S126">
        <v>13.358428239501372</v>
      </c>
    </row>
    <row r="127" spans="1:33">
      <c r="O127" t="s">
        <v>23</v>
      </c>
      <c r="P127" s="363">
        <v>191.37114123190224</v>
      </c>
      <c r="Q127" s="363">
        <v>134.08401542459163</v>
      </c>
      <c r="R127">
        <v>49.60359933016219</v>
      </c>
      <c r="S127">
        <v>4.7511282357443569</v>
      </c>
    </row>
  </sheetData>
  <sortState ref="O84:T104">
    <sortCondition descending="1" ref="T84:T104"/>
  </sortState>
  <mergeCells count="188">
    <mergeCell ref="A43:N43"/>
    <mergeCell ref="A41:N41"/>
    <mergeCell ref="A77:N77"/>
    <mergeCell ref="A78:N78"/>
    <mergeCell ref="A80:N80"/>
    <mergeCell ref="A79:N79"/>
    <mergeCell ref="A42:N42"/>
    <mergeCell ref="F8:G8"/>
    <mergeCell ref="F9:G9"/>
    <mergeCell ref="B49:C49"/>
    <mergeCell ref="D49:E49"/>
    <mergeCell ref="H49:I49"/>
    <mergeCell ref="L49:M49"/>
    <mergeCell ref="B52:C52"/>
    <mergeCell ref="D52:E52"/>
    <mergeCell ref="H52:I52"/>
    <mergeCell ref="L52:M52"/>
    <mergeCell ref="B53:C53"/>
    <mergeCell ref="D53:E53"/>
    <mergeCell ref="H53:I53"/>
    <mergeCell ref="L53:M53"/>
    <mergeCell ref="J53:K53"/>
    <mergeCell ref="B54:C54"/>
    <mergeCell ref="D54:E54"/>
    <mergeCell ref="A116:J122"/>
    <mergeCell ref="P8:T8"/>
    <mergeCell ref="B47:C47"/>
    <mergeCell ref="D47:E47"/>
    <mergeCell ref="H47:I47"/>
    <mergeCell ref="L47:M47"/>
    <mergeCell ref="A8:A9"/>
    <mergeCell ref="B8:C8"/>
    <mergeCell ref="D8:E8"/>
    <mergeCell ref="H8:I8"/>
    <mergeCell ref="L8:M8"/>
    <mergeCell ref="O8:O9"/>
    <mergeCell ref="B50:C50"/>
    <mergeCell ref="D50:E50"/>
    <mergeCell ref="H50:I50"/>
    <mergeCell ref="L50:M50"/>
    <mergeCell ref="B51:C51"/>
    <mergeCell ref="D51:E51"/>
    <mergeCell ref="H51:I51"/>
    <mergeCell ref="L51:M51"/>
    <mergeCell ref="B48:C48"/>
    <mergeCell ref="D48:E48"/>
    <mergeCell ref="H48:I48"/>
    <mergeCell ref="L48:M48"/>
    <mergeCell ref="B55:C55"/>
    <mergeCell ref="D55:E55"/>
    <mergeCell ref="H55:I55"/>
    <mergeCell ref="L55:M55"/>
    <mergeCell ref="J54:K54"/>
    <mergeCell ref="J55:K55"/>
    <mergeCell ref="B56:C56"/>
    <mergeCell ref="D56:E56"/>
    <mergeCell ref="H56:I56"/>
    <mergeCell ref="L56:M56"/>
    <mergeCell ref="F55:G55"/>
    <mergeCell ref="B57:C57"/>
    <mergeCell ref="D57:E57"/>
    <mergeCell ref="H57:I57"/>
    <mergeCell ref="L57:M57"/>
    <mergeCell ref="J56:K56"/>
    <mergeCell ref="J57:K57"/>
    <mergeCell ref="B58:C58"/>
    <mergeCell ref="D58:E58"/>
    <mergeCell ref="H58:I58"/>
    <mergeCell ref="L58:M58"/>
    <mergeCell ref="F56:G56"/>
    <mergeCell ref="F57:G57"/>
    <mergeCell ref="B59:C59"/>
    <mergeCell ref="D59:E59"/>
    <mergeCell ref="H59:I59"/>
    <mergeCell ref="L59:M59"/>
    <mergeCell ref="J58:K58"/>
    <mergeCell ref="J59:K59"/>
    <mergeCell ref="B60:C60"/>
    <mergeCell ref="D60:E60"/>
    <mergeCell ref="H60:I60"/>
    <mergeCell ref="L60:M60"/>
    <mergeCell ref="F58:G58"/>
    <mergeCell ref="F59:G59"/>
    <mergeCell ref="B61:C61"/>
    <mergeCell ref="D61:E61"/>
    <mergeCell ref="H61:I61"/>
    <mergeCell ref="L61:M61"/>
    <mergeCell ref="J60:K60"/>
    <mergeCell ref="J61:K61"/>
    <mergeCell ref="B62:C62"/>
    <mergeCell ref="D62:E62"/>
    <mergeCell ref="H62:I62"/>
    <mergeCell ref="L62:M62"/>
    <mergeCell ref="F60:G60"/>
    <mergeCell ref="F61:G61"/>
    <mergeCell ref="B63:C63"/>
    <mergeCell ref="D63:E63"/>
    <mergeCell ref="H63:I63"/>
    <mergeCell ref="L63:M63"/>
    <mergeCell ref="J62:K62"/>
    <mergeCell ref="J63:K63"/>
    <mergeCell ref="B64:C64"/>
    <mergeCell ref="D64:E64"/>
    <mergeCell ref="H64:I64"/>
    <mergeCell ref="L64:M64"/>
    <mergeCell ref="F62:G62"/>
    <mergeCell ref="F63:G63"/>
    <mergeCell ref="B65:C65"/>
    <mergeCell ref="D65:E65"/>
    <mergeCell ref="H65:I65"/>
    <mergeCell ref="L65:M65"/>
    <mergeCell ref="J64:K64"/>
    <mergeCell ref="J65:K65"/>
    <mergeCell ref="B66:C66"/>
    <mergeCell ref="D66:E66"/>
    <mergeCell ref="H66:I66"/>
    <mergeCell ref="L66:M66"/>
    <mergeCell ref="F64:G64"/>
    <mergeCell ref="F65:G65"/>
    <mergeCell ref="B67:C67"/>
    <mergeCell ref="D67:E67"/>
    <mergeCell ref="H67:I67"/>
    <mergeCell ref="L67:M67"/>
    <mergeCell ref="J66:K66"/>
    <mergeCell ref="J67:K67"/>
    <mergeCell ref="B68:C68"/>
    <mergeCell ref="D68:E68"/>
    <mergeCell ref="H68:I68"/>
    <mergeCell ref="L68:M68"/>
    <mergeCell ref="F66:G66"/>
    <mergeCell ref="F67:G67"/>
    <mergeCell ref="B72:C72"/>
    <mergeCell ref="D72:E72"/>
    <mergeCell ref="H72:I72"/>
    <mergeCell ref="L72:M72"/>
    <mergeCell ref="J72:K72"/>
    <mergeCell ref="F70:G70"/>
    <mergeCell ref="F71:G71"/>
    <mergeCell ref="F72:G72"/>
    <mergeCell ref="B69:C69"/>
    <mergeCell ref="D69:E69"/>
    <mergeCell ref="H69:I69"/>
    <mergeCell ref="L69:M69"/>
    <mergeCell ref="J69:K69"/>
    <mergeCell ref="B70:C70"/>
    <mergeCell ref="D70:E70"/>
    <mergeCell ref="H70:I70"/>
    <mergeCell ref="L70:M70"/>
    <mergeCell ref="F69:G69"/>
    <mergeCell ref="F49:G49"/>
    <mergeCell ref="F50:G50"/>
    <mergeCell ref="F51:G51"/>
    <mergeCell ref="F52:G52"/>
    <mergeCell ref="F53:G53"/>
    <mergeCell ref="F54:G54"/>
    <mergeCell ref="D71:E71"/>
    <mergeCell ref="H71:I71"/>
    <mergeCell ref="L71:M71"/>
    <mergeCell ref="J70:K70"/>
    <mergeCell ref="J71:K71"/>
    <mergeCell ref="J68:K68"/>
    <mergeCell ref="F68:G68"/>
    <mergeCell ref="H54:I54"/>
    <mergeCell ref="L54:M54"/>
    <mergeCell ref="B73:C73"/>
    <mergeCell ref="D73:E73"/>
    <mergeCell ref="F73:G73"/>
    <mergeCell ref="H73:I73"/>
    <mergeCell ref="J73:K73"/>
    <mergeCell ref="L73:M73"/>
    <mergeCell ref="A44:N44"/>
    <mergeCell ref="A76:N76"/>
    <mergeCell ref="J8:K8"/>
    <mergeCell ref="J47:K47"/>
    <mergeCell ref="J48:K48"/>
    <mergeCell ref="J49:K49"/>
    <mergeCell ref="J50:K50"/>
    <mergeCell ref="J51:K51"/>
    <mergeCell ref="J52:K52"/>
    <mergeCell ref="B74:C74"/>
    <mergeCell ref="D74:E74"/>
    <mergeCell ref="H74:I74"/>
    <mergeCell ref="L74:M74"/>
    <mergeCell ref="J74:K74"/>
    <mergeCell ref="B71:C71"/>
    <mergeCell ref="F74:G74"/>
    <mergeCell ref="F47:G47"/>
    <mergeCell ref="F48:G48"/>
  </mergeCells>
  <hyperlinks>
    <hyperlink ref="N2" location="Sommaire!A1" display="Sommaire"/>
    <hyperlink ref="T2" location="Sommaire!A1" display="Sommaire"/>
  </hyperlinks>
  <pageMargins left="0.70866141732283472" right="0.70866141732283472" top="0.74803149606299213" bottom="0.74803149606299213" header="0.31496062992125984" footer="0.31496062992125984"/>
  <pageSetup paperSize="9" scale="52" firstPageNumber="11"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rowBreaks count="1" manualBreakCount="1">
    <brk id="80" max="16383" man="1"/>
  </rowBreaks>
  <colBreaks count="1" manualBreakCount="1">
    <brk id="14" max="1048575" man="1"/>
  </colBreaks>
  <drawing r:id="rId2"/>
</worksheet>
</file>

<file path=xl/worksheets/sheet7.xml><?xml version="1.0" encoding="utf-8"?>
<worksheet xmlns="http://schemas.openxmlformats.org/spreadsheetml/2006/main" xmlns:r="http://schemas.openxmlformats.org/officeDocument/2006/relationships">
  <sheetPr>
    <tabColor rgb="FFFFC000"/>
  </sheetPr>
  <dimension ref="A1:J104"/>
  <sheetViews>
    <sheetView view="pageLayout" zoomScale="80" zoomScaleNormal="100" zoomScaleSheetLayoutView="100" zoomScalePageLayoutView="80" workbookViewId="0">
      <selection activeCell="B2" sqref="B2"/>
    </sheetView>
  </sheetViews>
  <sheetFormatPr baseColWidth="10" defaultRowHeight="15"/>
  <cols>
    <col min="1" max="1" width="27.28515625" customWidth="1"/>
    <col min="2" max="7" width="18.7109375" customWidth="1"/>
  </cols>
  <sheetData>
    <row r="1" spans="1:7" ht="19.5">
      <c r="A1" s="48"/>
      <c r="B1" s="49"/>
      <c r="C1" s="49"/>
      <c r="D1" s="49"/>
      <c r="E1" s="2"/>
      <c r="F1" s="49"/>
    </row>
    <row r="2" spans="1:7" s="66" customFormat="1" ht="20.25" customHeight="1">
      <c r="A2" s="223" t="s">
        <v>342</v>
      </c>
      <c r="B2" s="51"/>
      <c r="C2" s="51"/>
      <c r="D2" s="52"/>
      <c r="E2" s="51"/>
      <c r="F2" s="51"/>
      <c r="G2" s="239" t="s">
        <v>243</v>
      </c>
    </row>
    <row r="3" spans="1:7" ht="20.25" customHeight="1">
      <c r="A3" s="227"/>
      <c r="B3" s="51"/>
      <c r="C3" s="51"/>
      <c r="D3" s="52"/>
      <c r="E3" s="51"/>
      <c r="F3" s="51"/>
      <c r="G3" s="52"/>
    </row>
    <row r="4" spans="1:7" ht="20.25" customHeight="1">
      <c r="A4" s="227" t="s">
        <v>96</v>
      </c>
      <c r="B4" s="51"/>
      <c r="C4" s="51"/>
      <c r="D4" s="52"/>
      <c r="E4" s="51"/>
      <c r="F4" s="51"/>
      <c r="G4" s="52"/>
    </row>
    <row r="5" spans="1:7" ht="18">
      <c r="A5" s="50"/>
      <c r="B5" s="51"/>
      <c r="C5" s="51"/>
      <c r="D5" s="52"/>
      <c r="E5" s="51"/>
      <c r="F5" s="51"/>
      <c r="G5" s="52"/>
    </row>
    <row r="6" spans="1:7">
      <c r="A6" s="97" t="s">
        <v>38</v>
      </c>
      <c r="B6" s="53"/>
      <c r="C6" s="54"/>
      <c r="D6" s="2"/>
      <c r="E6" s="2"/>
      <c r="F6" s="2"/>
      <c r="G6" s="7"/>
    </row>
    <row r="7" spans="1:7" ht="15" customHeight="1">
      <c r="A7" s="229" t="s">
        <v>39</v>
      </c>
      <c r="B7" s="92"/>
      <c r="C7" s="55"/>
      <c r="D7" s="56"/>
      <c r="E7" s="55"/>
      <c r="F7" s="55"/>
      <c r="G7" s="57"/>
    </row>
    <row r="8" spans="1:7" ht="21" customHeight="1">
      <c r="A8" s="624" t="s">
        <v>2</v>
      </c>
      <c r="B8" s="629" t="s">
        <v>256</v>
      </c>
      <c r="C8" s="630"/>
      <c r="D8" s="631"/>
      <c r="E8" s="630" t="s">
        <v>97</v>
      </c>
      <c r="F8" s="630"/>
      <c r="G8" s="630"/>
    </row>
    <row r="9" spans="1:7" ht="21" customHeight="1">
      <c r="A9" s="625"/>
      <c r="B9" s="446">
        <v>2013</v>
      </c>
      <c r="C9" s="447">
        <v>2014</v>
      </c>
      <c r="D9" s="448" t="s">
        <v>325</v>
      </c>
      <c r="E9" s="447">
        <v>2013</v>
      </c>
      <c r="F9" s="447">
        <v>2014</v>
      </c>
      <c r="G9" s="449" t="s">
        <v>325</v>
      </c>
    </row>
    <row r="10" spans="1:7">
      <c r="A10" s="36" t="s">
        <v>3</v>
      </c>
      <c r="B10" s="99">
        <v>626.927774</v>
      </c>
      <c r="C10" s="99">
        <v>607.77373900000009</v>
      </c>
      <c r="D10" s="245">
        <v>-3.0552219560781357E-2</v>
      </c>
      <c r="E10" s="99">
        <v>125.150272</v>
      </c>
      <c r="F10" s="99">
        <v>158.073261</v>
      </c>
      <c r="G10" s="100">
        <v>0.26306765837472579</v>
      </c>
    </row>
    <row r="11" spans="1:7">
      <c r="A11" s="37" t="s">
        <v>4</v>
      </c>
      <c r="B11" s="101">
        <v>1041.5876000000001</v>
      </c>
      <c r="C11" s="101">
        <v>1044.1790000000001</v>
      </c>
      <c r="D11" s="247">
        <v>2.4879328440545745E-3</v>
      </c>
      <c r="E11" s="103">
        <v>323.98399999999998</v>
      </c>
      <c r="F11" s="103">
        <v>364.28459999999995</v>
      </c>
      <c r="G11" s="102">
        <v>0.12439071065237783</v>
      </c>
    </row>
    <row r="12" spans="1:7">
      <c r="A12" s="36" t="s">
        <v>5</v>
      </c>
      <c r="B12" s="99">
        <v>518.145759</v>
      </c>
      <c r="C12" s="99">
        <v>526.53824999999995</v>
      </c>
      <c r="D12" s="245">
        <v>1.6197162389589126E-2</v>
      </c>
      <c r="E12" s="99">
        <v>160.90424100000001</v>
      </c>
      <c r="F12" s="99">
        <v>148.73775000000001</v>
      </c>
      <c r="G12" s="100">
        <v>-7.5613240051267572E-2</v>
      </c>
    </row>
    <row r="13" spans="1:7">
      <c r="A13" s="37" t="s">
        <v>6</v>
      </c>
      <c r="B13" s="101">
        <v>610.33659248000004</v>
      </c>
      <c r="C13" s="101">
        <v>604.31650300000001</v>
      </c>
      <c r="D13" s="247">
        <v>-9.8635565263068825E-3</v>
      </c>
      <c r="E13" s="103">
        <v>192.29776649000001</v>
      </c>
      <c r="F13" s="103">
        <v>170.87606299999999</v>
      </c>
      <c r="G13" s="102">
        <v>-0.11139860790382095</v>
      </c>
    </row>
    <row r="14" spans="1:7">
      <c r="A14" s="36" t="s">
        <v>7</v>
      </c>
      <c r="B14" s="99">
        <v>1021.1660000000001</v>
      </c>
      <c r="C14" s="99">
        <v>1001.9742</v>
      </c>
      <c r="D14" s="245">
        <v>-1.8794006067573754E-2</v>
      </c>
      <c r="E14" s="99">
        <v>313.73399999999998</v>
      </c>
      <c r="F14" s="99">
        <v>389.5258</v>
      </c>
      <c r="G14" s="100">
        <v>0.24157980964766335</v>
      </c>
    </row>
    <row r="15" spans="1:7">
      <c r="A15" s="37" t="s">
        <v>8</v>
      </c>
      <c r="B15" s="101">
        <v>888.89152999999999</v>
      </c>
      <c r="C15" s="101">
        <v>881.92112099999997</v>
      </c>
      <c r="D15" s="247">
        <v>-7.8416868253879946E-3</v>
      </c>
      <c r="E15" s="103">
        <v>145.1788</v>
      </c>
      <c r="F15" s="103">
        <v>150.07736299999999</v>
      </c>
      <c r="G15" s="102">
        <v>3.3741586237108878E-2</v>
      </c>
    </row>
    <row r="16" spans="1:7">
      <c r="A16" s="36" t="s">
        <v>9</v>
      </c>
      <c r="B16" s="99">
        <v>491.73845</v>
      </c>
      <c r="C16" s="99">
        <v>494.84584100000001</v>
      </c>
      <c r="D16" s="245">
        <v>6.3191946857115155E-3</v>
      </c>
      <c r="E16" s="99">
        <v>121.157674</v>
      </c>
      <c r="F16" s="99">
        <v>131.19012500000002</v>
      </c>
      <c r="G16" s="100">
        <v>8.2804915848747829E-2</v>
      </c>
    </row>
    <row r="17" spans="1:7">
      <c r="A17" s="37" t="s">
        <v>10</v>
      </c>
      <c r="B17" s="101">
        <v>528.91153999999995</v>
      </c>
      <c r="C17" s="101">
        <v>534.42576199999996</v>
      </c>
      <c r="D17" s="247">
        <v>1.0425603495057167E-2</v>
      </c>
      <c r="E17" s="103">
        <v>128.52796599999999</v>
      </c>
      <c r="F17" s="103">
        <v>109.256</v>
      </c>
      <c r="G17" s="102">
        <v>-0.14994375620944622</v>
      </c>
    </row>
    <row r="18" spans="1:7">
      <c r="A18" s="36" t="s">
        <v>11</v>
      </c>
      <c r="B18" s="99">
        <v>428.214</v>
      </c>
      <c r="C18" s="99">
        <v>426.38099999999997</v>
      </c>
      <c r="D18" s="245">
        <v>-4.2805699953761822E-3</v>
      </c>
      <c r="E18" s="99">
        <v>80.071083000000002</v>
      </c>
      <c r="F18" s="99">
        <v>84.865016999999995</v>
      </c>
      <c r="G18" s="100">
        <v>5.9870977391425884E-2</v>
      </c>
    </row>
    <row r="19" spans="1:7">
      <c r="A19" s="25" t="s">
        <v>25</v>
      </c>
      <c r="B19" s="103">
        <v>3423.6790000000001</v>
      </c>
      <c r="C19" s="101">
        <v>3430.643</v>
      </c>
      <c r="D19" s="247">
        <v>2.0340691986602266E-3</v>
      </c>
      <c r="E19" s="103">
        <v>1306.2550000000001</v>
      </c>
      <c r="F19" s="103">
        <v>1346.7536110000001</v>
      </c>
      <c r="G19" s="102">
        <v>3.1003602665635732E-2</v>
      </c>
    </row>
    <row r="20" spans="1:7">
      <c r="A20" s="36" t="s">
        <v>12</v>
      </c>
      <c r="B20" s="99">
        <v>867.54</v>
      </c>
      <c r="C20" s="99">
        <v>867.00400000000002</v>
      </c>
      <c r="D20" s="245">
        <v>-6.1783894690725649E-4</v>
      </c>
      <c r="E20" s="99">
        <v>300.31099999999998</v>
      </c>
      <c r="F20" s="99">
        <v>320.53999999999996</v>
      </c>
      <c r="G20" s="100">
        <v>6.7360169957144445E-2</v>
      </c>
    </row>
    <row r="21" spans="1:7">
      <c r="A21" s="25" t="s">
        <v>13</v>
      </c>
      <c r="B21" s="103">
        <v>354.85989999999998</v>
      </c>
      <c r="C21" s="101">
        <v>349.08956499999999</v>
      </c>
      <c r="D21" s="247">
        <v>-1.6260882111503672E-2</v>
      </c>
      <c r="E21" s="103">
        <v>113.8891</v>
      </c>
      <c r="F21" s="103">
        <v>117.50633500000001</v>
      </c>
      <c r="G21" s="102">
        <v>3.1761028930775703E-2</v>
      </c>
    </row>
    <row r="22" spans="1:7">
      <c r="A22" s="36" t="s">
        <v>14</v>
      </c>
      <c r="B22" s="99">
        <v>846.19784200000004</v>
      </c>
      <c r="C22" s="99">
        <v>845.69457999999997</v>
      </c>
      <c r="D22" s="245">
        <v>-5.947332586083709E-4</v>
      </c>
      <c r="E22" s="99">
        <v>129.968658</v>
      </c>
      <c r="F22" s="99">
        <v>150.03092000000001</v>
      </c>
      <c r="G22" s="100">
        <v>0.1543623078727181</v>
      </c>
    </row>
    <row r="23" spans="1:7">
      <c r="A23" s="25" t="s">
        <v>15</v>
      </c>
      <c r="B23" s="103">
        <v>958.70100000000002</v>
      </c>
      <c r="C23" s="101">
        <v>959.58370000000002</v>
      </c>
      <c r="D23" s="247">
        <v>9.2072502271300927E-4</v>
      </c>
      <c r="E23" s="103">
        <v>235.72900000000001</v>
      </c>
      <c r="F23" s="103">
        <v>228.6567</v>
      </c>
      <c r="G23" s="102">
        <v>-3.0001824128554455E-2</v>
      </c>
    </row>
    <row r="24" spans="1:7">
      <c r="A24" s="36" t="s">
        <v>16</v>
      </c>
      <c r="B24" s="99">
        <v>1509.22945</v>
      </c>
      <c r="C24" s="99">
        <v>1479.6554550000001</v>
      </c>
      <c r="D24" s="245">
        <v>-1.9595426659610893E-2</v>
      </c>
      <c r="E24" s="99">
        <v>483.649271</v>
      </c>
      <c r="F24" s="99">
        <v>493.93419399999999</v>
      </c>
      <c r="G24" s="100">
        <v>2.1265250702714233E-2</v>
      </c>
    </row>
    <row r="25" spans="1:7">
      <c r="A25" s="25" t="s">
        <v>17</v>
      </c>
      <c r="B25" s="103">
        <v>543.83693400000004</v>
      </c>
      <c r="C25" s="101">
        <v>567.07338300000004</v>
      </c>
      <c r="D25" s="247">
        <v>4.2726868197590973E-2</v>
      </c>
      <c r="E25" s="103">
        <v>171.423821</v>
      </c>
      <c r="F25" s="103">
        <v>153.90914900000001</v>
      </c>
      <c r="G25" s="102">
        <v>-0.10217175126437061</v>
      </c>
    </row>
    <row r="26" spans="1:7">
      <c r="A26" s="36" t="s">
        <v>18</v>
      </c>
      <c r="B26" s="99">
        <v>680.905708</v>
      </c>
      <c r="C26" s="99">
        <v>678.19255099999998</v>
      </c>
      <c r="D26" s="245">
        <v>-3.9846295428618284E-3</v>
      </c>
      <c r="E26" s="99">
        <v>153.89106698000001</v>
      </c>
      <c r="F26" s="99">
        <v>179.94192099999998</v>
      </c>
      <c r="G26" s="100">
        <v>0.16928113198010131</v>
      </c>
    </row>
    <row r="27" spans="1:7">
      <c r="A27" s="25" t="s">
        <v>19</v>
      </c>
      <c r="B27" s="103">
        <v>1062.3533</v>
      </c>
      <c r="C27" s="101">
        <v>1060.244821</v>
      </c>
      <c r="D27" s="247">
        <v>-1.9847248556577046E-3</v>
      </c>
      <c r="E27" s="103">
        <v>412.46078</v>
      </c>
      <c r="F27" s="103">
        <v>429.19325200000003</v>
      </c>
      <c r="G27" s="102">
        <v>4.0567425586500727E-2</v>
      </c>
    </row>
    <row r="28" spans="1:7">
      <c r="A28" s="36" t="s">
        <v>20</v>
      </c>
      <c r="B28" s="99">
        <v>750.08818499999995</v>
      </c>
      <c r="C28" s="99">
        <v>747.72891600000003</v>
      </c>
      <c r="D28" s="245">
        <v>-3.1453221730187719E-3</v>
      </c>
      <c r="E28" s="99">
        <v>244.559202</v>
      </c>
      <c r="F28" s="99">
        <v>268.47990499999997</v>
      </c>
      <c r="G28" s="100">
        <v>9.7811502508909687E-2</v>
      </c>
    </row>
    <row r="29" spans="1:7">
      <c r="A29" s="25" t="s">
        <v>21</v>
      </c>
      <c r="B29" s="103">
        <v>551.39258299999995</v>
      </c>
      <c r="C29" s="101">
        <v>553.54307300000005</v>
      </c>
      <c r="D29" s="247">
        <v>3.9001068681405737E-3</v>
      </c>
      <c r="E29" s="103">
        <v>138.607417</v>
      </c>
      <c r="F29" s="103">
        <v>109.056927</v>
      </c>
      <c r="G29" s="102">
        <v>-0.21319558967035646</v>
      </c>
    </row>
    <row r="30" spans="1:7">
      <c r="A30" s="36" t="s">
        <v>22</v>
      </c>
      <c r="B30" s="99">
        <v>1671.2861399799999</v>
      </c>
      <c r="C30" s="99">
        <v>1680.79486</v>
      </c>
      <c r="D30" s="245">
        <v>5.6894626195571618E-3</v>
      </c>
      <c r="E30" s="99">
        <v>302.87757719000007</v>
      </c>
      <c r="F30" s="99">
        <v>567.10791900000004</v>
      </c>
      <c r="G30" s="100">
        <v>0.87239981335509675</v>
      </c>
    </row>
    <row r="31" spans="1:7">
      <c r="A31" s="25" t="s">
        <v>23</v>
      </c>
      <c r="B31" s="103">
        <v>1950.25</v>
      </c>
      <c r="C31" s="101">
        <v>2021.6489999999999</v>
      </c>
      <c r="D31" s="247">
        <v>3.6610178182284292E-2</v>
      </c>
      <c r="E31" s="103">
        <v>516.10199999999998</v>
      </c>
      <c r="F31" s="103">
        <v>424.46528499999999</v>
      </c>
      <c r="G31" s="102">
        <v>-0.17755543477839653</v>
      </c>
    </row>
    <row r="32" spans="1:7">
      <c r="A32" s="36" t="s">
        <v>27</v>
      </c>
      <c r="B32" s="99">
        <v>289.26307308999998</v>
      </c>
      <c r="C32" s="99">
        <v>270.571977</v>
      </c>
      <c r="D32" s="245">
        <v>-6.4616253607263974E-2</v>
      </c>
      <c r="E32" s="99">
        <v>104.83958937999999</v>
      </c>
      <c r="F32" s="99">
        <v>81.585391999999999</v>
      </c>
      <c r="G32" s="100">
        <v>-0.2218074061289308</v>
      </c>
    </row>
    <row r="33" spans="1:7">
      <c r="A33" s="37" t="s">
        <v>28</v>
      </c>
      <c r="B33" s="101">
        <v>101.643614</v>
      </c>
      <c r="C33" s="101">
        <v>113.47404</v>
      </c>
      <c r="D33" s="247">
        <v>0.11639123732849566</v>
      </c>
      <c r="E33" s="103">
        <v>46.159895169999999</v>
      </c>
      <c r="F33" s="103">
        <v>49.492429000000001</v>
      </c>
      <c r="G33" s="102">
        <v>7.2195437570357957E-2</v>
      </c>
    </row>
    <row r="34" spans="1:7">
      <c r="A34" s="36" t="s">
        <v>29</v>
      </c>
      <c r="B34" s="99">
        <v>253.07745299999999</v>
      </c>
      <c r="C34" s="99">
        <v>247.739453</v>
      </c>
      <c r="D34" s="245">
        <v>-2.1092357050076616E-2</v>
      </c>
      <c r="E34" s="99">
        <v>159.92254700000001</v>
      </c>
      <c r="F34" s="99">
        <v>149.260547</v>
      </c>
      <c r="G34" s="100">
        <v>-6.666977358733539E-2</v>
      </c>
    </row>
    <row r="35" spans="1:7">
      <c r="A35" s="37" t="s">
        <v>30</v>
      </c>
      <c r="B35" s="101">
        <v>508.03</v>
      </c>
      <c r="C35" s="101">
        <v>521.52499999999998</v>
      </c>
      <c r="D35" s="247">
        <v>2.6563391925673585E-2</v>
      </c>
      <c r="E35" s="103">
        <v>285.5455</v>
      </c>
      <c r="F35" s="103">
        <v>333.9</v>
      </c>
      <c r="G35" s="102">
        <v>0.16934078807055264</v>
      </c>
    </row>
    <row r="36" spans="1:7">
      <c r="A36" s="41" t="s">
        <v>24</v>
      </c>
      <c r="B36" s="104">
        <v>17902.560287460001</v>
      </c>
      <c r="C36" s="104">
        <v>17932.609320000003</v>
      </c>
      <c r="D36" s="250">
        <v>1.6784768244042514E-3</v>
      </c>
      <c r="E36" s="106">
        <v>4794.4746956600002</v>
      </c>
      <c r="F36" s="106">
        <v>5149.7084859999995</v>
      </c>
      <c r="G36" s="105">
        <v>7.4092327708301431E-2</v>
      </c>
    </row>
    <row r="37" spans="1:7">
      <c r="A37" s="38" t="s">
        <v>26</v>
      </c>
      <c r="B37" s="107">
        <v>21326.239287459997</v>
      </c>
      <c r="C37" s="107">
        <v>21363.252320000003</v>
      </c>
      <c r="D37" s="252">
        <v>1.7355630329896066E-3</v>
      </c>
      <c r="E37" s="109">
        <v>6100.7296956600003</v>
      </c>
      <c r="F37" s="109">
        <v>6496.4620969999996</v>
      </c>
      <c r="G37" s="108">
        <v>6.4866404689511103E-2</v>
      </c>
    </row>
    <row r="38" spans="1:7">
      <c r="A38" s="29" t="s">
        <v>31</v>
      </c>
      <c r="B38" s="109">
        <v>1152.01414009</v>
      </c>
      <c r="C38" s="109">
        <v>1153.3104699999999</v>
      </c>
      <c r="D38" s="252">
        <v>1.1252725681809572E-3</v>
      </c>
      <c r="E38" s="109">
        <v>596.46753154999999</v>
      </c>
      <c r="F38" s="109">
        <v>614.23836800000004</v>
      </c>
      <c r="G38" s="108">
        <v>2.9793468227549802E-2</v>
      </c>
    </row>
    <row r="39" spans="1:7">
      <c r="A39" s="42" t="s">
        <v>32</v>
      </c>
      <c r="B39" s="110">
        <v>22478.25342755</v>
      </c>
      <c r="C39" s="110">
        <v>22516.562790000004</v>
      </c>
      <c r="D39" s="255">
        <v>1.7042855475173369E-3</v>
      </c>
      <c r="E39" s="112">
        <v>6697.1972272100002</v>
      </c>
      <c r="F39" s="112">
        <v>7110.7004649999999</v>
      </c>
      <c r="G39" s="111">
        <v>6.174272964666172E-2</v>
      </c>
    </row>
    <row r="40" spans="1:7">
      <c r="A40" s="156" t="s">
        <v>341</v>
      </c>
      <c r="B40" s="58"/>
      <c r="C40" s="59"/>
      <c r="D40" s="49"/>
      <c r="E40" s="2"/>
      <c r="F40" s="2"/>
      <c r="G40" s="49"/>
    </row>
    <row r="41" spans="1:7">
      <c r="A41" s="60"/>
      <c r="B41" s="61"/>
      <c r="C41" s="61"/>
      <c r="D41" s="62"/>
      <c r="E41" s="64"/>
      <c r="F41" s="63"/>
      <c r="G41" s="63"/>
    </row>
    <row r="42" spans="1:7">
      <c r="A42" s="60"/>
      <c r="B42" s="61"/>
      <c r="C42" s="61"/>
      <c r="D42" s="62"/>
      <c r="E42" s="64"/>
      <c r="F42" s="63"/>
      <c r="G42" s="63"/>
    </row>
    <row r="45" spans="1:7">
      <c r="A45" s="390" t="s">
        <v>38</v>
      </c>
      <c r="B45" s="53"/>
      <c r="C45" s="54"/>
    </row>
    <row r="46" spans="1:7" ht="18">
      <c r="A46" s="409" t="s">
        <v>313</v>
      </c>
      <c r="B46" s="92"/>
      <c r="C46" s="55"/>
      <c r="E46" s="227" t="s">
        <v>100</v>
      </c>
    </row>
    <row r="47" spans="1:7">
      <c r="A47" s="633" t="s">
        <v>2</v>
      </c>
      <c r="B47" s="632" t="s">
        <v>314</v>
      </c>
      <c r="C47" s="632"/>
    </row>
    <row r="48" spans="1:7">
      <c r="A48" s="634"/>
      <c r="B48" s="385" t="s">
        <v>98</v>
      </c>
      <c r="C48" s="94" t="s">
        <v>99</v>
      </c>
      <c r="E48" s="682" t="s">
        <v>38</v>
      </c>
      <c r="F48" s="682"/>
    </row>
    <row r="49" spans="1:6">
      <c r="A49" s="36" t="s">
        <v>3</v>
      </c>
      <c r="B49" s="99">
        <v>321.86649271638362</v>
      </c>
      <c r="C49" s="99">
        <v>83.712873468380465</v>
      </c>
      <c r="E49" s="683" t="s">
        <v>309</v>
      </c>
      <c r="F49" s="683"/>
    </row>
    <row r="50" spans="1:6">
      <c r="A50" s="37" t="s">
        <v>4</v>
      </c>
      <c r="B50" s="101">
        <v>312.28987974414565</v>
      </c>
      <c r="C50" s="101">
        <v>108.94913029915769</v>
      </c>
      <c r="E50" s="375" t="s">
        <v>270</v>
      </c>
    </row>
    <row r="51" spans="1:6">
      <c r="A51" s="36" t="s">
        <v>5</v>
      </c>
      <c r="B51" s="99">
        <v>378.25561756788886</v>
      </c>
      <c r="C51" s="99">
        <v>106.85052696913903</v>
      </c>
    </row>
    <row r="52" spans="1:6">
      <c r="A52" s="37" t="s">
        <v>6</v>
      </c>
      <c r="B52" s="101">
        <v>356.67852591854165</v>
      </c>
      <c r="C52" s="101">
        <v>100.85414176684144</v>
      </c>
    </row>
    <row r="53" spans="1:6">
      <c r="A53" s="36" t="s">
        <v>7</v>
      </c>
      <c r="B53" s="99">
        <v>301.69368329898793</v>
      </c>
      <c r="C53" s="99">
        <v>117.28592746398552</v>
      </c>
    </row>
    <row r="54" spans="1:6">
      <c r="A54" s="37" t="s">
        <v>8</v>
      </c>
      <c r="B54" s="101">
        <v>335.52386389143578</v>
      </c>
      <c r="C54" s="101">
        <v>57.096417715114001</v>
      </c>
    </row>
    <row r="55" spans="1:6">
      <c r="A55" s="36" t="s">
        <v>9</v>
      </c>
      <c r="B55" s="99">
        <v>360.28826288413597</v>
      </c>
      <c r="C55" s="99">
        <v>95.517145598891005</v>
      </c>
    </row>
    <row r="56" spans="1:6">
      <c r="A56" s="37" t="s">
        <v>252</v>
      </c>
      <c r="B56" s="101">
        <v>1671.6999655916668</v>
      </c>
      <c r="C56" s="101">
        <v>341.7560761988176</v>
      </c>
    </row>
    <row r="57" spans="1:6">
      <c r="A57" s="36" t="s">
        <v>11</v>
      </c>
      <c r="B57" s="99">
        <v>352.33818701364379</v>
      </c>
      <c r="C57" s="99">
        <v>70.127858020554527</v>
      </c>
    </row>
    <row r="58" spans="1:6">
      <c r="A58" s="25" t="s">
        <v>25</v>
      </c>
      <c r="B58" s="103">
        <v>285.67587361503354</v>
      </c>
      <c r="C58" s="103">
        <v>112.14661926834884</v>
      </c>
    </row>
    <row r="59" spans="1:6">
      <c r="A59" s="36" t="s">
        <v>12</v>
      </c>
      <c r="B59" s="99">
        <v>317.82801661202762</v>
      </c>
      <c r="C59" s="99">
        <v>117.50417811777029</v>
      </c>
    </row>
    <row r="60" spans="1:6">
      <c r="A60" s="25" t="s">
        <v>13</v>
      </c>
      <c r="B60" s="103">
        <v>457.2598757200978</v>
      </c>
      <c r="C60" s="103">
        <v>153.91732530997933</v>
      </c>
    </row>
    <row r="61" spans="1:6">
      <c r="A61" s="36" t="s">
        <v>14</v>
      </c>
      <c r="B61" s="99">
        <v>351.40403786894126</v>
      </c>
      <c r="C61" s="99">
        <v>62.341029894258163</v>
      </c>
    </row>
    <row r="62" spans="1:6">
      <c r="A62" s="25" t="s">
        <v>15</v>
      </c>
      <c r="B62" s="103">
        <v>321.24773857301449</v>
      </c>
      <c r="C62" s="103">
        <v>76.549286721489949</v>
      </c>
    </row>
    <row r="63" spans="1:6">
      <c r="A63" s="36" t="s">
        <v>16</v>
      </c>
      <c r="B63" s="99">
        <v>359.96260747568289</v>
      </c>
      <c r="C63" s="99">
        <v>120.16164965487847</v>
      </c>
    </row>
    <row r="64" spans="1:6">
      <c r="A64" s="25" t="s">
        <v>17</v>
      </c>
      <c r="B64" s="103">
        <v>373.0166783315222</v>
      </c>
      <c r="C64" s="103">
        <v>101.24030019023363</v>
      </c>
    </row>
    <row r="65" spans="1:6">
      <c r="A65" s="36" t="s">
        <v>18</v>
      </c>
      <c r="B65" s="99">
        <v>360.33419264755031</v>
      </c>
      <c r="C65" s="99">
        <v>95.605925973941083</v>
      </c>
    </row>
    <row r="66" spans="1:6">
      <c r="A66" s="25" t="s">
        <v>19</v>
      </c>
      <c r="B66" s="103">
        <v>286.02752325257978</v>
      </c>
      <c r="C66" s="103">
        <v>115.78560011308967</v>
      </c>
    </row>
    <row r="67" spans="1:6">
      <c r="A67" s="36" t="s">
        <v>20</v>
      </c>
      <c r="B67" s="99">
        <v>380.39198445321722</v>
      </c>
      <c r="C67" s="99">
        <v>136.58372929469701</v>
      </c>
    </row>
    <row r="68" spans="1:6">
      <c r="A68" s="25" t="s">
        <v>21</v>
      </c>
      <c r="B68" s="103">
        <v>302.09989368657625</v>
      </c>
      <c r="C68" s="103">
        <v>59.518559005587456</v>
      </c>
    </row>
    <row r="69" spans="1:6">
      <c r="A69" s="36" t="s">
        <v>22</v>
      </c>
      <c r="B69" s="99">
        <v>336.02738367655229</v>
      </c>
      <c r="C69" s="99">
        <v>113.37718529423877</v>
      </c>
    </row>
    <row r="70" spans="1:6">
      <c r="A70" s="25" t="s">
        <v>23</v>
      </c>
      <c r="B70" s="103">
        <v>313.9028610956056</v>
      </c>
      <c r="C70" s="103">
        <v>65.907023126794826</v>
      </c>
    </row>
    <row r="71" spans="1:6">
      <c r="A71" s="36" t="s">
        <v>27</v>
      </c>
      <c r="B71" s="99">
        <v>657.51488310040895</v>
      </c>
      <c r="C71" s="99">
        <v>198.2600344587091</v>
      </c>
    </row>
    <row r="72" spans="1:6">
      <c r="A72" s="37" t="s">
        <v>28</v>
      </c>
      <c r="B72" s="101">
        <v>473.10616262731969</v>
      </c>
      <c r="C72" s="101">
        <v>206.34828162719043</v>
      </c>
    </row>
    <row r="73" spans="1:6">
      <c r="A73" s="36" t="s">
        <v>29</v>
      </c>
      <c r="B73" s="99">
        <v>621.11259226202412</v>
      </c>
      <c r="C73" s="99">
        <v>374.21413564523249</v>
      </c>
    </row>
    <row r="74" spans="1:6">
      <c r="A74" s="424" t="s">
        <v>30</v>
      </c>
      <c r="B74" s="455">
        <v>622.6294356489899</v>
      </c>
      <c r="C74" s="455">
        <v>398.63087783557404</v>
      </c>
    </row>
    <row r="75" spans="1:6">
      <c r="A75" s="29" t="s">
        <v>31</v>
      </c>
      <c r="B75" s="109">
        <v>610.9163397051758</v>
      </c>
      <c r="C75" s="109">
        <v>325.36620905300617</v>
      </c>
    </row>
    <row r="76" spans="1:6">
      <c r="A76" s="42" t="s">
        <v>32</v>
      </c>
      <c r="B76" s="110">
        <v>339.03883041935273</v>
      </c>
      <c r="C76" s="110">
        <v>107.06800996227662</v>
      </c>
      <c r="D76" s="681"/>
      <c r="E76" s="681"/>
      <c r="F76" s="681"/>
    </row>
    <row r="77" spans="1:6">
      <c r="A77" s="91" t="s">
        <v>343</v>
      </c>
    </row>
    <row r="78" spans="1:6" ht="32.1" customHeight="1">
      <c r="A78" s="681" t="s">
        <v>379</v>
      </c>
      <c r="B78" s="681"/>
      <c r="C78" s="681"/>
    </row>
    <row r="79" spans="1:6">
      <c r="A79" s="361"/>
    </row>
    <row r="80" spans="1:6">
      <c r="A80" s="114"/>
    </row>
    <row r="81" spans="1:9">
      <c r="A81" s="114" t="s">
        <v>2</v>
      </c>
      <c r="B81" t="s">
        <v>258</v>
      </c>
      <c r="C81" t="s">
        <v>101</v>
      </c>
      <c r="D81" t="s">
        <v>102</v>
      </c>
    </row>
    <row r="82" spans="1:9">
      <c r="A82" t="s">
        <v>13</v>
      </c>
      <c r="B82" s="363">
        <v>457.2598757200978</v>
      </c>
      <c r="C82" s="363">
        <v>153.91732530997933</v>
      </c>
      <c r="D82" s="363">
        <f t="shared" ref="D82:D102" si="0">C82+B82</f>
        <v>611.17720103007719</v>
      </c>
      <c r="G82" s="363"/>
      <c r="H82" s="363"/>
      <c r="I82" s="363"/>
    </row>
    <row r="83" spans="1:9">
      <c r="A83" t="s">
        <v>20</v>
      </c>
      <c r="B83" s="363">
        <v>380.39198445321722</v>
      </c>
      <c r="C83" s="363">
        <v>136.58372929469701</v>
      </c>
      <c r="D83" s="363">
        <f t="shared" si="0"/>
        <v>516.97571374791426</v>
      </c>
      <c r="G83" s="363"/>
      <c r="H83" s="363"/>
      <c r="I83" s="363"/>
    </row>
    <row r="84" spans="1:9">
      <c r="A84" t="s">
        <v>5</v>
      </c>
      <c r="B84" s="363">
        <v>378.25561756788886</v>
      </c>
      <c r="C84" s="363">
        <v>106.85052696913903</v>
      </c>
      <c r="D84" s="363">
        <f t="shared" si="0"/>
        <v>485.10614453702789</v>
      </c>
      <c r="G84" s="363"/>
      <c r="H84" s="363"/>
      <c r="I84" s="363"/>
    </row>
    <row r="85" spans="1:9">
      <c r="A85" t="s">
        <v>16</v>
      </c>
      <c r="B85" s="363">
        <v>359.96260747568289</v>
      </c>
      <c r="C85" s="363">
        <v>120.16164965487847</v>
      </c>
      <c r="D85" s="363">
        <f t="shared" si="0"/>
        <v>480.12425713056138</v>
      </c>
      <c r="G85" s="363"/>
      <c r="H85" s="363"/>
      <c r="I85" s="363"/>
    </row>
    <row r="86" spans="1:9">
      <c r="A86" t="s">
        <v>17</v>
      </c>
      <c r="B86" s="363">
        <v>373.0166783315222</v>
      </c>
      <c r="C86" s="363">
        <v>101.24030019023363</v>
      </c>
      <c r="D86" s="363">
        <f t="shared" si="0"/>
        <v>474.25697852175585</v>
      </c>
      <c r="G86" s="363"/>
      <c r="H86" s="363"/>
      <c r="I86" s="363"/>
    </row>
    <row r="87" spans="1:9">
      <c r="A87" t="s">
        <v>6</v>
      </c>
      <c r="B87" s="363">
        <v>356.67852591854165</v>
      </c>
      <c r="C87" s="363">
        <v>100.85414176684144</v>
      </c>
      <c r="D87" s="363">
        <f t="shared" si="0"/>
        <v>457.5326676853831</v>
      </c>
      <c r="G87" s="363"/>
      <c r="H87" s="363"/>
      <c r="I87" s="363"/>
    </row>
    <row r="88" spans="1:9">
      <c r="A88" t="s">
        <v>18</v>
      </c>
      <c r="B88" s="363">
        <v>360.33419264755031</v>
      </c>
      <c r="C88" s="363">
        <v>95.605925973941083</v>
      </c>
      <c r="D88" s="363">
        <f t="shared" si="0"/>
        <v>455.94011862149137</v>
      </c>
      <c r="G88" s="363"/>
      <c r="H88" s="363"/>
      <c r="I88" s="363"/>
    </row>
    <row r="89" spans="1:9">
      <c r="A89" t="s">
        <v>9</v>
      </c>
      <c r="B89" s="363">
        <v>360.28826288413597</v>
      </c>
      <c r="C89" s="363">
        <v>95.517145598891005</v>
      </c>
      <c r="D89" s="363">
        <f t="shared" si="0"/>
        <v>455.80540848302701</v>
      </c>
      <c r="G89" s="363"/>
      <c r="H89" s="363"/>
      <c r="I89" s="363"/>
    </row>
    <row r="90" spans="1:9">
      <c r="A90" t="s">
        <v>22</v>
      </c>
      <c r="B90" s="363">
        <v>336.02738367655229</v>
      </c>
      <c r="C90" s="363">
        <v>113.37718529423877</v>
      </c>
      <c r="D90" s="363">
        <f t="shared" si="0"/>
        <v>449.40456897079105</v>
      </c>
      <c r="G90" s="363"/>
      <c r="H90" s="363"/>
      <c r="I90" s="363"/>
    </row>
    <row r="91" spans="1:9">
      <c r="A91" t="s">
        <v>12</v>
      </c>
      <c r="B91" s="363">
        <v>317.82801661202762</v>
      </c>
      <c r="C91" s="363">
        <v>117.50417811777029</v>
      </c>
      <c r="D91" s="363">
        <f t="shared" si="0"/>
        <v>435.33219472979795</v>
      </c>
      <c r="G91" s="363"/>
      <c r="H91" s="363"/>
      <c r="I91" s="363"/>
    </row>
    <row r="92" spans="1:9">
      <c r="A92" t="s">
        <v>11</v>
      </c>
      <c r="B92" s="363">
        <v>352.33818701364379</v>
      </c>
      <c r="C92" s="363">
        <v>70.127858020554527</v>
      </c>
      <c r="D92" s="363">
        <f t="shared" si="0"/>
        <v>422.46604503419832</v>
      </c>
      <c r="G92" s="363"/>
      <c r="H92" s="363"/>
      <c r="I92" s="363"/>
    </row>
    <row r="93" spans="1:9">
      <c r="A93" t="s">
        <v>4</v>
      </c>
      <c r="B93" s="363">
        <v>312.28987974414565</v>
      </c>
      <c r="C93" s="363">
        <v>108.94913029915769</v>
      </c>
      <c r="D93" s="363">
        <f t="shared" si="0"/>
        <v>421.23901004330332</v>
      </c>
      <c r="G93" s="363"/>
      <c r="H93" s="363"/>
      <c r="I93" s="363"/>
    </row>
    <row r="94" spans="1:9">
      <c r="A94" t="s">
        <v>7</v>
      </c>
      <c r="B94" s="363">
        <v>301.69368329898793</v>
      </c>
      <c r="C94" s="363">
        <v>117.28592746398552</v>
      </c>
      <c r="D94" s="363">
        <f t="shared" si="0"/>
        <v>418.97961076297344</v>
      </c>
      <c r="G94" s="363"/>
      <c r="H94" s="363"/>
      <c r="I94" s="363"/>
    </row>
    <row r="95" spans="1:9">
      <c r="A95" t="s">
        <v>14</v>
      </c>
      <c r="B95" s="363">
        <v>351.40403786894126</v>
      </c>
      <c r="C95" s="363">
        <v>62.341029894258163</v>
      </c>
      <c r="D95" s="363">
        <f t="shared" si="0"/>
        <v>413.74506776319942</v>
      </c>
      <c r="G95" s="363"/>
      <c r="H95" s="363"/>
      <c r="I95" s="363"/>
    </row>
    <row r="96" spans="1:9">
      <c r="A96" t="s">
        <v>3</v>
      </c>
      <c r="B96" s="363">
        <v>321.86649271638362</v>
      </c>
      <c r="C96" s="363">
        <v>83.712873468380465</v>
      </c>
      <c r="D96" s="363">
        <f t="shared" si="0"/>
        <v>405.57936618476407</v>
      </c>
      <c r="G96" s="363"/>
      <c r="H96" s="363"/>
      <c r="I96" s="363"/>
    </row>
    <row r="97" spans="1:10">
      <c r="A97" t="s">
        <v>19</v>
      </c>
      <c r="B97" s="363">
        <v>286.02752325257978</v>
      </c>
      <c r="C97" s="363">
        <v>115.78560011308967</v>
      </c>
      <c r="D97" s="363">
        <f t="shared" si="0"/>
        <v>401.81312336566947</v>
      </c>
      <c r="G97" s="363"/>
      <c r="H97" s="363"/>
      <c r="I97" s="363"/>
    </row>
    <row r="98" spans="1:10">
      <c r="A98" t="s">
        <v>25</v>
      </c>
      <c r="B98" s="363">
        <v>285.67587361503354</v>
      </c>
      <c r="C98" s="363">
        <v>112.14661926834884</v>
      </c>
      <c r="D98" s="363">
        <f t="shared" si="0"/>
        <v>397.82249288338238</v>
      </c>
      <c r="G98" s="363"/>
      <c r="H98" s="363"/>
      <c r="I98" s="363"/>
    </row>
    <row r="99" spans="1:10">
      <c r="A99" t="s">
        <v>15</v>
      </c>
      <c r="B99" s="363">
        <v>321.24773857301449</v>
      </c>
      <c r="C99" s="363">
        <v>76.549286721489949</v>
      </c>
      <c r="D99" s="363">
        <f t="shared" si="0"/>
        <v>397.79702529450446</v>
      </c>
      <c r="G99" s="363"/>
      <c r="H99" s="363"/>
      <c r="I99" s="363"/>
    </row>
    <row r="100" spans="1:10">
      <c r="A100" t="s">
        <v>8</v>
      </c>
      <c r="B100" s="363">
        <v>335.52386389143578</v>
      </c>
      <c r="C100" s="363">
        <v>57.096417715114001</v>
      </c>
      <c r="D100" s="363">
        <f t="shared" si="0"/>
        <v>392.62028160654978</v>
      </c>
      <c r="G100" s="363"/>
      <c r="H100" s="363"/>
      <c r="I100" s="363"/>
    </row>
    <row r="101" spans="1:10">
      <c r="A101" t="s">
        <v>23</v>
      </c>
      <c r="B101" s="363">
        <v>313.9028610956056</v>
      </c>
      <c r="C101" s="363">
        <v>65.907023126794826</v>
      </c>
      <c r="D101" s="363">
        <f t="shared" si="0"/>
        <v>379.80988422240046</v>
      </c>
      <c r="G101" s="363"/>
      <c r="H101" s="363"/>
      <c r="I101" s="363"/>
    </row>
    <row r="102" spans="1:10">
      <c r="A102" s="114" t="s">
        <v>21</v>
      </c>
      <c r="B102" s="363">
        <v>302.09989368657625</v>
      </c>
      <c r="C102" s="363">
        <v>59.518559005587456</v>
      </c>
      <c r="D102" s="363">
        <f t="shared" si="0"/>
        <v>361.61845269216371</v>
      </c>
      <c r="I102" s="363"/>
    </row>
    <row r="103" spans="1:10">
      <c r="B103" s="363"/>
      <c r="C103" s="363"/>
      <c r="D103" s="363"/>
      <c r="E103" s="363"/>
      <c r="G103" s="363"/>
      <c r="H103" s="363"/>
      <c r="I103" s="363"/>
      <c r="J103" s="363"/>
    </row>
    <row r="104" spans="1:10">
      <c r="E104" s="443"/>
    </row>
  </sheetData>
  <sortState ref="A82:D102">
    <sortCondition descending="1" ref="D82:D102"/>
  </sortState>
  <mergeCells count="9">
    <mergeCell ref="A78:C78"/>
    <mergeCell ref="E48:F48"/>
    <mergeCell ref="E49:F49"/>
    <mergeCell ref="A8:A9"/>
    <mergeCell ref="B8:D8"/>
    <mergeCell ref="E8:G8"/>
    <mergeCell ref="A47:A48"/>
    <mergeCell ref="B47:C47"/>
    <mergeCell ref="D76:F76"/>
  </mergeCells>
  <hyperlinks>
    <hyperlink ref="G2" location="Sommaire!A1" display="Sommaire"/>
  </hyperlinks>
  <pageMargins left="0.70866141732283472" right="0.70866141732283472" top="0.70866141732283472" bottom="0.74803149606299213" header="0.31496062992125984" footer="0.31496062992125984"/>
  <pageSetup paperSize="9" scale="60" firstPageNumber="13"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drawing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A1:AR117"/>
  <sheetViews>
    <sheetView view="pageLayout" zoomScale="80" zoomScaleNormal="80" zoomScaleSheetLayoutView="80" zoomScalePageLayoutView="80" workbookViewId="0">
      <selection activeCell="C2" sqref="C2"/>
    </sheetView>
  </sheetViews>
  <sheetFormatPr baseColWidth="10" defaultRowHeight="15"/>
  <cols>
    <col min="1" max="1" width="27.28515625" customWidth="1"/>
    <col min="2" max="2" width="11.85546875" customWidth="1"/>
    <col min="3" max="7" width="11.5703125" customWidth="1"/>
    <col min="8" max="11" width="11.28515625" customWidth="1"/>
    <col min="13" max="14" width="11.42578125" style="378"/>
    <col min="15" max="15" width="11.42578125" style="378" customWidth="1"/>
    <col min="16" max="44" width="11.42578125" style="378"/>
  </cols>
  <sheetData>
    <row r="1" spans="1:44" ht="19.5">
      <c r="A1" s="48"/>
      <c r="B1" s="49"/>
      <c r="C1" s="49"/>
      <c r="D1" s="49"/>
      <c r="E1" s="49"/>
      <c r="F1" s="49"/>
      <c r="G1" s="49"/>
      <c r="H1" s="49"/>
      <c r="I1" s="2"/>
      <c r="J1" s="49"/>
    </row>
    <row r="2" spans="1:44" s="66" customFormat="1" ht="20.25">
      <c r="A2" s="223" t="s">
        <v>103</v>
      </c>
      <c r="B2" s="51"/>
      <c r="C2" s="51"/>
      <c r="D2" s="163"/>
      <c r="E2" s="163"/>
      <c r="F2" s="163"/>
      <c r="G2" s="52"/>
      <c r="H2" s="52"/>
      <c r="I2" s="51"/>
      <c r="J2" s="51"/>
      <c r="K2" s="239" t="s">
        <v>243</v>
      </c>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row>
    <row r="3" spans="1:44" ht="18">
      <c r="A3" s="50"/>
      <c r="B3" s="51"/>
      <c r="C3" s="51"/>
      <c r="D3" s="51"/>
      <c r="E3" s="51"/>
      <c r="F3" s="51"/>
      <c r="G3" s="52"/>
      <c r="H3" s="52"/>
      <c r="I3" s="51"/>
      <c r="J3" s="51"/>
      <c r="K3" s="52"/>
    </row>
    <row r="4" spans="1:44" ht="18">
      <c r="A4" s="227" t="s">
        <v>279</v>
      </c>
      <c r="B4" s="51"/>
      <c r="C4" s="51"/>
      <c r="D4" s="51"/>
      <c r="E4" s="51"/>
      <c r="F4" s="51"/>
      <c r="G4" s="52"/>
      <c r="H4" s="52"/>
      <c r="I4" s="51"/>
      <c r="J4" s="51"/>
      <c r="K4" s="52"/>
    </row>
    <row r="5" spans="1:44" ht="18">
      <c r="A5" s="50"/>
      <c r="B5" s="51"/>
      <c r="C5" s="51"/>
      <c r="D5" s="51"/>
      <c r="E5" s="51"/>
      <c r="F5" s="51"/>
      <c r="G5" s="52"/>
      <c r="H5" s="52"/>
      <c r="I5" s="51"/>
      <c r="J5" s="51"/>
      <c r="K5" s="52"/>
    </row>
    <row r="6" spans="1:44" s="356" customFormat="1">
      <c r="A6" s="354"/>
      <c r="B6" s="354"/>
      <c r="C6" s="355"/>
      <c r="D6" s="355"/>
      <c r="E6" s="355"/>
      <c r="F6" s="355"/>
      <c r="G6" s="355"/>
      <c r="H6" s="355"/>
      <c r="I6" s="355"/>
      <c r="J6" s="355"/>
      <c r="K6" s="355"/>
      <c r="L6" s="355"/>
      <c r="M6" s="382"/>
      <c r="N6" s="382"/>
      <c r="O6" s="382"/>
      <c r="P6" s="382"/>
      <c r="Q6" s="382"/>
      <c r="R6" s="382"/>
      <c r="S6" s="382"/>
      <c r="T6" s="382"/>
      <c r="U6" s="382"/>
      <c r="V6" s="382"/>
      <c r="W6" s="382"/>
      <c r="X6" s="382"/>
      <c r="Y6" s="382"/>
      <c r="Z6" s="382"/>
      <c r="AA6" s="382"/>
      <c r="AB6" s="382"/>
      <c r="AC6" s="382"/>
      <c r="AD6" s="382"/>
      <c r="AE6" s="383"/>
      <c r="AF6" s="383"/>
      <c r="AG6" s="383"/>
      <c r="AH6" s="383"/>
      <c r="AI6" s="383"/>
      <c r="AJ6" s="383"/>
      <c r="AK6" s="383"/>
      <c r="AL6" s="383"/>
      <c r="AM6" s="383"/>
      <c r="AN6" s="383"/>
      <c r="AO6" s="383"/>
      <c r="AP6" s="383"/>
      <c r="AQ6" s="383"/>
      <c r="AR6" s="383"/>
    </row>
    <row r="7" spans="1:44" ht="15" customHeight="1">
      <c r="A7" s="369" t="s">
        <v>132</v>
      </c>
      <c r="B7" s="92"/>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44" ht="27" customHeight="1">
      <c r="A8" s="624" t="s">
        <v>2</v>
      </c>
      <c r="B8" s="642" t="s">
        <v>104</v>
      </c>
      <c r="C8" s="643"/>
      <c r="D8" s="644" t="s">
        <v>282</v>
      </c>
      <c r="E8" s="644"/>
      <c r="F8" s="642" t="s">
        <v>283</v>
      </c>
      <c r="G8" s="643"/>
      <c r="H8" s="642" t="s">
        <v>107</v>
      </c>
      <c r="I8" s="643"/>
      <c r="J8" s="644" t="s">
        <v>380</v>
      </c>
      <c r="K8" s="644"/>
      <c r="L8" s="380"/>
    </row>
    <row r="9" spans="1:44">
      <c r="A9" s="625"/>
      <c r="B9" s="460">
        <v>2014</v>
      </c>
      <c r="C9" s="465" t="s">
        <v>328</v>
      </c>
      <c r="D9" s="462">
        <v>2014</v>
      </c>
      <c r="E9" s="464" t="s">
        <v>328</v>
      </c>
      <c r="F9" s="460">
        <v>2014</v>
      </c>
      <c r="G9" s="465" t="s">
        <v>328</v>
      </c>
      <c r="H9" s="460">
        <v>2014</v>
      </c>
      <c r="I9" s="465" t="s">
        <v>328</v>
      </c>
      <c r="J9" s="462">
        <v>2014</v>
      </c>
      <c r="K9" s="464" t="s">
        <v>328</v>
      </c>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row>
    <row r="10" spans="1:44">
      <c r="A10" s="36" t="s">
        <v>3</v>
      </c>
      <c r="B10" s="413">
        <v>334.628534</v>
      </c>
      <c r="C10" s="320">
        <v>9.0009624312648029E-3</v>
      </c>
      <c r="D10" s="413">
        <v>130.30202199999999</v>
      </c>
      <c r="E10" s="43">
        <v>-7.4598359193895347E-2</v>
      </c>
      <c r="F10" s="413">
        <v>204.32651200000001</v>
      </c>
      <c r="G10" s="320">
        <v>7.068316841187916E-2</v>
      </c>
      <c r="H10" s="413">
        <v>50</v>
      </c>
      <c r="I10" s="320">
        <v>-5.6603773584905648E-2</v>
      </c>
      <c r="J10" s="413">
        <v>99.037512000000007</v>
      </c>
      <c r="K10" s="43">
        <v>-9.0056274364723743E-3</v>
      </c>
      <c r="M10" s="379"/>
      <c r="N10" s="379"/>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row>
    <row r="11" spans="1:44">
      <c r="A11" s="37" t="s">
        <v>4</v>
      </c>
      <c r="B11" s="271">
        <v>620.27599999999995</v>
      </c>
      <c r="C11" s="321">
        <v>9.6620552486187838E-2</v>
      </c>
      <c r="D11" s="271">
        <v>236.309</v>
      </c>
      <c r="E11" s="44">
        <v>2.1876314864296198E-2</v>
      </c>
      <c r="F11" s="271">
        <v>383.96699999999998</v>
      </c>
      <c r="G11" s="321">
        <v>0.14831286678515632</v>
      </c>
      <c r="H11" s="271">
        <v>95</v>
      </c>
      <c r="I11" s="321">
        <v>1.060389433551201E-2</v>
      </c>
      <c r="J11" s="271">
        <v>173.96</v>
      </c>
      <c r="K11" s="44">
        <v>7.6395481724804704E-3</v>
      </c>
      <c r="M11" s="379"/>
      <c r="N11" s="379"/>
    </row>
    <row r="12" spans="1:44">
      <c r="A12" s="36" t="s">
        <v>5</v>
      </c>
      <c r="B12" s="270">
        <v>273.599221</v>
      </c>
      <c r="C12" s="320">
        <v>7.3824060106813416E-2</v>
      </c>
      <c r="D12" s="413">
        <v>108.68899999999999</v>
      </c>
      <c r="E12" s="43">
        <v>6.1523650391230422E-2</v>
      </c>
      <c r="F12" s="413">
        <v>164.91022100000001</v>
      </c>
      <c r="G12" s="320">
        <v>8.2088064304461916E-2</v>
      </c>
      <c r="H12" s="413">
        <v>48.75</v>
      </c>
      <c r="I12" s="320">
        <v>0.10294117647058809</v>
      </c>
      <c r="J12" s="413">
        <v>91.760221000000001</v>
      </c>
      <c r="K12" s="43">
        <v>6.5671755725182912E-4</v>
      </c>
      <c r="M12" s="379"/>
      <c r="N12" s="379"/>
    </row>
    <row r="13" spans="1:44">
      <c r="A13" s="37" t="s">
        <v>6</v>
      </c>
      <c r="B13" s="271">
        <v>347.25504799999999</v>
      </c>
      <c r="C13" s="321">
        <v>9.5922507661728273E-2</v>
      </c>
      <c r="D13" s="271">
        <v>125.932247</v>
      </c>
      <c r="E13" s="44">
        <v>3.9763554407053592E-2</v>
      </c>
      <c r="F13" s="271">
        <v>221.322801</v>
      </c>
      <c r="G13" s="321">
        <v>0.13067062816653485</v>
      </c>
      <c r="H13" s="271">
        <v>61.691755000000001</v>
      </c>
      <c r="I13" s="321">
        <v>8.6442029461764935E-2</v>
      </c>
      <c r="J13" s="271">
        <v>99.750448000000006</v>
      </c>
      <c r="K13" s="44">
        <v>-1.9841637384382826E-2</v>
      </c>
      <c r="M13" s="379"/>
      <c r="N13" s="379"/>
    </row>
    <row r="14" spans="1:44">
      <c r="A14" s="36" t="s">
        <v>7</v>
      </c>
      <c r="B14" s="270">
        <v>613.33950000000004</v>
      </c>
      <c r="C14" s="320">
        <v>6.705225139962212E-2</v>
      </c>
      <c r="D14" s="413">
        <v>207.29</v>
      </c>
      <c r="E14" s="43">
        <v>2.0158075533726505E-2</v>
      </c>
      <c r="F14" s="413">
        <v>406.04950000000002</v>
      </c>
      <c r="G14" s="320">
        <v>9.2694104476808814E-2</v>
      </c>
      <c r="H14" s="413">
        <v>106.4</v>
      </c>
      <c r="I14" s="320">
        <v>-4.9999999999999933E-2</v>
      </c>
      <c r="J14" s="413">
        <v>191.23750000000001</v>
      </c>
      <c r="K14" s="43">
        <v>5.9625257753650462E-3</v>
      </c>
      <c r="M14" s="379"/>
      <c r="N14" s="379"/>
    </row>
    <row r="15" spans="1:44">
      <c r="A15" s="37" t="s">
        <v>8</v>
      </c>
      <c r="B15" s="271">
        <v>509.78224299999999</v>
      </c>
      <c r="C15" s="321">
        <v>8.6997958779998052E-2</v>
      </c>
      <c r="D15" s="271">
        <v>196.56428299999999</v>
      </c>
      <c r="E15" s="44">
        <v>2.8498870271769672E-2</v>
      </c>
      <c r="F15" s="271">
        <v>313.21796000000001</v>
      </c>
      <c r="G15" s="321">
        <v>0.12723419843681216</v>
      </c>
      <c r="H15" s="271">
        <v>81.185374999999993</v>
      </c>
      <c r="I15" s="321">
        <v>3.1715569895749418E-3</v>
      </c>
      <c r="J15" s="271">
        <v>142.88750200000001</v>
      </c>
      <c r="K15" s="44">
        <v>2.0943499861219017E-3</v>
      </c>
      <c r="M15" s="379"/>
      <c r="N15" s="379"/>
    </row>
    <row r="16" spans="1:44">
      <c r="A16" s="36" t="s">
        <v>9</v>
      </c>
      <c r="B16" s="270">
        <v>273.33538599999997</v>
      </c>
      <c r="C16" s="320">
        <v>9.6898262943151403E-2</v>
      </c>
      <c r="D16" s="413">
        <v>101.63964799999999</v>
      </c>
      <c r="E16" s="43">
        <v>5.3376647120575438E-2</v>
      </c>
      <c r="F16" s="413">
        <v>171.69573800000001</v>
      </c>
      <c r="G16" s="320">
        <v>0.12439907007203677</v>
      </c>
      <c r="H16" s="413">
        <v>31.5</v>
      </c>
      <c r="I16" s="320">
        <v>-9.2219020172910726E-2</v>
      </c>
      <c r="J16" s="413">
        <v>85</v>
      </c>
      <c r="K16" s="43">
        <v>-3.4090909090909061E-2</v>
      </c>
      <c r="M16" s="379"/>
      <c r="N16" s="379"/>
    </row>
    <row r="17" spans="1:14">
      <c r="A17" s="37" t="s">
        <v>285</v>
      </c>
      <c r="B17" s="271">
        <v>199.34435100000002</v>
      </c>
      <c r="C17" s="321">
        <v>1.9100858257539599E-2</v>
      </c>
      <c r="D17" s="271">
        <v>16.622520999999999</v>
      </c>
      <c r="E17" s="44">
        <v>0.14180919085688304</v>
      </c>
      <c r="F17" s="271">
        <v>182.72183000000001</v>
      </c>
      <c r="G17" s="321">
        <v>9.234000942965892E-3</v>
      </c>
      <c r="H17" s="271">
        <v>10.25</v>
      </c>
      <c r="I17" s="321">
        <v>-6.8181818181818232E-2</v>
      </c>
      <c r="J17" s="271">
        <v>62.567047000000002</v>
      </c>
      <c r="K17" s="44">
        <v>-2.996826356589144E-2</v>
      </c>
      <c r="M17" s="379"/>
      <c r="N17" s="379"/>
    </row>
    <row r="18" spans="1:14">
      <c r="A18" s="36" t="s">
        <v>11</v>
      </c>
      <c r="B18" s="270">
        <v>220.10762799999998</v>
      </c>
      <c r="C18" s="320">
        <v>3.4340357142856881E-2</v>
      </c>
      <c r="D18" s="413">
        <v>91.2</v>
      </c>
      <c r="E18" s="43">
        <v>6.1699650756693813E-2</v>
      </c>
      <c r="F18" s="413">
        <v>128.90762799999999</v>
      </c>
      <c r="G18" s="320">
        <v>1.5820551615445044E-2</v>
      </c>
      <c r="H18" s="413">
        <v>36</v>
      </c>
      <c r="I18" s="320">
        <v>-4.7619047619047561E-2</v>
      </c>
      <c r="J18" s="413">
        <v>77</v>
      </c>
      <c r="K18" s="43">
        <v>-9.009009009009028E-3</v>
      </c>
      <c r="M18" s="379"/>
      <c r="N18" s="379"/>
    </row>
    <row r="19" spans="1:14">
      <c r="A19" s="25" t="s">
        <v>25</v>
      </c>
      <c r="B19" s="272">
        <v>2368.0604940000003</v>
      </c>
      <c r="C19" s="321">
        <v>4.3817848741081189E-2</v>
      </c>
      <c r="D19" s="271">
        <v>632.67800000000011</v>
      </c>
      <c r="E19" s="44">
        <v>-0.11344314670664957</v>
      </c>
      <c r="F19" s="271">
        <v>1735.382494</v>
      </c>
      <c r="G19" s="321">
        <v>0.11598868566151643</v>
      </c>
      <c r="H19" s="271">
        <v>345</v>
      </c>
      <c r="I19" s="321">
        <v>-1.4285714285714235E-2</v>
      </c>
      <c r="J19" s="271">
        <v>917.4</v>
      </c>
      <c r="K19" s="44">
        <v>-7.4117026424902477E-5</v>
      </c>
      <c r="M19" s="379"/>
      <c r="N19" s="379"/>
    </row>
    <row r="20" spans="1:14">
      <c r="A20" s="36" t="s">
        <v>12</v>
      </c>
      <c r="B20" s="270">
        <v>467.72699999999998</v>
      </c>
      <c r="C20" s="320">
        <v>5.5895811651883731E-2</v>
      </c>
      <c r="D20" s="413">
        <v>196.88</v>
      </c>
      <c r="E20" s="43">
        <v>4.7841567717453293E-2</v>
      </c>
      <c r="F20" s="413">
        <v>270.84699999999998</v>
      </c>
      <c r="G20" s="320">
        <v>6.1828631466700035E-2</v>
      </c>
      <c r="H20" s="413">
        <v>93</v>
      </c>
      <c r="I20" s="320">
        <v>-3.125E-2</v>
      </c>
      <c r="J20" s="413">
        <v>136.70249999999999</v>
      </c>
      <c r="K20" s="43">
        <v>3.2644412717837135E-2</v>
      </c>
      <c r="M20" s="379"/>
      <c r="N20" s="379"/>
    </row>
    <row r="21" spans="1:14">
      <c r="A21" s="25" t="s">
        <v>13</v>
      </c>
      <c r="B21" s="272">
        <v>177.960465</v>
      </c>
      <c r="C21" s="321">
        <v>7.8829422213061662E-2</v>
      </c>
      <c r="D21" s="271">
        <v>56.091000000000001</v>
      </c>
      <c r="E21" s="44">
        <v>5.9180089506580824E-2</v>
      </c>
      <c r="F21" s="271">
        <v>121.86946500000001</v>
      </c>
      <c r="G21" s="321">
        <v>8.8120223214285698E-2</v>
      </c>
      <c r="H21" s="271">
        <v>23.7</v>
      </c>
      <c r="I21" s="321">
        <v>3.0434782608695699E-2</v>
      </c>
      <c r="J21" s="271">
        <v>71</v>
      </c>
      <c r="K21" s="44">
        <v>-5.6022408963586345E-3</v>
      </c>
      <c r="M21" s="379"/>
      <c r="N21" s="379"/>
    </row>
    <row r="22" spans="1:14">
      <c r="A22" s="36" t="s">
        <v>14</v>
      </c>
      <c r="B22" s="270">
        <v>479.60130000000004</v>
      </c>
      <c r="C22" s="320">
        <v>8.5133663850214036E-2</v>
      </c>
      <c r="D22" s="413">
        <v>158.4333</v>
      </c>
      <c r="E22" s="43">
        <v>5.3972120846033977E-2</v>
      </c>
      <c r="F22" s="413">
        <v>321.16800000000001</v>
      </c>
      <c r="G22" s="320">
        <v>0.10119449677049053</v>
      </c>
      <c r="H22" s="413">
        <v>81.8</v>
      </c>
      <c r="I22" s="320">
        <v>9.8765432098764094E-3</v>
      </c>
      <c r="J22" s="413">
        <v>158.67400000000001</v>
      </c>
      <c r="K22" s="43">
        <v>-2.3903801345704911E-3</v>
      </c>
      <c r="M22" s="379"/>
      <c r="N22" s="379"/>
    </row>
    <row r="23" spans="1:14">
      <c r="A23" s="25" t="s">
        <v>15</v>
      </c>
      <c r="B23" s="272">
        <v>516.905663</v>
      </c>
      <c r="C23" s="321">
        <v>5.034340559765127E-2</v>
      </c>
      <c r="D23" s="271">
        <v>249.608</v>
      </c>
      <c r="E23" s="44">
        <v>6.3835976240990799E-2</v>
      </c>
      <c r="F23" s="271">
        <v>267.297663</v>
      </c>
      <c r="G23" s="321">
        <v>3.8049176699029186E-2</v>
      </c>
      <c r="H23" s="271">
        <v>76.5</v>
      </c>
      <c r="I23" s="321">
        <v>0</v>
      </c>
      <c r="J23" s="271">
        <v>154.80000000000001</v>
      </c>
      <c r="K23" s="44">
        <v>1.9417475728156219E-3</v>
      </c>
      <c r="M23" s="379"/>
      <c r="N23" s="379"/>
    </row>
    <row r="24" spans="1:14">
      <c r="A24" s="36" t="s">
        <v>16</v>
      </c>
      <c r="B24" s="270">
        <v>834.214878</v>
      </c>
      <c r="C24" s="320">
        <v>0.12181468036451015</v>
      </c>
      <c r="D24" s="413">
        <v>323.092735</v>
      </c>
      <c r="E24" s="43">
        <v>1.5090790225420481E-2</v>
      </c>
      <c r="F24" s="413">
        <v>511.12214299999999</v>
      </c>
      <c r="G24" s="320">
        <v>0.20167800162463312</v>
      </c>
      <c r="H24" s="413">
        <v>113</v>
      </c>
      <c r="I24" s="320">
        <v>-8.5020242914979782E-2</v>
      </c>
      <c r="J24" s="413">
        <v>243.04</v>
      </c>
      <c r="K24" s="43">
        <v>4.9630235099897613E-2</v>
      </c>
      <c r="M24" s="379"/>
      <c r="N24" s="379"/>
    </row>
    <row r="25" spans="1:14">
      <c r="A25" s="25" t="s">
        <v>17</v>
      </c>
      <c r="B25" s="272">
        <v>321.58295299999997</v>
      </c>
      <c r="C25" s="321">
        <v>0.11178510778940787</v>
      </c>
      <c r="D25" s="271">
        <v>122.440198</v>
      </c>
      <c r="E25" s="44">
        <v>5.069893935357328E-2</v>
      </c>
      <c r="F25" s="271">
        <v>199.14275499999999</v>
      </c>
      <c r="G25" s="321">
        <v>0.15299992546190766</v>
      </c>
      <c r="H25" s="271">
        <v>41.3</v>
      </c>
      <c r="I25" s="321">
        <v>-1.6666666666666718E-2</v>
      </c>
      <c r="J25" s="271">
        <v>96.129947999999999</v>
      </c>
      <c r="K25" s="44">
        <v>-9.0534882078807666E-4</v>
      </c>
      <c r="M25" s="379"/>
      <c r="N25" s="379"/>
    </row>
    <row r="26" spans="1:14">
      <c r="A26" s="36" t="s">
        <v>18</v>
      </c>
      <c r="B26" s="270">
        <v>411.71988499999998</v>
      </c>
      <c r="C26" s="320">
        <v>0.12115971374986167</v>
      </c>
      <c r="D26" s="413">
        <v>165.293498</v>
      </c>
      <c r="E26" s="43">
        <v>4.7717655346470877E-3</v>
      </c>
      <c r="F26" s="413">
        <v>246.42638700000001</v>
      </c>
      <c r="G26" s="320">
        <v>0.21561003203016371</v>
      </c>
      <c r="H26" s="413">
        <v>55</v>
      </c>
      <c r="I26" s="320">
        <v>3.7735849056603765E-2</v>
      </c>
      <c r="J26" s="413">
        <v>111.101585</v>
      </c>
      <c r="K26" s="43">
        <v>2.3016161481532738E-3</v>
      </c>
      <c r="M26" s="379"/>
      <c r="N26" s="379"/>
    </row>
    <row r="27" spans="1:14">
      <c r="A27" s="25" t="s">
        <v>19</v>
      </c>
      <c r="B27" s="272">
        <v>614.25</v>
      </c>
      <c r="C27" s="321">
        <v>5.439421040163972E-2</v>
      </c>
      <c r="D27" s="271">
        <v>262.95</v>
      </c>
      <c r="E27" s="44">
        <v>0.1099620092866187</v>
      </c>
      <c r="F27" s="271">
        <v>351.3</v>
      </c>
      <c r="G27" s="321">
        <v>1.6310731292418668E-2</v>
      </c>
      <c r="H27" s="271">
        <v>130</v>
      </c>
      <c r="I27" s="321">
        <v>5.9494702526487364E-2</v>
      </c>
      <c r="J27" s="271">
        <v>177.3</v>
      </c>
      <c r="K27" s="44">
        <v>-2.5620733999406342E-2</v>
      </c>
      <c r="M27" s="379"/>
      <c r="N27" s="379"/>
    </row>
    <row r="28" spans="1:14">
      <c r="A28" s="36" t="s">
        <v>20</v>
      </c>
      <c r="B28" s="270">
        <v>400.936824</v>
      </c>
      <c r="C28" s="320">
        <v>0.11120782698489551</v>
      </c>
      <c r="D28" s="413">
        <v>145.69074800000001</v>
      </c>
      <c r="E28" s="43">
        <v>4.2049496059826552E-2</v>
      </c>
      <c r="F28" s="413">
        <v>255.24607599999999</v>
      </c>
      <c r="G28" s="320">
        <v>0.15495961990950224</v>
      </c>
      <c r="H28" s="413">
        <v>67</v>
      </c>
      <c r="I28" s="320">
        <v>0</v>
      </c>
      <c r="J28" s="413">
        <v>117</v>
      </c>
      <c r="K28" s="43">
        <v>0</v>
      </c>
      <c r="M28" s="379"/>
      <c r="N28" s="379"/>
    </row>
    <row r="29" spans="1:14">
      <c r="A29" s="25" t="s">
        <v>21</v>
      </c>
      <c r="B29" s="272">
        <v>318.18799899999999</v>
      </c>
      <c r="C29" s="321">
        <v>0.1168801958650707</v>
      </c>
      <c r="D29" s="271">
        <v>116.149343</v>
      </c>
      <c r="E29" s="44">
        <v>7.5058709737134244E-2</v>
      </c>
      <c r="F29" s="271">
        <v>202.038656</v>
      </c>
      <c r="G29" s="321">
        <v>0.14242949392140236</v>
      </c>
      <c r="H29" s="271">
        <v>65</v>
      </c>
      <c r="I29" s="321">
        <v>0</v>
      </c>
      <c r="J29" s="271">
        <v>84.2</v>
      </c>
      <c r="K29" s="44">
        <v>0</v>
      </c>
      <c r="M29" s="379"/>
      <c r="N29" s="379"/>
    </row>
    <row r="30" spans="1:14">
      <c r="A30" s="36" t="s">
        <v>22</v>
      </c>
      <c r="B30" s="270">
        <v>998.24967500000002</v>
      </c>
      <c r="C30" s="320">
        <v>9.9043530921537393E-2</v>
      </c>
      <c r="D30" s="413">
        <v>371.75457499999999</v>
      </c>
      <c r="E30" s="43">
        <v>2.6409096842951341E-2</v>
      </c>
      <c r="F30" s="413">
        <v>626.49509999999998</v>
      </c>
      <c r="G30" s="320">
        <v>0.14721681010803866</v>
      </c>
      <c r="H30" s="413">
        <v>210.8</v>
      </c>
      <c r="I30" s="320">
        <v>8.1300813008131634E-3</v>
      </c>
      <c r="J30" s="413">
        <v>238.67</v>
      </c>
      <c r="K30" s="43">
        <v>6.6216786166173325E-3</v>
      </c>
      <c r="M30" s="379"/>
      <c r="N30" s="379"/>
    </row>
    <row r="31" spans="1:14">
      <c r="A31" s="25" t="s">
        <v>23</v>
      </c>
      <c r="B31" s="272">
        <v>1232.5</v>
      </c>
      <c r="C31" s="321">
        <v>0.16054613935969875</v>
      </c>
      <c r="D31" s="271">
        <v>495.5</v>
      </c>
      <c r="E31" s="44">
        <v>4.9788135593220373E-2</v>
      </c>
      <c r="F31" s="271">
        <v>737</v>
      </c>
      <c r="G31" s="321">
        <v>0.24915254237288131</v>
      </c>
      <c r="H31" s="271">
        <v>225</v>
      </c>
      <c r="I31" s="321">
        <v>0</v>
      </c>
      <c r="J31" s="271">
        <v>326</v>
      </c>
      <c r="K31" s="44">
        <v>5.1612903225806361E-2</v>
      </c>
      <c r="M31" s="379"/>
      <c r="N31" s="379"/>
    </row>
    <row r="32" spans="1:14">
      <c r="A32" s="36" t="s">
        <v>286</v>
      </c>
      <c r="B32" s="270">
        <v>187.62555399999999</v>
      </c>
      <c r="C32" s="320">
        <v>8.1103739556323662E-2</v>
      </c>
      <c r="D32" s="413">
        <v>16.899999999999999</v>
      </c>
      <c r="E32" s="43">
        <v>2.238354506957041E-2</v>
      </c>
      <c r="F32" s="413">
        <v>170.72555399999999</v>
      </c>
      <c r="G32" s="320">
        <v>8.7285403133358752E-2</v>
      </c>
      <c r="H32" s="413">
        <v>8.5</v>
      </c>
      <c r="I32" s="320">
        <v>0</v>
      </c>
      <c r="J32" s="413">
        <v>0</v>
      </c>
      <c r="K32" s="322" t="s">
        <v>86</v>
      </c>
      <c r="M32" s="379"/>
      <c r="N32" s="379"/>
    </row>
    <row r="33" spans="1:14">
      <c r="A33" s="37" t="s">
        <v>287</v>
      </c>
      <c r="B33" s="271">
        <v>73.064694000000003</v>
      </c>
      <c r="C33" s="321">
        <v>7.756807418996936E-2</v>
      </c>
      <c r="D33" s="271">
        <v>7.754543</v>
      </c>
      <c r="E33" s="44">
        <v>8.5298730860423166E-2</v>
      </c>
      <c r="F33" s="271">
        <v>65.310151000000005</v>
      </c>
      <c r="G33" s="321">
        <v>7.6657489849176086E-2</v>
      </c>
      <c r="H33" s="271">
        <v>3.4</v>
      </c>
      <c r="I33" s="321">
        <v>-3.8189533239038287E-2</v>
      </c>
      <c r="J33" s="271">
        <v>0</v>
      </c>
      <c r="K33" s="323" t="s">
        <v>86</v>
      </c>
      <c r="M33" s="379"/>
      <c r="N33" s="379"/>
    </row>
    <row r="34" spans="1:14">
      <c r="A34" s="36" t="s">
        <v>288</v>
      </c>
      <c r="B34" s="270">
        <v>173.549689</v>
      </c>
      <c r="C34" s="320">
        <v>7.3036398146148374E-2</v>
      </c>
      <c r="D34" s="413">
        <v>16.123000999999999</v>
      </c>
      <c r="E34" s="43">
        <v>0</v>
      </c>
      <c r="F34" s="413">
        <v>157.42668800000001</v>
      </c>
      <c r="G34" s="320">
        <v>8.1123298583927417E-2</v>
      </c>
      <c r="H34" s="413">
        <v>7</v>
      </c>
      <c r="I34" s="320">
        <v>2.941176470588247E-2</v>
      </c>
      <c r="J34" s="413">
        <v>0</v>
      </c>
      <c r="K34" s="322" t="s">
        <v>86</v>
      </c>
      <c r="M34" s="379"/>
      <c r="N34" s="379"/>
    </row>
    <row r="35" spans="1:14">
      <c r="A35" s="37" t="s">
        <v>289</v>
      </c>
      <c r="B35" s="271">
        <v>324.09999999999997</v>
      </c>
      <c r="C35" s="321">
        <v>8.6860247934519519E-2</v>
      </c>
      <c r="D35" s="271">
        <v>28.9</v>
      </c>
      <c r="E35" s="44">
        <v>-2.5900004354799999E-2</v>
      </c>
      <c r="F35" s="271">
        <v>295.2</v>
      </c>
      <c r="G35" s="321">
        <v>9.9318511898111916E-2</v>
      </c>
      <c r="H35" s="271">
        <v>18.899999999999999</v>
      </c>
      <c r="I35" s="321">
        <v>4.9999999999999822E-2</v>
      </c>
      <c r="J35" s="271">
        <v>0</v>
      </c>
      <c r="K35" s="323" t="s">
        <v>86</v>
      </c>
      <c r="M35" s="379"/>
      <c r="N35" s="379"/>
    </row>
    <row r="36" spans="1:14">
      <c r="A36" s="41" t="s">
        <v>24</v>
      </c>
      <c r="B36" s="414">
        <v>10165.504552999999</v>
      </c>
      <c r="C36" s="324">
        <v>9.1775557602485902E-2</v>
      </c>
      <c r="D36" s="414">
        <v>3878.4321180000006</v>
      </c>
      <c r="E36" s="45">
        <v>3.9545913080007766E-2</v>
      </c>
      <c r="F36" s="414">
        <v>6287.072435</v>
      </c>
      <c r="G36" s="324">
        <v>0.12669667552038977</v>
      </c>
      <c r="H36" s="414">
        <v>1702.8771300000001</v>
      </c>
      <c r="I36" s="324">
        <v>-3.1249382451196128E-3</v>
      </c>
      <c r="J36" s="414">
        <v>2937.8182629999997</v>
      </c>
      <c r="K36" s="45">
        <v>7.7759730916142633E-3</v>
      </c>
      <c r="M36" s="379"/>
      <c r="N36" s="379"/>
    </row>
    <row r="37" spans="1:14">
      <c r="A37" s="38" t="s">
        <v>26</v>
      </c>
      <c r="B37" s="415">
        <v>12533.565047</v>
      </c>
      <c r="C37" s="325">
        <v>8.237980523448063E-2</v>
      </c>
      <c r="D37" s="415">
        <v>4511.1101180000005</v>
      </c>
      <c r="E37" s="46">
        <v>1.4981233629472124E-2</v>
      </c>
      <c r="F37" s="415">
        <v>8022.4549289999995</v>
      </c>
      <c r="G37" s="325">
        <v>0.1243629884124664</v>
      </c>
      <c r="H37" s="415">
        <v>2047.8771300000001</v>
      </c>
      <c r="I37" s="325">
        <v>-5.0228309532786009E-3</v>
      </c>
      <c r="J37" s="415">
        <v>3855.2182629999998</v>
      </c>
      <c r="K37" s="46">
        <v>5.8967860115020088E-3</v>
      </c>
      <c r="M37" s="379"/>
      <c r="N37" s="379"/>
    </row>
    <row r="38" spans="1:14">
      <c r="A38" s="29" t="s">
        <v>31</v>
      </c>
      <c r="B38" s="416">
        <v>758.33993699999996</v>
      </c>
      <c r="C38" s="325">
        <v>8.1349083836986802E-2</v>
      </c>
      <c r="D38" s="416">
        <v>69.677543999999983</v>
      </c>
      <c r="E38" s="46">
        <v>3.0382131010215918E-3</v>
      </c>
      <c r="F38" s="416">
        <v>688.66239300000007</v>
      </c>
      <c r="G38" s="325">
        <v>8.9959045563472451E-2</v>
      </c>
      <c r="H38" s="416">
        <v>37.799999999999997</v>
      </c>
      <c r="I38" s="325">
        <v>2.6197909596850755E-2</v>
      </c>
      <c r="J38" s="416">
        <v>0</v>
      </c>
      <c r="K38" s="326" t="s">
        <v>86</v>
      </c>
      <c r="M38" s="379"/>
      <c r="N38" s="379"/>
    </row>
    <row r="39" spans="1:14">
      <c r="A39" s="396" t="s">
        <v>32</v>
      </c>
      <c r="B39" s="417">
        <v>13291.904984000001</v>
      </c>
      <c r="C39" s="327">
        <v>8.2320946876900392E-2</v>
      </c>
      <c r="D39" s="417">
        <v>4580.7876620000006</v>
      </c>
      <c r="E39" s="47">
        <v>1.4797440726863398E-2</v>
      </c>
      <c r="F39" s="417">
        <v>8711.1173220000001</v>
      </c>
      <c r="G39" s="327">
        <v>0.12156429891095999</v>
      </c>
      <c r="H39" s="417">
        <v>2085.67713</v>
      </c>
      <c r="I39" s="327">
        <v>-4.4739104644947458E-3</v>
      </c>
      <c r="J39" s="417">
        <v>3855.2182629999998</v>
      </c>
      <c r="K39" s="47">
        <v>5.8967860115020088E-3</v>
      </c>
      <c r="M39" s="379"/>
      <c r="N39" s="379"/>
    </row>
    <row r="40" spans="1:14">
      <c r="A40" s="91" t="s">
        <v>341</v>
      </c>
      <c r="B40" s="7"/>
      <c r="C40" s="7"/>
      <c r="D40" s="370"/>
      <c r="E40" s="7"/>
      <c r="F40" s="21"/>
      <c r="G40" s="21"/>
      <c r="H40" s="7"/>
      <c r="I40" s="7"/>
    </row>
    <row r="41" spans="1:14">
      <c r="A41" s="398"/>
      <c r="B41" s="7"/>
      <c r="C41" s="7"/>
      <c r="D41" s="370"/>
      <c r="E41" s="7"/>
      <c r="F41" s="21"/>
      <c r="G41" s="21"/>
      <c r="H41" s="7"/>
      <c r="I41" s="7"/>
    </row>
    <row r="42" spans="1:14">
      <c r="A42" s="398"/>
      <c r="B42" s="7"/>
      <c r="C42" s="7"/>
      <c r="D42" s="370"/>
      <c r="E42" s="7"/>
      <c r="F42" s="21"/>
      <c r="G42" s="21"/>
      <c r="H42" s="7"/>
      <c r="I42" s="7"/>
    </row>
    <row r="43" spans="1:14" ht="15.75" customHeight="1">
      <c r="A43" s="684"/>
      <c r="B43" s="684"/>
      <c r="C43" s="684"/>
      <c r="D43" s="684"/>
      <c r="E43" s="684"/>
      <c r="F43" s="684"/>
      <c r="G43" s="684"/>
      <c r="H43" s="684"/>
      <c r="I43" s="684"/>
      <c r="J43" s="684"/>
      <c r="K43" s="684"/>
    </row>
    <row r="44" spans="1:14">
      <c r="A44" s="31"/>
      <c r="B44" s="31"/>
      <c r="C44" s="31"/>
      <c r="D44" s="31"/>
      <c r="E44" s="31"/>
      <c r="F44" s="31"/>
      <c r="G44" s="31"/>
      <c r="H44" s="31"/>
      <c r="I44" s="31"/>
      <c r="J44" s="31"/>
      <c r="K44" s="31"/>
    </row>
    <row r="45" spans="1:14">
      <c r="A45" s="409" t="s">
        <v>309</v>
      </c>
      <c r="B45" s="92"/>
      <c r="C45" s="55"/>
      <c r="D45" s="55"/>
      <c r="E45" s="55"/>
      <c r="F45" s="55"/>
      <c r="G45" s="56"/>
      <c r="H45" s="56"/>
      <c r="I45" s="55"/>
      <c r="J45" s="55"/>
    </row>
    <row r="46" spans="1:14" ht="30.75" customHeight="1">
      <c r="A46" s="139" t="s">
        <v>2</v>
      </c>
      <c r="B46" s="641" t="s">
        <v>104</v>
      </c>
      <c r="C46" s="641"/>
      <c r="D46" s="641" t="s">
        <v>282</v>
      </c>
      <c r="E46" s="641"/>
      <c r="F46" s="641" t="s">
        <v>283</v>
      </c>
      <c r="G46" s="641"/>
      <c r="H46" s="641" t="s">
        <v>114</v>
      </c>
      <c r="I46" s="641"/>
      <c r="J46" s="641" t="s">
        <v>284</v>
      </c>
      <c r="K46" s="641"/>
    </row>
    <row r="47" spans="1:14">
      <c r="A47" s="36" t="s">
        <v>3</v>
      </c>
      <c r="B47" s="668">
        <v>177.21350181832238</v>
      </c>
      <c r="C47" s="668"/>
      <c r="D47" s="668">
        <v>69.005704135882468</v>
      </c>
      <c r="E47" s="668"/>
      <c r="F47" s="668">
        <v>108.20779768243993</v>
      </c>
      <c r="G47" s="668"/>
      <c r="H47" s="668">
        <v>26.479137881637193</v>
      </c>
      <c r="I47" s="668"/>
      <c r="J47" s="668">
        <v>52.448558714045966</v>
      </c>
      <c r="K47" s="668"/>
    </row>
    <row r="48" spans="1:14">
      <c r="A48" s="37" t="s">
        <v>4</v>
      </c>
      <c r="B48" s="649">
        <v>185.51025968553253</v>
      </c>
      <c r="C48" s="649"/>
      <c r="D48" s="649">
        <v>70.674577052841812</v>
      </c>
      <c r="E48" s="649"/>
      <c r="F48" s="649">
        <v>114.83568263269072</v>
      </c>
      <c r="G48" s="649"/>
      <c r="H48" s="649">
        <v>28.412311084300523</v>
      </c>
      <c r="I48" s="649"/>
      <c r="J48" s="649">
        <v>52.027427749735992</v>
      </c>
      <c r="K48" s="649"/>
    </row>
    <row r="49" spans="1:11">
      <c r="A49" s="36" t="s">
        <v>5</v>
      </c>
      <c r="B49" s="668">
        <v>196.54876413147252</v>
      </c>
      <c r="C49" s="668"/>
      <c r="D49" s="668">
        <v>78.080224594958253</v>
      </c>
      <c r="E49" s="668"/>
      <c r="F49" s="668">
        <v>118.46853953651429</v>
      </c>
      <c r="G49" s="668"/>
      <c r="H49" s="668">
        <v>35.021124023629021</v>
      </c>
      <c r="I49" s="668"/>
      <c r="J49" s="668">
        <v>65.918893950289402</v>
      </c>
      <c r="K49" s="668"/>
    </row>
    <row r="50" spans="1:11">
      <c r="A50" s="37" t="s">
        <v>6</v>
      </c>
      <c r="B50" s="649">
        <v>204.95620758914211</v>
      </c>
      <c r="C50" s="649"/>
      <c r="D50" s="649">
        <v>74.327488993908361</v>
      </c>
      <c r="E50" s="649"/>
      <c r="F50" s="649">
        <v>130.62871859523375</v>
      </c>
      <c r="G50" s="649"/>
      <c r="H50" s="649">
        <v>36.411589168081711</v>
      </c>
      <c r="I50" s="649"/>
      <c r="J50" s="649">
        <v>58.874517865606165</v>
      </c>
      <c r="K50" s="649"/>
    </row>
    <row r="51" spans="1:11">
      <c r="A51" s="36" t="s">
        <v>7</v>
      </c>
      <c r="B51" s="668">
        <v>184.67606537948743</v>
      </c>
      <c r="C51" s="668"/>
      <c r="D51" s="668">
        <v>62.414864186170874</v>
      </c>
      <c r="E51" s="668"/>
      <c r="F51" s="668">
        <v>122.26120119331657</v>
      </c>
      <c r="G51" s="668"/>
      <c r="H51" s="668">
        <v>32.036960535523086</v>
      </c>
      <c r="I51" s="668"/>
      <c r="J51" s="668">
        <v>57.581468424925717</v>
      </c>
      <c r="K51" s="668"/>
    </row>
    <row r="52" spans="1:11">
      <c r="A52" s="37" t="s">
        <v>8</v>
      </c>
      <c r="B52" s="649">
        <v>193.94490486933563</v>
      </c>
      <c r="C52" s="649"/>
      <c r="D52" s="649">
        <v>74.782206894452713</v>
      </c>
      <c r="E52" s="649"/>
      <c r="F52" s="649">
        <v>119.16269797488292</v>
      </c>
      <c r="G52" s="649"/>
      <c r="H52" s="649">
        <v>30.886697305296959</v>
      </c>
      <c r="I52" s="649"/>
      <c r="J52" s="649">
        <v>54.361059771960328</v>
      </c>
      <c r="K52" s="649"/>
    </row>
    <row r="53" spans="1:11">
      <c r="A53" s="36" t="s">
        <v>9</v>
      </c>
      <c r="B53" s="668">
        <v>199.0105266070222</v>
      </c>
      <c r="C53" s="668"/>
      <c r="D53" s="668">
        <v>74.001980382563318</v>
      </c>
      <c r="E53" s="668"/>
      <c r="F53" s="668">
        <v>125.00854622445888</v>
      </c>
      <c r="G53" s="668"/>
      <c r="H53" s="668">
        <v>22.934577479555461</v>
      </c>
      <c r="I53" s="668"/>
      <c r="J53" s="668">
        <v>61.886955103562357</v>
      </c>
      <c r="K53" s="668"/>
    </row>
    <row r="54" spans="1:11">
      <c r="A54" s="37" t="s">
        <v>285</v>
      </c>
      <c r="B54" s="649">
        <v>623.5551659420064</v>
      </c>
      <c r="C54" s="649"/>
      <c r="D54" s="649">
        <v>51.995749006850382</v>
      </c>
      <c r="E54" s="649"/>
      <c r="F54" s="649">
        <v>571.55941693515592</v>
      </c>
      <c r="G54" s="649"/>
      <c r="H54" s="649">
        <v>32.062310363164315</v>
      </c>
      <c r="I54" s="649"/>
      <c r="J54" s="649">
        <v>195.71161750445745</v>
      </c>
      <c r="K54" s="649"/>
    </row>
    <row r="55" spans="1:11">
      <c r="A55" s="36" t="s">
        <v>11</v>
      </c>
      <c r="B55" s="668">
        <v>181.88503380167862</v>
      </c>
      <c r="C55" s="668"/>
      <c r="D55" s="668">
        <v>75.362745187154943</v>
      </c>
      <c r="E55" s="668"/>
      <c r="F55" s="668">
        <v>106.52228861452367</v>
      </c>
      <c r="G55" s="668"/>
      <c r="H55" s="668">
        <v>29.748452047561162</v>
      </c>
      <c r="I55" s="668"/>
      <c r="J55" s="668">
        <v>63.628633546172487</v>
      </c>
      <c r="K55" s="668"/>
    </row>
    <row r="56" spans="1:11">
      <c r="A56" s="25" t="s">
        <v>25</v>
      </c>
      <c r="B56" s="649">
        <v>197.19269839406144</v>
      </c>
      <c r="C56" s="649"/>
      <c r="D56" s="649">
        <v>52.684246179801349</v>
      </c>
      <c r="E56" s="649"/>
      <c r="F56" s="649">
        <v>144.50845221426005</v>
      </c>
      <c r="G56" s="649"/>
      <c r="H56" s="649">
        <v>28.728776616274725</v>
      </c>
      <c r="I56" s="649"/>
      <c r="J56" s="649">
        <v>76.393564254407053</v>
      </c>
      <c r="K56" s="649"/>
    </row>
    <row r="57" spans="1:11">
      <c r="A57" s="36" t="s">
        <v>12</v>
      </c>
      <c r="B57" s="668">
        <v>171.46027553032494</v>
      </c>
      <c r="C57" s="668"/>
      <c r="D57" s="668">
        <v>72.172654232940104</v>
      </c>
      <c r="E57" s="668"/>
      <c r="F57" s="668">
        <v>99.287621297384845</v>
      </c>
      <c r="G57" s="668"/>
      <c r="H57" s="668">
        <v>34.09212131076508</v>
      </c>
      <c r="I57" s="668"/>
      <c r="J57" s="668">
        <v>50.112668962202832</v>
      </c>
      <c r="K57" s="668"/>
    </row>
    <row r="58" spans="1:11">
      <c r="A58" s="25" t="s">
        <v>13</v>
      </c>
      <c r="B58" s="649">
        <v>233.1040176150519</v>
      </c>
      <c r="C58" s="649"/>
      <c r="D58" s="649">
        <v>73.471585118896357</v>
      </c>
      <c r="E58" s="649"/>
      <c r="F58" s="649">
        <v>159.63243249615556</v>
      </c>
      <c r="G58" s="649"/>
      <c r="H58" s="649">
        <v>31.043778276690446</v>
      </c>
      <c r="I58" s="649"/>
      <c r="J58" s="649">
        <v>93.000348423840578</v>
      </c>
      <c r="K58" s="649"/>
    </row>
    <row r="59" spans="1:11">
      <c r="A59" s="36" t="s">
        <v>14</v>
      </c>
      <c r="B59" s="668">
        <v>199.28451402300993</v>
      </c>
      <c r="C59" s="668"/>
      <c r="D59" s="668">
        <v>65.832397025532941</v>
      </c>
      <c r="E59" s="668"/>
      <c r="F59" s="668">
        <v>133.45211699747696</v>
      </c>
      <c r="G59" s="668"/>
      <c r="H59" s="668">
        <v>33.989635238858213</v>
      </c>
      <c r="I59" s="668"/>
      <c r="J59" s="668">
        <v>65.932412981547529</v>
      </c>
      <c r="K59" s="668"/>
    </row>
    <row r="60" spans="1:11">
      <c r="A60" s="25" t="s">
        <v>15</v>
      </c>
      <c r="B60" s="649">
        <v>173.04876614133266</v>
      </c>
      <c r="C60" s="649"/>
      <c r="D60" s="649">
        <v>83.563325981603271</v>
      </c>
      <c r="E60" s="649"/>
      <c r="F60" s="649">
        <v>89.485440159729393</v>
      </c>
      <c r="G60" s="649"/>
      <c r="H60" s="649">
        <v>25.610535069359354</v>
      </c>
      <c r="I60" s="649"/>
      <c r="J60" s="649">
        <v>51.823670963880105</v>
      </c>
      <c r="K60" s="649"/>
    </row>
    <row r="61" spans="1:11">
      <c r="A61" s="36" t="s">
        <v>16</v>
      </c>
      <c r="B61" s="668">
        <v>202.94330120243342</v>
      </c>
      <c r="C61" s="668"/>
      <c r="D61" s="668">
        <v>78.600259914596009</v>
      </c>
      <c r="E61" s="668"/>
      <c r="F61" s="668">
        <v>124.34304128783741</v>
      </c>
      <c r="G61" s="668"/>
      <c r="H61" s="668">
        <v>27.490031214565533</v>
      </c>
      <c r="I61" s="668"/>
      <c r="J61" s="668">
        <v>59.125461826442539</v>
      </c>
      <c r="K61" s="668"/>
    </row>
    <row r="62" spans="1:11">
      <c r="A62" s="25" t="s">
        <v>17</v>
      </c>
      <c r="B62" s="649">
        <v>211.53488866202352</v>
      </c>
      <c r="C62" s="649"/>
      <c r="D62" s="649">
        <v>80.540256907480156</v>
      </c>
      <c r="E62" s="649"/>
      <c r="F62" s="649">
        <v>130.99463175454338</v>
      </c>
      <c r="G62" s="649"/>
      <c r="H62" s="649">
        <v>27.166834623045368</v>
      </c>
      <c r="I62" s="649"/>
      <c r="J62" s="649">
        <v>63.233568998497603</v>
      </c>
      <c r="K62" s="649"/>
    </row>
    <row r="63" spans="1:11">
      <c r="A63" s="36" t="s">
        <v>18</v>
      </c>
      <c r="B63" s="668">
        <v>218.75314339513773</v>
      </c>
      <c r="C63" s="668"/>
      <c r="D63" s="668">
        <v>87.822992251826534</v>
      </c>
      <c r="E63" s="668"/>
      <c r="F63" s="668">
        <v>130.93015114331118</v>
      </c>
      <c r="G63" s="668"/>
      <c r="H63" s="668">
        <v>29.222350741530434</v>
      </c>
      <c r="I63" s="668"/>
      <c r="J63" s="668">
        <v>59.029990632908302</v>
      </c>
      <c r="K63" s="668"/>
    </row>
    <row r="64" spans="1:11">
      <c r="A64" s="25" t="s">
        <v>19</v>
      </c>
      <c r="B64" s="649">
        <v>165.70928023226546</v>
      </c>
      <c r="C64" s="649"/>
      <c r="D64" s="649">
        <v>70.937330463287267</v>
      </c>
      <c r="E64" s="649"/>
      <c r="F64" s="649">
        <v>94.771949768978203</v>
      </c>
      <c r="G64" s="649"/>
      <c r="H64" s="649">
        <v>35.070747139103801</v>
      </c>
      <c r="I64" s="649"/>
      <c r="J64" s="649">
        <v>47.831103598177727</v>
      </c>
      <c r="K64" s="649"/>
    </row>
    <row r="65" spans="1:11">
      <c r="A65" s="36" t="s">
        <v>20</v>
      </c>
      <c r="B65" s="668">
        <v>203.9685116600871</v>
      </c>
      <c r="C65" s="668"/>
      <c r="D65" s="668">
        <v>74.117225591144035</v>
      </c>
      <c r="E65" s="668"/>
      <c r="F65" s="668">
        <v>129.85128606894307</v>
      </c>
      <c r="G65" s="668"/>
      <c r="H65" s="668">
        <v>34.084896829595863</v>
      </c>
      <c r="I65" s="668"/>
      <c r="J65" s="668">
        <v>59.521387000936066</v>
      </c>
      <c r="K65" s="668"/>
    </row>
    <row r="66" spans="1:11">
      <c r="A66" s="25" t="s">
        <v>21</v>
      </c>
      <c r="B66" s="649">
        <v>173.65326269785049</v>
      </c>
      <c r="C66" s="649"/>
      <c r="D66" s="649">
        <v>63.389293234034703</v>
      </c>
      <c r="E66" s="649"/>
      <c r="F66" s="649">
        <v>110.26396946381578</v>
      </c>
      <c r="G66" s="649"/>
      <c r="H66" s="649">
        <v>35.47419170689804</v>
      </c>
      <c r="I66" s="649"/>
      <c r="J66" s="649">
        <v>45.952722180320229</v>
      </c>
      <c r="K66" s="649"/>
    </row>
    <row r="67" spans="1:11">
      <c r="A67" s="36" t="s">
        <v>22</v>
      </c>
      <c r="B67" s="668">
        <v>199.57178268989864</v>
      </c>
      <c r="C67" s="668"/>
      <c r="D67" s="668">
        <v>74.321810578977278</v>
      </c>
      <c r="E67" s="668"/>
      <c r="F67" s="668">
        <v>125.24997211092136</v>
      </c>
      <c r="G67" s="668"/>
      <c r="H67" s="668">
        <v>42.143496606728803</v>
      </c>
      <c r="I67" s="668"/>
      <c r="J67" s="668">
        <v>47.715314682770227</v>
      </c>
      <c r="K67" s="668"/>
    </row>
    <row r="68" spans="1:11">
      <c r="A68" s="25" t="s">
        <v>23</v>
      </c>
      <c r="B68" s="649">
        <v>191.37114123190224</v>
      </c>
      <c r="C68" s="649"/>
      <c r="D68" s="649">
        <v>76.936633249823572</v>
      </c>
      <c r="E68" s="649"/>
      <c r="F68" s="649">
        <v>114.43450798207866</v>
      </c>
      <c r="G68" s="649"/>
      <c r="H68" s="649">
        <v>34.935908135641384</v>
      </c>
      <c r="I68" s="649"/>
      <c r="J68" s="649">
        <v>50.618249120973736</v>
      </c>
      <c r="K68" s="649"/>
    </row>
    <row r="69" spans="1:11">
      <c r="A69" s="36" t="s">
        <v>286</v>
      </c>
      <c r="B69" s="668">
        <v>455.94741766239702</v>
      </c>
      <c r="C69" s="668"/>
      <c r="D69" s="668">
        <v>41.068560194601794</v>
      </c>
      <c r="E69" s="668"/>
      <c r="F69" s="668">
        <v>414.87885746779523</v>
      </c>
      <c r="G69" s="668"/>
      <c r="H69" s="668">
        <v>20.655784713261255</v>
      </c>
      <c r="I69" s="668"/>
      <c r="J69" s="688" t="s">
        <v>86</v>
      </c>
      <c r="K69" s="668"/>
    </row>
    <row r="70" spans="1:11">
      <c r="A70" s="37" t="s">
        <v>287</v>
      </c>
      <c r="B70" s="649">
        <v>304.62788671205635</v>
      </c>
      <c r="C70" s="649"/>
      <c r="D70" s="649">
        <v>32.330937381435817</v>
      </c>
      <c r="E70" s="649"/>
      <c r="F70" s="649">
        <v>272.29694933062052</v>
      </c>
      <c r="G70" s="649"/>
      <c r="H70" s="649">
        <v>14.175585472526464</v>
      </c>
      <c r="I70" s="649"/>
      <c r="J70" s="689" t="s">
        <v>86</v>
      </c>
      <c r="K70" s="649"/>
    </row>
    <row r="71" spans="1:11">
      <c r="A71" s="36" t="s">
        <v>288</v>
      </c>
      <c r="B71" s="668">
        <v>435.10993471458943</v>
      </c>
      <c r="C71" s="668"/>
      <c r="D71" s="668">
        <v>40.422301837217695</v>
      </c>
      <c r="E71" s="668"/>
      <c r="F71" s="668">
        <v>394.68763287737175</v>
      </c>
      <c r="G71" s="668"/>
      <c r="H71" s="668">
        <v>17.549841550002007</v>
      </c>
      <c r="I71" s="668"/>
      <c r="J71" s="688" t="s">
        <v>86</v>
      </c>
      <c r="K71" s="668"/>
    </row>
    <row r="72" spans="1:11">
      <c r="A72" s="424" t="s">
        <v>289</v>
      </c>
      <c r="B72" s="690">
        <v>386.93101978589254</v>
      </c>
      <c r="C72" s="690"/>
      <c r="D72" s="690">
        <v>34.502642615897244</v>
      </c>
      <c r="E72" s="690"/>
      <c r="F72" s="690">
        <v>352.42837716999537</v>
      </c>
      <c r="G72" s="690"/>
      <c r="H72" s="690">
        <v>22.564011952957021</v>
      </c>
      <c r="I72" s="690"/>
      <c r="J72" s="691" t="s">
        <v>86</v>
      </c>
      <c r="K72" s="690"/>
    </row>
    <row r="73" spans="1:11">
      <c r="A73" s="436" t="s">
        <v>24</v>
      </c>
      <c r="B73" s="686">
        <v>193.56881773501254</v>
      </c>
      <c r="C73" s="686"/>
      <c r="D73" s="686">
        <v>73.852066646825193</v>
      </c>
      <c r="E73" s="686"/>
      <c r="F73" s="686">
        <v>119.71675108818741</v>
      </c>
      <c r="G73" s="686"/>
      <c r="H73" s="686">
        <v>32.425730674117318</v>
      </c>
      <c r="I73" s="686"/>
      <c r="J73" s="686">
        <v>55.941149298036045</v>
      </c>
      <c r="K73" s="686"/>
    </row>
    <row r="74" spans="1:11">
      <c r="A74" s="38" t="s">
        <v>26</v>
      </c>
      <c r="B74" s="686">
        <v>194.2432637565276</v>
      </c>
      <c r="C74" s="686"/>
      <c r="D74" s="686">
        <v>69.912490915356287</v>
      </c>
      <c r="E74" s="686"/>
      <c r="F74" s="686">
        <v>124.33077284117132</v>
      </c>
      <c r="G74" s="686"/>
      <c r="H74" s="686">
        <v>31.737684849592242</v>
      </c>
      <c r="I74" s="686"/>
      <c r="J74" s="686">
        <v>59.747579805965408</v>
      </c>
      <c r="K74" s="686"/>
    </row>
    <row r="75" spans="1:11">
      <c r="A75" s="29" t="s">
        <v>31</v>
      </c>
      <c r="B75" s="686">
        <v>401.69778270051916</v>
      </c>
      <c r="C75" s="686"/>
      <c r="D75" s="686">
        <v>36.908665313795623</v>
      </c>
      <c r="E75" s="686"/>
      <c r="F75" s="686">
        <v>364.7891173867236</v>
      </c>
      <c r="G75" s="686"/>
      <c r="H75" s="686">
        <v>20.022915113963759</v>
      </c>
      <c r="I75" s="686"/>
      <c r="J75" s="685" t="s">
        <v>86</v>
      </c>
      <c r="K75" s="686"/>
    </row>
    <row r="76" spans="1:11">
      <c r="A76" s="42" t="s">
        <v>32</v>
      </c>
      <c r="B76" s="687">
        <v>200.14031279329754</v>
      </c>
      <c r="C76" s="687"/>
      <c r="D76" s="687">
        <v>68.97433261943624</v>
      </c>
      <c r="E76" s="687"/>
      <c r="F76" s="687">
        <v>131.16598017386133</v>
      </c>
      <c r="G76" s="687"/>
      <c r="H76" s="687">
        <v>31.404683804654191</v>
      </c>
      <c r="I76" s="687"/>
      <c r="J76" s="687">
        <v>58.049210400769532</v>
      </c>
      <c r="K76" s="687"/>
    </row>
    <row r="77" spans="1:11">
      <c r="A77" s="63" t="s">
        <v>343</v>
      </c>
      <c r="B77" s="28"/>
      <c r="C77" s="28"/>
      <c r="D77" s="28"/>
      <c r="E77" s="166"/>
      <c r="F77" s="167"/>
      <c r="G77" s="49"/>
      <c r="H77" s="49"/>
      <c r="I77" s="2"/>
      <c r="J77" s="49"/>
      <c r="K77" s="49"/>
    </row>
    <row r="78" spans="1:11">
      <c r="A78" s="398" t="s">
        <v>281</v>
      </c>
      <c r="B78" s="7"/>
      <c r="C78" s="7"/>
      <c r="D78" s="370"/>
      <c r="E78" s="7"/>
      <c r="F78" s="21"/>
      <c r="G78" s="21"/>
      <c r="H78" s="7"/>
      <c r="I78" s="7"/>
    </row>
    <row r="79" spans="1:11" ht="24.75" customHeight="1">
      <c r="A79" s="693" t="s">
        <v>381</v>
      </c>
      <c r="B79" s="694"/>
      <c r="C79" s="694"/>
      <c r="D79" s="694"/>
      <c r="E79" s="694"/>
      <c r="F79" s="694"/>
      <c r="G79" s="694"/>
      <c r="H79" s="694"/>
      <c r="I79" s="694"/>
      <c r="J79" s="694"/>
      <c r="K79" s="694"/>
    </row>
    <row r="80" spans="1:11" ht="15.75" customHeight="1">
      <c r="A80" s="684" t="s">
        <v>290</v>
      </c>
      <c r="B80" s="684"/>
      <c r="C80" s="684"/>
      <c r="D80" s="684"/>
      <c r="E80" s="684"/>
      <c r="F80" s="684"/>
      <c r="G80" s="684"/>
      <c r="H80" s="684"/>
      <c r="I80" s="684"/>
      <c r="J80" s="684"/>
      <c r="K80" s="684"/>
    </row>
    <row r="81" spans="1:18" ht="24.75" customHeight="1">
      <c r="A81" s="684" t="s">
        <v>336</v>
      </c>
      <c r="B81" s="684"/>
      <c r="C81" s="684"/>
      <c r="D81" s="684"/>
      <c r="E81" s="684"/>
      <c r="F81" s="684"/>
      <c r="G81" s="684"/>
      <c r="H81" s="684"/>
      <c r="I81" s="684"/>
      <c r="J81" s="684"/>
      <c r="K81" s="684"/>
    </row>
    <row r="82" spans="1:18" ht="24.75" customHeight="1">
      <c r="A82" s="692" t="s">
        <v>291</v>
      </c>
      <c r="B82" s="692"/>
      <c r="C82" s="692"/>
      <c r="D82" s="692"/>
      <c r="E82" s="692"/>
      <c r="F82" s="692"/>
      <c r="G82" s="692"/>
      <c r="H82" s="692"/>
      <c r="I82" s="692"/>
      <c r="J82" s="692"/>
      <c r="K82" s="692"/>
    </row>
    <row r="83" spans="1:18" ht="40.5" customHeight="1">
      <c r="A83" s="123" t="s">
        <v>330</v>
      </c>
      <c r="B83" s="124" t="s">
        <v>104</v>
      </c>
      <c r="C83" s="124"/>
      <c r="D83" s="124" t="s">
        <v>105</v>
      </c>
      <c r="E83" s="124"/>
      <c r="F83" s="124" t="s">
        <v>106</v>
      </c>
      <c r="G83" s="124"/>
      <c r="H83" s="124" t="s">
        <v>107</v>
      </c>
      <c r="I83" s="124"/>
      <c r="J83" t="s">
        <v>108</v>
      </c>
      <c r="K83" s="161"/>
    </row>
    <row r="84" spans="1:18">
      <c r="A84" s="114" t="s">
        <v>3</v>
      </c>
      <c r="B84">
        <v>331.64342399999998</v>
      </c>
      <c r="D84">
        <v>140.80591200000001</v>
      </c>
      <c r="F84">
        <v>190.837512</v>
      </c>
      <c r="H84">
        <v>53</v>
      </c>
      <c r="J84">
        <v>99.937511999999998</v>
      </c>
      <c r="N84" s="378" t="s">
        <v>3</v>
      </c>
      <c r="O84" s="378">
        <v>99.918562000000009</v>
      </c>
      <c r="P84" s="378">
        <v>99918.562000000005</v>
      </c>
      <c r="Q84" s="378">
        <f>P84/1000</f>
        <v>99.918562000000009</v>
      </c>
      <c r="R84" s="378">
        <f>Q84-O84</f>
        <v>0</v>
      </c>
    </row>
    <row r="85" spans="1:18">
      <c r="A85" s="114" t="s">
        <v>4</v>
      </c>
      <c r="B85">
        <v>565.625</v>
      </c>
      <c r="D85">
        <v>231.2501</v>
      </c>
      <c r="F85">
        <v>334.37490000000003</v>
      </c>
      <c r="H85">
        <v>94.003200000000007</v>
      </c>
      <c r="J85">
        <v>172.64109999999999</v>
      </c>
      <c r="N85" s="378" t="s">
        <v>4</v>
      </c>
      <c r="O85" s="378">
        <v>172.56700000000001</v>
      </c>
      <c r="P85" s="378">
        <v>172567</v>
      </c>
      <c r="Q85" s="378">
        <f t="shared" ref="Q85:Q113" si="0">P85/1000</f>
        <v>172.56700000000001</v>
      </c>
      <c r="R85" s="378">
        <f t="shared" ref="R85:R113" si="1">Q85-O85</f>
        <v>0</v>
      </c>
    </row>
    <row r="86" spans="1:18">
      <c r="A86" s="114" t="s">
        <v>5</v>
      </c>
      <c r="B86">
        <v>254.78961700000002</v>
      </c>
      <c r="D86">
        <v>102.389617</v>
      </c>
      <c r="F86">
        <v>152.4</v>
      </c>
      <c r="H86">
        <v>44.2</v>
      </c>
      <c r="J86">
        <v>91.7</v>
      </c>
      <c r="N86" s="378" t="s">
        <v>5</v>
      </c>
      <c r="O86" s="378">
        <v>94</v>
      </c>
      <c r="P86" s="378">
        <v>94000</v>
      </c>
      <c r="Q86" s="378">
        <f t="shared" si="0"/>
        <v>94</v>
      </c>
      <c r="R86" s="378">
        <f t="shared" si="1"/>
        <v>0</v>
      </c>
    </row>
    <row r="87" spans="1:18">
      <c r="A87" s="114" t="s">
        <v>6</v>
      </c>
      <c r="B87">
        <v>316.860951</v>
      </c>
      <c r="D87">
        <v>121.116235</v>
      </c>
      <c r="F87">
        <v>195.74471600000001</v>
      </c>
      <c r="H87">
        <v>56.783292000000003</v>
      </c>
      <c r="J87">
        <v>101.76972600000001</v>
      </c>
      <c r="N87" s="378" t="s">
        <v>6</v>
      </c>
      <c r="O87" s="378">
        <v>102.113489</v>
      </c>
      <c r="P87" s="378">
        <v>102113.489</v>
      </c>
      <c r="Q87" s="378">
        <f t="shared" si="0"/>
        <v>102.113489</v>
      </c>
      <c r="R87" s="378">
        <f t="shared" si="1"/>
        <v>0</v>
      </c>
    </row>
    <row r="88" spans="1:18">
      <c r="A88" s="114" t="s">
        <v>7</v>
      </c>
      <c r="B88">
        <v>574.798</v>
      </c>
      <c r="D88">
        <v>203.19399999999999</v>
      </c>
      <c r="F88">
        <v>371.60399999999998</v>
      </c>
      <c r="H88">
        <v>112</v>
      </c>
      <c r="J88">
        <v>190.10400000000001</v>
      </c>
      <c r="N88" s="378" t="s">
        <v>7</v>
      </c>
      <c r="O88" s="378">
        <v>188.7</v>
      </c>
      <c r="P88" s="378">
        <v>188700</v>
      </c>
      <c r="Q88" s="378">
        <f t="shared" si="0"/>
        <v>188.7</v>
      </c>
      <c r="R88" s="378">
        <f t="shared" si="1"/>
        <v>0</v>
      </c>
    </row>
    <row r="89" spans="1:18">
      <c r="A89" s="114" t="s">
        <v>8</v>
      </c>
      <c r="B89">
        <v>468.98178500000006</v>
      </c>
      <c r="D89">
        <v>191.11764600000001</v>
      </c>
      <c r="F89">
        <v>277.86413900000002</v>
      </c>
      <c r="H89">
        <v>80.928704999999994</v>
      </c>
      <c r="J89">
        <v>142.58887100000001</v>
      </c>
      <c r="N89" s="378" t="s">
        <v>8</v>
      </c>
      <c r="O89" s="378">
        <v>143</v>
      </c>
      <c r="P89" s="378">
        <v>143000</v>
      </c>
      <c r="Q89" s="378">
        <f t="shared" si="0"/>
        <v>143</v>
      </c>
      <c r="R89" s="378">
        <f t="shared" si="1"/>
        <v>0</v>
      </c>
    </row>
    <row r="90" spans="1:18">
      <c r="A90" s="114" t="s">
        <v>9</v>
      </c>
      <c r="B90">
        <v>249.189369</v>
      </c>
      <c r="D90">
        <v>96.489368999999996</v>
      </c>
      <c r="F90">
        <v>152.69999999999999</v>
      </c>
      <c r="H90">
        <v>34.700000000000003</v>
      </c>
      <c r="J90">
        <v>88</v>
      </c>
      <c r="N90" s="378" t="s">
        <v>9</v>
      </c>
      <c r="O90" s="378">
        <v>90</v>
      </c>
      <c r="P90" s="378">
        <v>90000</v>
      </c>
      <c r="Q90" s="378">
        <f t="shared" si="0"/>
        <v>90</v>
      </c>
      <c r="R90" s="378">
        <f t="shared" si="1"/>
        <v>0</v>
      </c>
    </row>
    <row r="91" spans="1:18">
      <c r="A91" s="114" t="s">
        <v>109</v>
      </c>
      <c r="B91">
        <v>195.608069</v>
      </c>
      <c r="D91">
        <v>14.558055</v>
      </c>
      <c r="F91">
        <v>181.050014</v>
      </c>
      <c r="H91">
        <v>11</v>
      </c>
      <c r="J91">
        <v>64.5</v>
      </c>
      <c r="N91" s="378" t="s">
        <v>10</v>
      </c>
      <c r="O91" s="378">
        <v>63</v>
      </c>
      <c r="P91" s="378">
        <v>63000</v>
      </c>
      <c r="Q91" s="378">
        <f t="shared" si="0"/>
        <v>63</v>
      </c>
      <c r="R91" s="378">
        <f t="shared" si="1"/>
        <v>0</v>
      </c>
    </row>
    <row r="92" spans="1:18">
      <c r="A92" s="114" t="s">
        <v>11</v>
      </c>
      <c r="B92">
        <v>212.8</v>
      </c>
      <c r="D92">
        <v>85.9</v>
      </c>
      <c r="F92">
        <v>126.9</v>
      </c>
      <c r="H92">
        <v>37.799999999999997</v>
      </c>
      <c r="J92">
        <v>77.7</v>
      </c>
      <c r="N92" s="378" t="s">
        <v>11</v>
      </c>
      <c r="O92" s="378">
        <v>77.7</v>
      </c>
      <c r="P92" s="378">
        <v>77700</v>
      </c>
      <c r="Q92" s="378">
        <f t="shared" si="0"/>
        <v>77.7</v>
      </c>
      <c r="R92" s="378">
        <f t="shared" si="1"/>
        <v>0</v>
      </c>
    </row>
    <row r="93" spans="1:18">
      <c r="A93" s="114" t="s">
        <v>25</v>
      </c>
      <c r="B93">
        <v>2268.6530000000002</v>
      </c>
      <c r="D93">
        <v>713.63499999999999</v>
      </c>
      <c r="F93">
        <v>1555.018</v>
      </c>
      <c r="H93">
        <v>350</v>
      </c>
      <c r="J93">
        <v>917.46799999999996</v>
      </c>
      <c r="N93" s="378" t="s">
        <v>12</v>
      </c>
      <c r="O93" s="378">
        <v>132.381</v>
      </c>
      <c r="P93" s="378">
        <v>132381</v>
      </c>
      <c r="Q93" s="378">
        <f t="shared" si="0"/>
        <v>132.381</v>
      </c>
      <c r="R93" s="378">
        <f t="shared" si="1"/>
        <v>0</v>
      </c>
    </row>
    <row r="94" spans="1:18">
      <c r="A94" s="114" t="s">
        <v>12</v>
      </c>
      <c r="B94">
        <v>442.96699999999998</v>
      </c>
      <c r="D94">
        <v>187.89099999999999</v>
      </c>
      <c r="F94">
        <v>255.07599999999999</v>
      </c>
      <c r="H94">
        <v>96</v>
      </c>
      <c r="J94">
        <v>132.381</v>
      </c>
      <c r="N94" s="378" t="s">
        <v>13</v>
      </c>
      <c r="O94" s="378">
        <v>71</v>
      </c>
      <c r="P94" s="378">
        <v>71000</v>
      </c>
      <c r="Q94" s="378">
        <f t="shared" si="0"/>
        <v>71</v>
      </c>
      <c r="R94" s="378">
        <f t="shared" si="1"/>
        <v>0</v>
      </c>
    </row>
    <row r="95" spans="1:18">
      <c r="A95" s="114" t="s">
        <v>13</v>
      </c>
      <c r="B95">
        <v>164.95699999999999</v>
      </c>
      <c r="D95">
        <v>52.957000000000001</v>
      </c>
      <c r="F95">
        <v>112</v>
      </c>
      <c r="H95">
        <v>23</v>
      </c>
      <c r="J95">
        <v>71.400000000000006</v>
      </c>
      <c r="N95" s="378" t="s">
        <v>14</v>
      </c>
      <c r="O95" s="378">
        <v>158.702</v>
      </c>
      <c r="P95" s="378">
        <v>158702</v>
      </c>
      <c r="Q95" s="378">
        <f t="shared" si="0"/>
        <v>158.702</v>
      </c>
      <c r="R95" s="378">
        <f t="shared" si="1"/>
        <v>0</v>
      </c>
    </row>
    <row r="96" spans="1:18">
      <c r="A96" s="114" t="s">
        <v>14</v>
      </c>
      <c r="B96">
        <v>441.9744</v>
      </c>
      <c r="D96">
        <v>150.3202</v>
      </c>
      <c r="F96">
        <v>291.6542</v>
      </c>
      <c r="H96">
        <v>81</v>
      </c>
      <c r="J96">
        <v>159.05420000000001</v>
      </c>
      <c r="N96" s="378" t="s">
        <v>15</v>
      </c>
      <c r="O96" s="378">
        <v>158.6</v>
      </c>
      <c r="P96" s="378">
        <v>158600</v>
      </c>
      <c r="Q96" s="378">
        <f t="shared" si="0"/>
        <v>158.6</v>
      </c>
      <c r="R96" s="378">
        <f t="shared" si="1"/>
        <v>0</v>
      </c>
    </row>
    <row r="97" spans="1:18">
      <c r="A97" s="114" t="s">
        <v>15</v>
      </c>
      <c r="B97">
        <v>492.130155</v>
      </c>
      <c r="D97">
        <v>234.630155</v>
      </c>
      <c r="F97">
        <v>257.5</v>
      </c>
      <c r="H97">
        <v>76.5</v>
      </c>
      <c r="J97">
        <v>154.5</v>
      </c>
      <c r="N97" s="378" t="s">
        <v>16</v>
      </c>
      <c r="O97" s="378">
        <v>243.73495600000001</v>
      </c>
      <c r="P97" s="378">
        <v>243734.95600000001</v>
      </c>
      <c r="Q97" s="378">
        <f t="shared" si="0"/>
        <v>243.73495600000001</v>
      </c>
      <c r="R97" s="378">
        <f t="shared" si="1"/>
        <v>0</v>
      </c>
    </row>
    <row r="98" spans="1:18">
      <c r="A98" s="114" t="s">
        <v>16</v>
      </c>
      <c r="B98">
        <v>743.62984600000004</v>
      </c>
      <c r="D98">
        <v>318.28949499999999</v>
      </c>
      <c r="F98">
        <v>425.340351</v>
      </c>
      <c r="H98">
        <v>123.5</v>
      </c>
      <c r="J98">
        <v>231.54820799999999</v>
      </c>
      <c r="N98" s="378" t="s">
        <v>17</v>
      </c>
      <c r="O98" s="378">
        <v>96.222411999999991</v>
      </c>
      <c r="P98" s="378">
        <v>96222.411999999997</v>
      </c>
      <c r="Q98" s="378">
        <f t="shared" si="0"/>
        <v>96.222411999999991</v>
      </c>
      <c r="R98" s="378">
        <f t="shared" si="1"/>
        <v>0</v>
      </c>
    </row>
    <row r="99" spans="1:18">
      <c r="A99" s="114" t="s">
        <v>17</v>
      </c>
      <c r="B99">
        <v>289.24919999999997</v>
      </c>
      <c r="D99">
        <v>116.53214199999999</v>
      </c>
      <c r="F99">
        <v>172.71705800000001</v>
      </c>
      <c r="H99">
        <v>42</v>
      </c>
      <c r="J99">
        <v>96.217057999999994</v>
      </c>
      <c r="N99" s="378" t="s">
        <v>18</v>
      </c>
      <c r="O99" s="378">
        <v>110.846459</v>
      </c>
      <c r="P99" s="378">
        <v>110846.459</v>
      </c>
      <c r="Q99" s="378">
        <f t="shared" si="0"/>
        <v>110.846459</v>
      </c>
      <c r="R99" s="378">
        <f t="shared" si="1"/>
        <v>0</v>
      </c>
    </row>
    <row r="100" spans="1:18">
      <c r="A100" s="114" t="s">
        <v>18</v>
      </c>
      <c r="B100">
        <v>367.22679199999999</v>
      </c>
      <c r="D100">
        <v>164.50850199999999</v>
      </c>
      <c r="F100">
        <v>202.71829</v>
      </c>
      <c r="H100">
        <v>53</v>
      </c>
      <c r="J100">
        <v>110.846459</v>
      </c>
      <c r="N100" s="378" t="s">
        <v>19</v>
      </c>
      <c r="O100" s="378">
        <v>183.8</v>
      </c>
      <c r="P100" s="378">
        <v>183800</v>
      </c>
      <c r="Q100" s="378">
        <f t="shared" si="0"/>
        <v>183.8</v>
      </c>
      <c r="R100" s="378">
        <f t="shared" si="1"/>
        <v>0</v>
      </c>
    </row>
    <row r="101" spans="1:18">
      <c r="A101" s="114" t="s">
        <v>19</v>
      </c>
      <c r="B101">
        <v>582.56200000000001</v>
      </c>
      <c r="D101">
        <v>236.9</v>
      </c>
      <c r="F101">
        <v>345.66199999999998</v>
      </c>
      <c r="H101">
        <v>122.7</v>
      </c>
      <c r="J101">
        <v>181.96199999999999</v>
      </c>
      <c r="N101" s="378" t="s">
        <v>20</v>
      </c>
      <c r="O101" s="378">
        <v>136.5</v>
      </c>
      <c r="P101" s="378">
        <v>136500</v>
      </c>
      <c r="Q101" s="378">
        <f t="shared" si="0"/>
        <v>136.5</v>
      </c>
      <c r="R101" s="378">
        <f t="shared" si="1"/>
        <v>0</v>
      </c>
    </row>
    <row r="102" spans="1:18">
      <c r="A102" s="114" t="s">
        <v>20</v>
      </c>
      <c r="B102">
        <v>360.811735</v>
      </c>
      <c r="D102">
        <v>139.811735</v>
      </c>
      <c r="F102">
        <v>221</v>
      </c>
      <c r="H102">
        <v>67</v>
      </c>
      <c r="J102">
        <v>117</v>
      </c>
      <c r="N102" s="378" t="s">
        <v>21</v>
      </c>
      <c r="O102" s="378">
        <v>84.2</v>
      </c>
      <c r="P102" s="378">
        <v>84200</v>
      </c>
      <c r="Q102" s="378">
        <f t="shared" si="0"/>
        <v>84.2</v>
      </c>
      <c r="R102" s="378">
        <f t="shared" si="1"/>
        <v>0</v>
      </c>
    </row>
    <row r="103" spans="1:18">
      <c r="A103" t="s">
        <v>21</v>
      </c>
      <c r="B103">
        <v>284.89</v>
      </c>
      <c r="D103">
        <v>108.04</v>
      </c>
      <c r="F103">
        <v>176.85</v>
      </c>
      <c r="H103">
        <v>65</v>
      </c>
      <c r="J103">
        <v>84.2</v>
      </c>
      <c r="N103" s="378" t="s">
        <v>22</v>
      </c>
      <c r="O103" s="378">
        <v>235.56899999999999</v>
      </c>
      <c r="P103" s="378">
        <v>235569</v>
      </c>
      <c r="Q103" s="378">
        <f t="shared" si="0"/>
        <v>235.56899999999999</v>
      </c>
      <c r="R103" s="378">
        <f t="shared" si="1"/>
        <v>0</v>
      </c>
    </row>
    <row r="104" spans="1:18">
      <c r="A104" t="s">
        <v>22</v>
      </c>
      <c r="B104">
        <v>908.28947800000003</v>
      </c>
      <c r="D104">
        <v>362.18947800000001</v>
      </c>
      <c r="F104">
        <v>546.1</v>
      </c>
      <c r="H104">
        <v>209.1</v>
      </c>
      <c r="J104">
        <v>237.1</v>
      </c>
      <c r="N104" s="378" t="s">
        <v>23</v>
      </c>
      <c r="O104" s="378">
        <v>310</v>
      </c>
      <c r="P104" s="378">
        <v>310000</v>
      </c>
      <c r="Q104" s="378">
        <f t="shared" si="0"/>
        <v>310</v>
      </c>
      <c r="R104" s="378">
        <f t="shared" si="1"/>
        <v>0</v>
      </c>
    </row>
    <row r="105" spans="1:18">
      <c r="A105" t="s">
        <v>23</v>
      </c>
      <c r="B105">
        <v>1062</v>
      </c>
      <c r="D105">
        <v>472</v>
      </c>
      <c r="F105">
        <v>590</v>
      </c>
      <c r="H105">
        <v>225</v>
      </c>
      <c r="J105">
        <v>310</v>
      </c>
      <c r="N105" s="378" t="s">
        <v>24</v>
      </c>
      <c r="O105" s="378">
        <v>2952.5548779999999</v>
      </c>
      <c r="P105" s="378">
        <v>2952554.878</v>
      </c>
      <c r="Q105" s="378">
        <f t="shared" si="0"/>
        <v>2952.5548779999999</v>
      </c>
      <c r="R105" s="378">
        <f t="shared" si="1"/>
        <v>0</v>
      </c>
    </row>
    <row r="106" spans="1:18">
      <c r="A106" t="s">
        <v>110</v>
      </c>
      <c r="B106">
        <v>173.55</v>
      </c>
      <c r="D106">
        <v>16.53</v>
      </c>
      <c r="F106">
        <v>157.02000000000001</v>
      </c>
      <c r="H106">
        <v>8.5</v>
      </c>
      <c r="J106" t="s">
        <v>86</v>
      </c>
      <c r="N106" s="114" t="s">
        <v>25</v>
      </c>
      <c r="O106" s="378">
        <v>920.95</v>
      </c>
      <c r="P106" s="378">
        <v>920950</v>
      </c>
      <c r="Q106" s="378">
        <f t="shared" si="0"/>
        <v>920.95</v>
      </c>
      <c r="R106" s="378">
        <f t="shared" si="1"/>
        <v>0</v>
      </c>
    </row>
    <row r="107" spans="1:18">
      <c r="A107" t="s">
        <v>111</v>
      </c>
      <c r="B107">
        <v>67.805177</v>
      </c>
      <c r="D107">
        <v>7.1450769999999997</v>
      </c>
      <c r="F107">
        <v>60.6601</v>
      </c>
      <c r="H107">
        <v>3.5350000000000001</v>
      </c>
      <c r="J107" t="s">
        <v>86</v>
      </c>
      <c r="N107" s="378" t="s">
        <v>26</v>
      </c>
      <c r="O107" s="378">
        <v>3873.5048780000002</v>
      </c>
      <c r="P107" s="378">
        <v>3873504.878</v>
      </c>
      <c r="Q107" s="378">
        <f t="shared" si="0"/>
        <v>3873.5048780000002</v>
      </c>
      <c r="R107" s="378">
        <f t="shared" si="1"/>
        <v>0</v>
      </c>
    </row>
    <row r="108" spans="1:18">
      <c r="A108" t="s">
        <v>112</v>
      </c>
      <c r="B108">
        <v>161.73700099999999</v>
      </c>
      <c r="D108">
        <v>16.123000999999999</v>
      </c>
      <c r="F108">
        <v>145.614</v>
      </c>
      <c r="H108">
        <v>6.8</v>
      </c>
      <c r="J108" t="s">
        <v>86</v>
      </c>
      <c r="N108" s="378" t="s">
        <v>27</v>
      </c>
      <c r="O108" s="378">
        <v>0</v>
      </c>
      <c r="Q108" s="378">
        <f>P108/1000</f>
        <v>0</v>
      </c>
      <c r="R108" s="378">
        <f t="shared" si="1"/>
        <v>0</v>
      </c>
    </row>
    <row r="109" spans="1:18">
      <c r="A109" t="s">
        <v>113</v>
      </c>
      <c r="B109">
        <v>298.19841199999996</v>
      </c>
      <c r="D109">
        <v>29.668412</v>
      </c>
      <c r="F109">
        <v>268.52999999999997</v>
      </c>
      <c r="H109">
        <v>18</v>
      </c>
      <c r="J109" t="s">
        <v>86</v>
      </c>
      <c r="N109" s="378" t="s">
        <v>28</v>
      </c>
      <c r="O109" s="378">
        <v>0</v>
      </c>
      <c r="P109" s="378">
        <v>0</v>
      </c>
      <c r="Q109" s="378">
        <f t="shared" si="0"/>
        <v>0</v>
      </c>
      <c r="R109" s="378">
        <f t="shared" si="1"/>
        <v>0</v>
      </c>
    </row>
    <row r="110" spans="1:18">
      <c r="A110" t="s">
        <v>24</v>
      </c>
      <c r="B110">
        <v>9310.9838209999998</v>
      </c>
      <c r="D110">
        <v>3730.890641</v>
      </c>
      <c r="F110">
        <v>5580.0931799999998</v>
      </c>
      <c r="H110">
        <v>1708.215197</v>
      </c>
      <c r="J110">
        <v>2915.150134</v>
      </c>
      <c r="N110" s="378" t="s">
        <v>29</v>
      </c>
      <c r="O110" s="378">
        <v>0</v>
      </c>
      <c r="P110" s="378">
        <v>0</v>
      </c>
      <c r="Q110" s="378">
        <f t="shared" si="0"/>
        <v>0</v>
      </c>
      <c r="R110" s="378">
        <f t="shared" si="1"/>
        <v>0</v>
      </c>
    </row>
    <row r="111" spans="1:18">
      <c r="A111" t="s">
        <v>26</v>
      </c>
      <c r="B111">
        <v>11579.636821</v>
      </c>
      <c r="D111">
        <v>4444.5256410000002</v>
      </c>
      <c r="F111">
        <v>7135.1111799999999</v>
      </c>
      <c r="H111">
        <v>2058.215197</v>
      </c>
      <c r="J111">
        <v>3832.6181339999998</v>
      </c>
      <c r="N111" s="378" t="s">
        <v>30</v>
      </c>
      <c r="O111" s="378">
        <v>0</v>
      </c>
      <c r="Q111" s="378">
        <f t="shared" si="0"/>
        <v>0</v>
      </c>
      <c r="R111" s="378">
        <f t="shared" si="1"/>
        <v>0</v>
      </c>
    </row>
    <row r="112" spans="1:18">
      <c r="A112" t="s">
        <v>31</v>
      </c>
      <c r="B112">
        <v>701.29059000000007</v>
      </c>
      <c r="D112">
        <v>69.466489999999993</v>
      </c>
      <c r="F112">
        <v>631.82410000000004</v>
      </c>
      <c r="H112">
        <v>36.835000000000001</v>
      </c>
      <c r="J112" t="s">
        <v>86</v>
      </c>
      <c r="N112" t="s">
        <v>31</v>
      </c>
      <c r="O112" s="378">
        <v>0</v>
      </c>
      <c r="P112" s="378">
        <v>0</v>
      </c>
      <c r="Q112" s="378">
        <f t="shared" si="0"/>
        <v>0</v>
      </c>
      <c r="R112" s="378">
        <f t="shared" si="1"/>
        <v>0</v>
      </c>
    </row>
    <row r="113" spans="1:32">
      <c r="A113" t="s">
        <v>32</v>
      </c>
      <c r="B113">
        <v>12280.927411000001</v>
      </c>
      <c r="D113">
        <v>4513.992131</v>
      </c>
      <c r="F113">
        <v>7766.9352799999997</v>
      </c>
      <c r="H113">
        <v>2095.050197</v>
      </c>
      <c r="J113">
        <v>3832.6181339999998</v>
      </c>
      <c r="N113" t="s">
        <v>32</v>
      </c>
      <c r="O113" s="378">
        <v>3873.5048780000002</v>
      </c>
      <c r="P113" s="378">
        <v>3873504.878</v>
      </c>
      <c r="Q113" s="378">
        <f t="shared" si="0"/>
        <v>3873.5048780000002</v>
      </c>
      <c r="R113" s="378">
        <f t="shared" si="1"/>
        <v>0</v>
      </c>
    </row>
    <row r="115" spans="1:32">
      <c r="C115" s="114"/>
      <c r="D115" s="114"/>
      <c r="E115" s="114"/>
      <c r="F115" s="114"/>
      <c r="G115" s="114"/>
      <c r="H115" s="114"/>
      <c r="I115" s="114"/>
      <c r="J115" s="114"/>
      <c r="K115" s="114"/>
      <c r="O115" s="384"/>
      <c r="P115" s="384"/>
      <c r="Q115" s="384"/>
      <c r="R115" s="384"/>
      <c r="S115" s="384"/>
      <c r="T115" s="384"/>
      <c r="U115" s="384"/>
      <c r="V115" s="384"/>
      <c r="W115" s="384"/>
      <c r="X115" s="384"/>
      <c r="Y115" s="384"/>
      <c r="Z115" s="384"/>
    </row>
    <row r="117" spans="1:32">
      <c r="M117"/>
      <c r="N117"/>
      <c r="O117"/>
      <c r="P117"/>
      <c r="Q117"/>
      <c r="R117"/>
      <c r="S117"/>
      <c r="T117"/>
      <c r="U117"/>
      <c r="V117"/>
      <c r="W117"/>
      <c r="X117"/>
      <c r="Y117"/>
      <c r="Z117"/>
      <c r="AA117"/>
      <c r="AB117"/>
      <c r="AC117"/>
      <c r="AD117"/>
      <c r="AE117"/>
      <c r="AF117"/>
    </row>
  </sheetData>
  <mergeCells count="166">
    <mergeCell ref="A81:K81"/>
    <mergeCell ref="A82:K82"/>
    <mergeCell ref="B75:C75"/>
    <mergeCell ref="D75:E75"/>
    <mergeCell ref="F75:G75"/>
    <mergeCell ref="B76:C76"/>
    <mergeCell ref="D76:E76"/>
    <mergeCell ref="F76:G76"/>
    <mergeCell ref="B71:C71"/>
    <mergeCell ref="D71:E71"/>
    <mergeCell ref="F71:G71"/>
    <mergeCell ref="B73:C73"/>
    <mergeCell ref="D73:E73"/>
    <mergeCell ref="F73:G73"/>
    <mergeCell ref="H73:I73"/>
    <mergeCell ref="J73:K73"/>
    <mergeCell ref="B74:C74"/>
    <mergeCell ref="A79:K79"/>
    <mergeCell ref="D74:E74"/>
    <mergeCell ref="F74:G74"/>
    <mergeCell ref="H74:I74"/>
    <mergeCell ref="J74:K74"/>
    <mergeCell ref="H56:I56"/>
    <mergeCell ref="H57:I57"/>
    <mergeCell ref="H58:I58"/>
    <mergeCell ref="H71:I71"/>
    <mergeCell ref="J71:K71"/>
    <mergeCell ref="B72:C72"/>
    <mergeCell ref="D72:E72"/>
    <mergeCell ref="F72:G72"/>
    <mergeCell ref="H72:I72"/>
    <mergeCell ref="J72:K72"/>
    <mergeCell ref="J57:K57"/>
    <mergeCell ref="J58:K58"/>
    <mergeCell ref="J65:K65"/>
    <mergeCell ref="J66:K66"/>
    <mergeCell ref="H68:I68"/>
    <mergeCell ref="H69:I69"/>
    <mergeCell ref="H62:I62"/>
    <mergeCell ref="H63:I63"/>
    <mergeCell ref="H64:I64"/>
    <mergeCell ref="H65:I65"/>
    <mergeCell ref="H66:I66"/>
    <mergeCell ref="H67:I67"/>
    <mergeCell ref="B69:C69"/>
    <mergeCell ref="D69:E69"/>
    <mergeCell ref="J53:K53"/>
    <mergeCell ref="J54:K54"/>
    <mergeCell ref="A80:K80"/>
    <mergeCell ref="J59:K59"/>
    <mergeCell ref="J60:K60"/>
    <mergeCell ref="J61:K61"/>
    <mergeCell ref="J62:K62"/>
    <mergeCell ref="J63:K63"/>
    <mergeCell ref="J64:K64"/>
    <mergeCell ref="J75:K75"/>
    <mergeCell ref="J76:K76"/>
    <mergeCell ref="J67:K67"/>
    <mergeCell ref="J68:K68"/>
    <mergeCell ref="J69:K69"/>
    <mergeCell ref="J70:K70"/>
    <mergeCell ref="H75:I75"/>
    <mergeCell ref="H76:I76"/>
    <mergeCell ref="H70:I70"/>
    <mergeCell ref="H59:I59"/>
    <mergeCell ref="H60:I60"/>
    <mergeCell ref="H61:I61"/>
    <mergeCell ref="H53:I53"/>
    <mergeCell ref="J55:K55"/>
    <mergeCell ref="J56:K56"/>
    <mergeCell ref="H54:I54"/>
    <mergeCell ref="H55:I55"/>
    <mergeCell ref="H8:I8"/>
    <mergeCell ref="J8:K8"/>
    <mergeCell ref="H46:I46"/>
    <mergeCell ref="H47:I47"/>
    <mergeCell ref="H48:I48"/>
    <mergeCell ref="H49:I49"/>
    <mergeCell ref="A43:K43"/>
    <mergeCell ref="A8:A9"/>
    <mergeCell ref="B8:C8"/>
    <mergeCell ref="D8:E8"/>
    <mergeCell ref="F8:G8"/>
    <mergeCell ref="J46:K46"/>
    <mergeCell ref="J47:K47"/>
    <mergeCell ref="J48:K48"/>
    <mergeCell ref="J49:K49"/>
    <mergeCell ref="J50:K50"/>
    <mergeCell ref="J51:K51"/>
    <mergeCell ref="J52:K52"/>
    <mergeCell ref="H50:I50"/>
    <mergeCell ref="B53:C53"/>
    <mergeCell ref="H51:I51"/>
    <mergeCell ref="H52:I52"/>
    <mergeCell ref="F69:G69"/>
    <mergeCell ref="B70:C70"/>
    <mergeCell ref="D70:E70"/>
    <mergeCell ref="F70:G70"/>
    <mergeCell ref="B67:C67"/>
    <mergeCell ref="D67:E67"/>
    <mergeCell ref="F67:G67"/>
    <mergeCell ref="B68:C68"/>
    <mergeCell ref="D68:E68"/>
    <mergeCell ref="F68:G68"/>
    <mergeCell ref="B65:C65"/>
    <mergeCell ref="D65:E65"/>
    <mergeCell ref="F65:G65"/>
    <mergeCell ref="B66:C66"/>
    <mergeCell ref="D66:E66"/>
    <mergeCell ref="F66:G66"/>
    <mergeCell ref="B63:C63"/>
    <mergeCell ref="D63:E63"/>
    <mergeCell ref="F63:G63"/>
    <mergeCell ref="B64:C64"/>
    <mergeCell ref="D64:E64"/>
    <mergeCell ref="F64:G64"/>
    <mergeCell ref="B61:C61"/>
    <mergeCell ref="D61:E61"/>
    <mergeCell ref="F61:G61"/>
    <mergeCell ref="B62:C62"/>
    <mergeCell ref="D62:E62"/>
    <mergeCell ref="F62:G62"/>
    <mergeCell ref="B59:C59"/>
    <mergeCell ref="D59:E59"/>
    <mergeCell ref="F59:G59"/>
    <mergeCell ref="B60:C60"/>
    <mergeCell ref="D60:E60"/>
    <mergeCell ref="F60:G60"/>
    <mergeCell ref="B58:C58"/>
    <mergeCell ref="D58:E58"/>
    <mergeCell ref="F58:G58"/>
    <mergeCell ref="B55:C55"/>
    <mergeCell ref="D55:E55"/>
    <mergeCell ref="F55:G55"/>
    <mergeCell ref="B56:C56"/>
    <mergeCell ref="D56:E56"/>
    <mergeCell ref="F56:G56"/>
    <mergeCell ref="F52:G52"/>
    <mergeCell ref="B49:C49"/>
    <mergeCell ref="D49:E49"/>
    <mergeCell ref="F49:G49"/>
    <mergeCell ref="B50:C50"/>
    <mergeCell ref="D50:E50"/>
    <mergeCell ref="F50:G50"/>
    <mergeCell ref="B57:C57"/>
    <mergeCell ref="D57:E57"/>
    <mergeCell ref="F57:G57"/>
    <mergeCell ref="D53:E53"/>
    <mergeCell ref="F53:G53"/>
    <mergeCell ref="B54:C54"/>
    <mergeCell ref="D54:E54"/>
    <mergeCell ref="F54:G54"/>
    <mergeCell ref="B52:C52"/>
    <mergeCell ref="D52:E52"/>
    <mergeCell ref="B48:C48"/>
    <mergeCell ref="D48:E48"/>
    <mergeCell ref="F48:G48"/>
    <mergeCell ref="B46:C46"/>
    <mergeCell ref="D46:E46"/>
    <mergeCell ref="F46:G46"/>
    <mergeCell ref="B51:C51"/>
    <mergeCell ref="D51:E51"/>
    <mergeCell ref="F51:G51"/>
    <mergeCell ref="B47:C47"/>
    <mergeCell ref="D47:E47"/>
    <mergeCell ref="F47:G47"/>
  </mergeCells>
  <hyperlinks>
    <hyperlink ref="K2" location="Sommaire!A1" display="Sommaire"/>
  </hyperlinks>
  <pageMargins left="0.70866141732283472" right="0.70866141732283472" top="0.74803149606299213" bottom="0.74803149606299213" header="0.31496062992125984" footer="0.31496062992125984"/>
  <pageSetup paperSize="9" scale="39" firstPageNumber="14"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worksheet>
</file>

<file path=xl/worksheets/sheet9.xml><?xml version="1.0" encoding="utf-8"?>
<worksheet xmlns="http://schemas.openxmlformats.org/spreadsheetml/2006/main" xmlns:r="http://schemas.openxmlformats.org/officeDocument/2006/relationships">
  <sheetPr>
    <tabColor rgb="FFFFC000"/>
  </sheetPr>
  <dimension ref="A2:AN79"/>
  <sheetViews>
    <sheetView view="pageLayout" zoomScale="80" zoomScaleNormal="80" zoomScaleSheetLayoutView="100" zoomScalePageLayoutView="80" workbookViewId="0">
      <selection activeCell="C2" sqref="C2"/>
    </sheetView>
  </sheetViews>
  <sheetFormatPr baseColWidth="10" defaultRowHeight="15"/>
  <cols>
    <col min="1" max="1" width="27.28515625" customWidth="1"/>
    <col min="2" max="7" width="18.7109375" customWidth="1"/>
  </cols>
  <sheetData>
    <row r="2" spans="1:40" ht="20.25">
      <c r="A2" s="223" t="s">
        <v>103</v>
      </c>
      <c r="B2" s="66"/>
      <c r="C2" s="66"/>
      <c r="D2" s="66"/>
      <c r="E2" s="66"/>
      <c r="F2" s="66"/>
      <c r="G2" s="239" t="s">
        <v>243</v>
      </c>
    </row>
    <row r="3" spans="1:40" ht="19.5">
      <c r="A3" s="48"/>
      <c r="B3" s="67"/>
      <c r="C3" s="67"/>
      <c r="D3" s="67"/>
      <c r="E3" s="67"/>
      <c r="F3" s="67"/>
      <c r="G3" s="67"/>
    </row>
    <row r="4" spans="1:40" ht="18">
      <c r="A4" s="227" t="s">
        <v>248</v>
      </c>
      <c r="B4" s="68"/>
      <c r="C4" s="68"/>
      <c r="D4" s="68"/>
      <c r="E4" s="68"/>
      <c r="F4" s="68"/>
      <c r="G4" s="68"/>
    </row>
    <row r="5" spans="1:40">
      <c r="B5" s="69"/>
      <c r="C5" s="69"/>
      <c r="D5" s="69"/>
      <c r="E5" s="70"/>
      <c r="F5" s="71"/>
      <c r="G5" s="7"/>
    </row>
    <row r="6" spans="1:40">
      <c r="B6" s="69"/>
      <c r="C6" s="69"/>
      <c r="D6" s="69"/>
      <c r="E6" s="70"/>
      <c r="F6" s="71"/>
      <c r="G6" s="7"/>
    </row>
    <row r="7" spans="1:40" ht="58.5" customHeight="1">
      <c r="A7" s="697" t="s">
        <v>383</v>
      </c>
      <c r="B7" s="697"/>
      <c r="C7" s="697"/>
      <c r="D7" s="697"/>
      <c r="E7" s="697"/>
      <c r="F7" s="697"/>
      <c r="G7" s="697"/>
    </row>
    <row r="8" spans="1:40">
      <c r="B8" s="69"/>
      <c r="C8" s="69"/>
      <c r="D8" s="69"/>
      <c r="E8" s="70"/>
      <c r="F8" s="71"/>
      <c r="G8" s="7"/>
    </row>
    <row r="9" spans="1:40">
      <c r="A9" s="53"/>
      <c r="B9" s="28"/>
      <c r="C9" s="28"/>
      <c r="D9" s="28"/>
      <c r="E9" s="28"/>
      <c r="F9" s="28"/>
      <c r="G9" s="28"/>
    </row>
    <row r="10" spans="1:40">
      <c r="A10" s="409" t="s">
        <v>315</v>
      </c>
      <c r="B10" s="125"/>
      <c r="C10" s="125"/>
      <c r="D10" s="125"/>
      <c r="E10" s="127"/>
      <c r="F10" s="125"/>
      <c r="G10" s="126"/>
    </row>
    <row r="11" spans="1:40" ht="15" customHeight="1">
      <c r="A11" s="624" t="s">
        <v>2</v>
      </c>
      <c r="B11" s="698" t="s">
        <v>105</v>
      </c>
      <c r="C11" s="701" t="s">
        <v>295</v>
      </c>
      <c r="D11" s="644" t="s">
        <v>280</v>
      </c>
      <c r="E11" s="707"/>
      <c r="F11" s="704" t="s">
        <v>257</v>
      </c>
      <c r="G11" s="644"/>
    </row>
    <row r="12" spans="1:40">
      <c r="A12" s="696"/>
      <c r="B12" s="699"/>
      <c r="C12" s="702"/>
      <c r="D12" s="708"/>
      <c r="E12" s="709"/>
      <c r="F12" s="705"/>
      <c r="G12" s="706"/>
    </row>
    <row r="13" spans="1:40" ht="27" customHeight="1">
      <c r="A13" s="625"/>
      <c r="B13" s="700"/>
      <c r="C13" s="703"/>
      <c r="D13" s="467" t="s">
        <v>382</v>
      </c>
      <c r="E13" s="468" t="s">
        <v>296</v>
      </c>
      <c r="F13" s="467" t="s">
        <v>382</v>
      </c>
      <c r="G13" s="466" t="s">
        <v>296</v>
      </c>
      <c r="H13" s="378"/>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8"/>
      <c r="AN13" s="378"/>
    </row>
    <row r="14" spans="1:40">
      <c r="A14" s="36" t="s">
        <v>3</v>
      </c>
      <c r="B14" s="500">
        <v>130.30202199999999</v>
      </c>
      <c r="C14" s="500">
        <v>132.375201</v>
      </c>
      <c r="D14" s="501">
        <v>0</v>
      </c>
      <c r="E14" s="99">
        <v>5.9868209999999999</v>
      </c>
      <c r="F14" s="501">
        <v>8.06</v>
      </c>
      <c r="G14" s="502">
        <v>0</v>
      </c>
      <c r="H14" s="397"/>
      <c r="I14" s="397"/>
      <c r="J14" s="397"/>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row>
    <row r="15" spans="1:40">
      <c r="A15" s="37" t="s">
        <v>4</v>
      </c>
      <c r="B15" s="503">
        <v>236.309</v>
      </c>
      <c r="C15" s="503">
        <v>159.245</v>
      </c>
      <c r="D15" s="504">
        <v>0</v>
      </c>
      <c r="E15" s="101">
        <v>46.554000000000002</v>
      </c>
      <c r="F15" s="504">
        <v>0</v>
      </c>
      <c r="G15" s="505">
        <v>30.51</v>
      </c>
      <c r="H15" s="397"/>
      <c r="I15" s="397"/>
      <c r="J15" s="397"/>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row>
    <row r="16" spans="1:40">
      <c r="A16" s="36" t="s">
        <v>5</v>
      </c>
      <c r="B16" s="506">
        <v>108.68899999999999</v>
      </c>
      <c r="C16" s="506">
        <v>75.400000000000006</v>
      </c>
      <c r="D16" s="507">
        <v>0</v>
      </c>
      <c r="E16" s="99">
        <v>29.789000000000001</v>
      </c>
      <c r="F16" s="507">
        <v>0</v>
      </c>
      <c r="G16" s="502">
        <v>3.5</v>
      </c>
      <c r="H16" s="397"/>
      <c r="I16" s="397"/>
      <c r="J16" s="397"/>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row>
    <row r="17" spans="1:40">
      <c r="A17" s="37" t="s">
        <v>6</v>
      </c>
      <c r="B17" s="503">
        <v>125.932247</v>
      </c>
      <c r="C17" s="503">
        <v>112.516952</v>
      </c>
      <c r="D17" s="504">
        <v>0</v>
      </c>
      <c r="E17" s="101">
        <v>12.304760999999999</v>
      </c>
      <c r="F17" s="504">
        <v>0</v>
      </c>
      <c r="G17" s="505">
        <v>1.110535</v>
      </c>
      <c r="H17" s="397"/>
      <c r="I17" s="397"/>
      <c r="J17" s="397"/>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row>
    <row r="18" spans="1:40">
      <c r="A18" s="36" t="s">
        <v>7</v>
      </c>
      <c r="B18" s="506">
        <v>207.29</v>
      </c>
      <c r="C18" s="506">
        <v>177.18200000000002</v>
      </c>
      <c r="D18" s="507">
        <v>0</v>
      </c>
      <c r="E18" s="99">
        <v>27.608000000000001</v>
      </c>
      <c r="F18" s="507">
        <v>0</v>
      </c>
      <c r="G18" s="99">
        <v>2.5</v>
      </c>
      <c r="H18" s="397"/>
      <c r="I18" s="397"/>
      <c r="J18" s="397"/>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78"/>
      <c r="AL18" s="378"/>
      <c r="AM18" s="378"/>
      <c r="AN18" s="378"/>
    </row>
    <row r="19" spans="1:40">
      <c r="A19" s="37" t="s">
        <v>8</v>
      </c>
      <c r="B19" s="503">
        <v>196.56428299999999</v>
      </c>
      <c r="C19" s="503">
        <v>171.90185700000001</v>
      </c>
      <c r="D19" s="504">
        <v>0</v>
      </c>
      <c r="E19" s="101">
        <v>24.162426</v>
      </c>
      <c r="F19" s="504">
        <v>0</v>
      </c>
      <c r="G19" s="505">
        <v>0.5</v>
      </c>
      <c r="H19" s="397"/>
      <c r="I19" s="397"/>
      <c r="J19" s="397"/>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row>
    <row r="20" spans="1:40">
      <c r="A20" s="36" t="s">
        <v>9</v>
      </c>
      <c r="B20" s="506">
        <v>101.63964799999999</v>
      </c>
      <c r="C20" s="506">
        <v>83.8</v>
      </c>
      <c r="D20" s="507">
        <v>0</v>
      </c>
      <c r="E20" s="99">
        <v>15.839648</v>
      </c>
      <c r="F20" s="507">
        <v>0</v>
      </c>
      <c r="G20" s="502">
        <v>2</v>
      </c>
      <c r="H20" s="397"/>
      <c r="I20" s="397"/>
      <c r="J20" s="397"/>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row>
    <row r="21" spans="1:40">
      <c r="A21" s="37" t="s">
        <v>10</v>
      </c>
      <c r="B21" s="503">
        <v>16.622520999999999</v>
      </c>
      <c r="C21" s="503">
        <v>14.974385999999999</v>
      </c>
      <c r="D21" s="504">
        <v>0</v>
      </c>
      <c r="E21" s="101">
        <v>1.6481349999999999</v>
      </c>
      <c r="F21" s="504">
        <v>0</v>
      </c>
      <c r="G21" s="505">
        <v>0</v>
      </c>
      <c r="H21" s="397"/>
      <c r="I21" s="397"/>
      <c r="J21" s="397"/>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row>
    <row r="22" spans="1:40">
      <c r="A22" s="36" t="s">
        <v>11</v>
      </c>
      <c r="B22" s="506">
        <v>91.2</v>
      </c>
      <c r="C22" s="506">
        <v>64.7</v>
      </c>
      <c r="D22" s="507">
        <v>0</v>
      </c>
      <c r="E22" s="99">
        <v>23</v>
      </c>
      <c r="F22" s="507">
        <v>0</v>
      </c>
      <c r="G22" s="502">
        <v>3.5</v>
      </c>
      <c r="H22" s="397"/>
      <c r="I22" s="397"/>
      <c r="J22" s="397"/>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row>
    <row r="23" spans="1:40">
      <c r="A23" s="25" t="s">
        <v>25</v>
      </c>
      <c r="B23" s="508">
        <v>632.67800000000011</v>
      </c>
      <c r="C23" s="508">
        <v>1382.7940000000001</v>
      </c>
      <c r="D23" s="509">
        <v>674.81600000000003</v>
      </c>
      <c r="E23" s="103">
        <v>0</v>
      </c>
      <c r="F23" s="509">
        <v>75.3</v>
      </c>
      <c r="G23" s="505">
        <v>0</v>
      </c>
      <c r="H23" s="397"/>
      <c r="I23" s="397"/>
      <c r="J23" s="397"/>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row>
    <row r="24" spans="1:40">
      <c r="A24" s="36" t="s">
        <v>12</v>
      </c>
      <c r="B24" s="506">
        <v>196.88</v>
      </c>
      <c r="C24" s="506">
        <v>130.97</v>
      </c>
      <c r="D24" s="507">
        <v>0</v>
      </c>
      <c r="E24" s="99">
        <v>58.31</v>
      </c>
      <c r="F24" s="507">
        <v>0</v>
      </c>
      <c r="G24" s="502">
        <v>7.6</v>
      </c>
      <c r="H24" s="397"/>
      <c r="I24" s="397"/>
      <c r="J24" s="397"/>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row>
    <row r="25" spans="1:40">
      <c r="A25" s="25" t="s">
        <v>13</v>
      </c>
      <c r="B25" s="508">
        <v>56.091000000000001</v>
      </c>
      <c r="C25" s="508">
        <v>37.233999999999995</v>
      </c>
      <c r="D25" s="504">
        <v>0</v>
      </c>
      <c r="E25" s="103">
        <v>16.556999999999999</v>
      </c>
      <c r="F25" s="504">
        <v>0</v>
      </c>
      <c r="G25" s="505">
        <v>2.2999999999999998</v>
      </c>
      <c r="H25" s="397"/>
      <c r="I25" s="397"/>
      <c r="J25" s="397"/>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row>
    <row r="26" spans="1:40">
      <c r="A26" s="36" t="s">
        <v>14</v>
      </c>
      <c r="B26" s="506">
        <v>158.4333</v>
      </c>
      <c r="C26" s="506">
        <v>127.303</v>
      </c>
      <c r="D26" s="507">
        <v>0</v>
      </c>
      <c r="E26" s="99">
        <v>25.017299999999999</v>
      </c>
      <c r="F26" s="507">
        <v>0</v>
      </c>
      <c r="G26" s="502">
        <v>6.1130000000000004</v>
      </c>
      <c r="H26" s="397"/>
      <c r="I26" s="397"/>
      <c r="J26" s="397"/>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row>
    <row r="27" spans="1:40">
      <c r="A27" s="25" t="s">
        <v>15</v>
      </c>
      <c r="B27" s="508">
        <v>249.608</v>
      </c>
      <c r="C27" s="508">
        <v>181.35</v>
      </c>
      <c r="D27" s="504">
        <v>0</v>
      </c>
      <c r="E27" s="103">
        <v>64.837999999999994</v>
      </c>
      <c r="F27" s="504">
        <v>0</v>
      </c>
      <c r="G27" s="505">
        <v>3.42</v>
      </c>
      <c r="H27" s="397"/>
      <c r="I27" s="397"/>
      <c r="J27" s="397"/>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row>
    <row r="28" spans="1:40">
      <c r="A28" s="36" t="s">
        <v>16</v>
      </c>
      <c r="B28" s="506">
        <v>323.092735</v>
      </c>
      <c r="C28" s="506">
        <v>226.74</v>
      </c>
      <c r="D28" s="507">
        <v>0</v>
      </c>
      <c r="E28" s="99">
        <v>90.732735000000005</v>
      </c>
      <c r="F28" s="507">
        <v>0</v>
      </c>
      <c r="G28" s="502">
        <v>5.62</v>
      </c>
      <c r="H28" s="397"/>
      <c r="I28" s="397"/>
      <c r="J28" s="397"/>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row>
    <row r="29" spans="1:40">
      <c r="A29" s="25" t="s">
        <v>17</v>
      </c>
      <c r="B29" s="508">
        <v>122.440198</v>
      </c>
      <c r="C29" s="508">
        <v>79.367642000000004</v>
      </c>
      <c r="D29" s="504">
        <v>0</v>
      </c>
      <c r="E29" s="103">
        <v>37.475251999999998</v>
      </c>
      <c r="F29" s="504">
        <v>0</v>
      </c>
      <c r="G29" s="505">
        <v>5.5973040000000003</v>
      </c>
      <c r="H29" s="397"/>
      <c r="I29" s="397"/>
      <c r="J29" s="397"/>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row>
    <row r="30" spans="1:40">
      <c r="A30" s="36" t="s">
        <v>18</v>
      </c>
      <c r="B30" s="506">
        <v>165.293498</v>
      </c>
      <c r="C30" s="506">
        <v>122.058708</v>
      </c>
      <c r="D30" s="507">
        <v>0</v>
      </c>
      <c r="E30" s="99">
        <v>42.561298000000001</v>
      </c>
      <c r="F30" s="507">
        <v>0</v>
      </c>
      <c r="G30" s="502">
        <v>0.67349199999999998</v>
      </c>
      <c r="H30" s="397"/>
      <c r="I30" s="397"/>
      <c r="J30" s="397"/>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row>
    <row r="31" spans="1:40">
      <c r="A31" s="25" t="s">
        <v>19</v>
      </c>
      <c r="B31" s="508">
        <v>262.95</v>
      </c>
      <c r="C31" s="508">
        <v>231.29999999999998</v>
      </c>
      <c r="D31" s="504">
        <v>0</v>
      </c>
      <c r="E31" s="103">
        <v>31.65</v>
      </c>
      <c r="F31" s="504">
        <v>0</v>
      </c>
      <c r="G31" s="505">
        <v>0</v>
      </c>
      <c r="H31" s="397"/>
      <c r="I31" s="397"/>
      <c r="J31" s="397"/>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row>
    <row r="32" spans="1:40">
      <c r="A32" s="36" t="s">
        <v>20</v>
      </c>
      <c r="B32" s="506">
        <v>145.69074800000001</v>
      </c>
      <c r="C32" s="506">
        <v>114.484836</v>
      </c>
      <c r="D32" s="507">
        <v>0</v>
      </c>
      <c r="E32" s="99">
        <v>27.43777</v>
      </c>
      <c r="F32" s="507">
        <v>0</v>
      </c>
      <c r="G32" s="99">
        <v>3.7681420000000001</v>
      </c>
      <c r="H32" s="397"/>
      <c r="I32" s="397"/>
      <c r="J32" s="397"/>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row>
    <row r="33" spans="1:40">
      <c r="A33" s="25" t="s">
        <v>21</v>
      </c>
      <c r="B33" s="508">
        <v>116.149343</v>
      </c>
      <c r="C33" s="508">
        <v>103.95605700000002</v>
      </c>
      <c r="D33" s="504">
        <v>0</v>
      </c>
      <c r="E33" s="103">
        <v>12.193286000000001</v>
      </c>
      <c r="F33" s="504">
        <v>0</v>
      </c>
      <c r="G33" s="505">
        <v>0</v>
      </c>
      <c r="H33" s="397"/>
      <c r="I33" s="397"/>
      <c r="J33" s="397"/>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row>
    <row r="34" spans="1:40">
      <c r="A34" s="36" t="s">
        <v>22</v>
      </c>
      <c r="B34" s="506">
        <v>371.75457499999999</v>
      </c>
      <c r="C34" s="506">
        <v>304.92152199999998</v>
      </c>
      <c r="D34" s="507">
        <v>0</v>
      </c>
      <c r="E34" s="99">
        <v>66.833053000000007</v>
      </c>
      <c r="F34" s="507">
        <v>0</v>
      </c>
      <c r="G34" s="502">
        <v>0</v>
      </c>
      <c r="H34" s="397"/>
      <c r="I34" s="397"/>
      <c r="J34" s="397"/>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row>
    <row r="35" spans="1:40">
      <c r="A35" s="25" t="s">
        <v>23</v>
      </c>
      <c r="B35" s="508">
        <v>495.5</v>
      </c>
      <c r="C35" s="508">
        <v>487</v>
      </c>
      <c r="D35" s="504">
        <v>0</v>
      </c>
      <c r="E35" s="103">
        <v>13</v>
      </c>
      <c r="F35" s="504">
        <v>4.5</v>
      </c>
      <c r="G35" s="505">
        <v>0</v>
      </c>
      <c r="H35" s="397"/>
      <c r="I35" s="397"/>
      <c r="J35" s="397"/>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row>
    <row r="36" spans="1:40">
      <c r="A36" s="36" t="s">
        <v>27</v>
      </c>
      <c r="B36" s="506">
        <v>16.899999999999999</v>
      </c>
      <c r="C36" s="506">
        <v>12.67</v>
      </c>
      <c r="D36" s="507">
        <v>0</v>
      </c>
      <c r="E36" s="99">
        <v>4.2300000000000004</v>
      </c>
      <c r="F36" s="507">
        <v>0</v>
      </c>
      <c r="G36" s="502">
        <v>0</v>
      </c>
      <c r="H36" s="397"/>
      <c r="I36" s="397"/>
      <c r="J36" s="397"/>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row>
    <row r="37" spans="1:40">
      <c r="A37" s="37" t="s">
        <v>28</v>
      </c>
      <c r="B37" s="503">
        <v>7.754543</v>
      </c>
      <c r="C37" s="503">
        <v>5.292211</v>
      </c>
      <c r="D37" s="504">
        <v>0</v>
      </c>
      <c r="E37" s="101">
        <v>2.2199599999999999</v>
      </c>
      <c r="F37" s="504">
        <v>0</v>
      </c>
      <c r="G37" s="505">
        <v>0.242372</v>
      </c>
      <c r="H37" s="397"/>
      <c r="I37" s="397"/>
      <c r="J37" s="397"/>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row>
    <row r="38" spans="1:40">
      <c r="A38" s="36" t="s">
        <v>29</v>
      </c>
      <c r="B38" s="506">
        <v>16.123000999999999</v>
      </c>
      <c r="C38" s="506">
        <v>12.152001</v>
      </c>
      <c r="D38" s="507">
        <v>0</v>
      </c>
      <c r="E38" s="99">
        <v>3.9710000000000001</v>
      </c>
      <c r="F38" s="507">
        <v>0</v>
      </c>
      <c r="G38" s="502">
        <v>0</v>
      </c>
      <c r="H38" s="397"/>
      <c r="I38" s="397"/>
      <c r="J38" s="397"/>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row>
    <row r="39" spans="1:40">
      <c r="A39" s="37" t="s">
        <v>30</v>
      </c>
      <c r="B39" s="510">
        <v>28.9</v>
      </c>
      <c r="C39" s="510">
        <v>24.799999999999997</v>
      </c>
      <c r="D39" s="504">
        <v>0</v>
      </c>
      <c r="E39" s="101">
        <v>2.8</v>
      </c>
      <c r="F39" s="504">
        <v>0</v>
      </c>
      <c r="G39" s="505">
        <v>1.3</v>
      </c>
      <c r="H39" s="397"/>
      <c r="I39" s="397"/>
      <c r="J39" s="397"/>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row>
    <row r="40" spans="1:40">
      <c r="A40" s="41" t="s">
        <v>24</v>
      </c>
      <c r="B40" s="511">
        <v>3878.4321180000006</v>
      </c>
      <c r="C40" s="511">
        <v>3138.7811609999999</v>
      </c>
      <c r="D40" s="104">
        <v>0</v>
      </c>
      <c r="E40" s="512">
        <v>673.49848500000007</v>
      </c>
      <c r="F40" s="104">
        <v>12.560000000000002</v>
      </c>
      <c r="G40" s="513">
        <v>78.712472999999989</v>
      </c>
      <c r="H40" s="397"/>
      <c r="I40" s="397"/>
      <c r="J40" s="39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row>
    <row r="41" spans="1:40">
      <c r="A41" s="38" t="s">
        <v>26</v>
      </c>
      <c r="B41" s="514">
        <v>4511.1101180000005</v>
      </c>
      <c r="C41" s="514">
        <v>4521.5751609999998</v>
      </c>
      <c r="D41" s="107">
        <v>674.81600000000003</v>
      </c>
      <c r="E41" s="515">
        <v>673.49848500000007</v>
      </c>
      <c r="F41" s="107">
        <v>87.86</v>
      </c>
      <c r="G41" s="107">
        <v>78.712472999999989</v>
      </c>
      <c r="H41" s="397"/>
      <c r="I41" s="397"/>
      <c r="J41" s="39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row>
    <row r="42" spans="1:40">
      <c r="A42" s="29" t="s">
        <v>31</v>
      </c>
      <c r="B42" s="516">
        <v>69.677543999999983</v>
      </c>
      <c r="C42" s="516">
        <v>54.914211999999999</v>
      </c>
      <c r="D42" s="109">
        <v>0</v>
      </c>
      <c r="E42" s="517">
        <v>13.220960000000002</v>
      </c>
      <c r="F42" s="109">
        <v>0</v>
      </c>
      <c r="G42" s="518">
        <v>1.5423720000000001</v>
      </c>
      <c r="H42" s="397"/>
      <c r="I42" s="397"/>
      <c r="J42" s="397"/>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row>
    <row r="43" spans="1:40">
      <c r="A43" s="42" t="s">
        <v>32</v>
      </c>
      <c r="B43" s="519">
        <v>4580.7876620000006</v>
      </c>
      <c r="C43" s="519">
        <v>4576.4893729999994</v>
      </c>
      <c r="D43" s="110">
        <v>674.81600000000003</v>
      </c>
      <c r="E43" s="520">
        <v>686.71944500000006</v>
      </c>
      <c r="F43" s="110">
        <v>87.86</v>
      </c>
      <c r="G43" s="110">
        <v>80.254844999999989</v>
      </c>
      <c r="H43" s="397"/>
      <c r="I43" s="397"/>
      <c r="J43" s="397"/>
    </row>
    <row r="44" spans="1:40">
      <c r="A44" s="169" t="s">
        <v>343</v>
      </c>
      <c r="B44" s="170"/>
      <c r="C44" s="171"/>
      <c r="D44" s="171"/>
      <c r="E44" s="172"/>
      <c r="F44" s="11"/>
      <c r="G44" s="73"/>
    </row>
    <row r="45" spans="1:40">
      <c r="A45" s="173"/>
      <c r="B45" s="31"/>
      <c r="C45" s="31"/>
      <c r="D45" s="31"/>
      <c r="E45" s="31"/>
      <c r="F45" s="74"/>
      <c r="G45" s="76"/>
    </row>
    <row r="46" spans="1:40" ht="44.25" customHeight="1">
      <c r="A46" s="695" t="s">
        <v>339</v>
      </c>
      <c r="B46" s="657"/>
      <c r="C46" s="657"/>
      <c r="D46" s="657"/>
      <c r="E46" s="657"/>
      <c r="F46" s="657"/>
      <c r="G46" s="657"/>
    </row>
    <row r="47" spans="1:40" ht="27" customHeight="1">
      <c r="A47" s="695" t="s">
        <v>338</v>
      </c>
      <c r="B47" s="657"/>
      <c r="C47" s="657"/>
      <c r="D47" s="657"/>
      <c r="E47" s="657"/>
      <c r="F47" s="657"/>
      <c r="G47" s="657"/>
    </row>
    <row r="77" spans="1:3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9" spans="1:3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row>
  </sheetData>
  <mergeCells count="8">
    <mergeCell ref="A47:G47"/>
    <mergeCell ref="A46:G46"/>
    <mergeCell ref="A11:A13"/>
    <mergeCell ref="A7:G7"/>
    <mergeCell ref="B11:B13"/>
    <mergeCell ref="C11:C13"/>
    <mergeCell ref="F11:G12"/>
    <mergeCell ref="D11:E12"/>
  </mergeCells>
  <hyperlinks>
    <hyperlink ref="G2" location="Sommaire!A1" display="Sommaire"/>
  </hyperlinks>
  <pageMargins left="0.70866141732283472" right="0.70866141732283472" top="0.74803149606299213" bottom="0.74803149606299213" header="0.31496062992125984" footer="0.31496062992125984"/>
  <pageSetup paperSize="9" scale="58" firstPageNumber="15" orientation="portrait" useFirstPageNumber="1" r:id="rId1"/>
  <headerFooter>
    <oddHeader>&amp;L&amp;"Arial,Normal"&amp;8Ministère de l'intérieur
Ministère de la décentralisation et de la fonction publique / DGCL&amp;R&amp;"Arial,Normal"&amp;8Publication : "Les budgets primitifs 2014 des régions"</oddHeader>
    <oddFooter>&amp;L&amp;"Arial,Normal"&amp;8Direction générale des collectivités locales / DESL.
Mise en ligne : octobre 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17</vt:i4>
      </vt:variant>
    </vt:vector>
  </HeadingPairs>
  <TitlesOfParts>
    <vt:vector size="34" baseType="lpstr">
      <vt:lpstr>Sommaire</vt:lpstr>
      <vt:lpstr>T1</vt:lpstr>
      <vt:lpstr>T2</vt:lpstr>
      <vt:lpstr>T3</vt:lpstr>
      <vt:lpstr>T4</vt:lpstr>
      <vt:lpstr>T5</vt:lpstr>
      <vt:lpstr>T6</vt:lpstr>
      <vt:lpstr>T7</vt:lpstr>
      <vt:lpstr>T7bis</vt:lpstr>
      <vt:lpstr>T8</vt:lpstr>
      <vt:lpstr>T9</vt:lpstr>
      <vt:lpstr>T10</vt:lpstr>
      <vt:lpstr>T11</vt:lpstr>
      <vt:lpstr>T12</vt:lpstr>
      <vt:lpstr>T13</vt:lpstr>
      <vt:lpstr>T14</vt:lpstr>
      <vt:lpstr>T15</vt:lpstr>
      <vt:lpstr>Sommaire!Zone_d_impression</vt:lpstr>
      <vt:lpstr>'T1'!Zone_d_impression</vt:lpstr>
      <vt:lpstr>'T10'!Zone_d_impression</vt:lpstr>
      <vt:lpstr>'T11'!Zone_d_impression</vt:lpstr>
      <vt:lpstr>'T12'!Zone_d_impression</vt:lpstr>
      <vt:lpstr>'T13'!Zone_d_impression</vt:lpstr>
      <vt:lpstr>'T14'!Zone_d_impression</vt:lpstr>
      <vt:lpstr>'T15'!Zone_d_impression</vt:lpstr>
      <vt:lpstr>'T2'!Zone_d_impression</vt:lpstr>
      <vt:lpstr>'T3'!Zone_d_impression</vt:lpstr>
      <vt:lpstr>'T4'!Zone_d_impression</vt:lpstr>
      <vt:lpstr>'T5'!Zone_d_impression</vt:lpstr>
      <vt:lpstr>'T6'!Zone_d_impression</vt:lpstr>
      <vt:lpstr>'T7'!Zone_d_impression</vt:lpstr>
      <vt:lpstr>T7bis!Zone_d_impression</vt:lpstr>
      <vt:lpstr>'T8'!Zone_d_impression</vt:lpstr>
      <vt:lpstr>'T9'!Zone_d_impression</vt:lpstr>
    </vt:vector>
  </TitlesOfParts>
  <Company>MI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Utilisateur Windows</cp:lastModifiedBy>
  <cp:lastPrinted>2014-10-28T15:23:36Z</cp:lastPrinted>
  <dcterms:created xsi:type="dcterms:W3CDTF">2013-04-19T06:27:20Z</dcterms:created>
  <dcterms:modified xsi:type="dcterms:W3CDTF">2014-10-28T15:24:36Z</dcterms:modified>
</cp:coreProperties>
</file>