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1.xml" ContentType="application/vnd.openxmlformats-officedocument.themeOverrid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ml.chartshapes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0.xml" ContentType="application/vnd.openxmlformats-officedocument.drawingml.chart+xml"/>
  <Override PartName="/xl/drawings/drawing16.xml" ContentType="application/vnd.openxmlformats-officedocument.drawingml.chartshapes+xml"/>
  <Override PartName="/xl/charts/chart11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2.xml" ContentType="application/vnd.openxmlformats-officedocument.drawingml.chart+xml"/>
  <Override PartName="/xl/drawings/drawing19.xml" ContentType="application/vnd.openxmlformats-officedocument.drawingml.chartshapes+xml"/>
  <Override PartName="/xl/charts/chart13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2.xml" ContentType="application/vnd.openxmlformats-officedocument.drawingml.chartshapes+xml"/>
  <Override PartName="/xl/charts/chart1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6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7.xml" ContentType="application/vnd.openxmlformats-officedocument.drawingml.chart+xml"/>
  <Override PartName="/xl/drawings/drawing27.xml" ContentType="application/vnd.openxmlformats-officedocument.drawing+xml"/>
  <Override PartName="/xl/charts/chart1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spaceDESL\Publications\BIS\BIS_166_Finances Départements 2015-2022\"/>
    </mc:Choice>
  </mc:AlternateContent>
  <bookViews>
    <workbookView xWindow="120" yWindow="90" windowWidth="22335" windowHeight="14025" tabRatio="904" firstSheet="4" activeTab="13"/>
  </bookViews>
  <sheets>
    <sheet name="G1 Agrégats" sheetId="1" r:id="rId1"/>
    <sheet name="G2-G4 DD EB dette DF RF DD" sheetId="10" r:id="rId2"/>
    <sheet name="G5 Répart RF" sheetId="11" r:id="rId3"/>
    <sheet name=" G6 Fisc" sheetId="4" r:id="rId4"/>
    <sheet name=" G7 Logements" sheetId="5" r:id="rId5"/>
    <sheet name="G8 Répart DF" sheetId="12" r:id="rId6"/>
    <sheet name="G9 DF détail" sheetId="2" r:id="rId7"/>
    <sheet name="G10 AIS" sheetId="3" r:id="rId8"/>
    <sheet name="G11 G12 RI DI" sheetId="18" r:id="rId9"/>
    <sheet name="G13 DI Fonctions" sheetId="7" r:id="rId10"/>
    <sheet name="G14 Rep DD" sheetId="9" r:id="rId11"/>
    <sheet name="G15 Nuage DD" sheetId="14" r:id="rId12"/>
    <sheet name="G16 Enc" sheetId="16" r:id="rId13"/>
    <sheet name="Tableau" sheetId="19" r:id="rId14"/>
  </sheets>
  <definedNames>
    <definedName name="_xlnm._FilterDatabase" localSheetId="11" hidden="1">'G15 Nuage DD'!$B$4:$D$99</definedName>
  </definedNames>
  <calcPr calcId="152511"/>
</workbook>
</file>

<file path=xl/calcChain.xml><?xml version="1.0" encoding="utf-8"?>
<calcChain xmlns="http://schemas.openxmlformats.org/spreadsheetml/2006/main">
  <c r="I49" i="19" l="1"/>
  <c r="I48" i="19"/>
  <c r="I47" i="19"/>
  <c r="I46" i="19"/>
  <c r="I44" i="19"/>
  <c r="I42" i="19"/>
  <c r="I41" i="19"/>
  <c r="I39" i="19"/>
  <c r="I38" i="19"/>
  <c r="I36" i="19"/>
  <c r="I35" i="19"/>
  <c r="I34" i="19"/>
  <c r="I33" i="19"/>
  <c r="I32" i="19"/>
  <c r="I31" i="19"/>
  <c r="I30" i="19"/>
  <c r="I29" i="19"/>
  <c r="I28" i="19"/>
  <c r="I27" i="19"/>
  <c r="I26" i="19"/>
  <c r="I25" i="19"/>
  <c r="I24" i="19"/>
  <c r="I23" i="19"/>
  <c r="I22" i="19"/>
  <c r="I21" i="19"/>
  <c r="I20" i="19"/>
  <c r="I19" i="19"/>
  <c r="I18" i="19"/>
  <c r="I17" i="19"/>
  <c r="I16" i="19"/>
  <c r="I15" i="19"/>
  <c r="I13" i="19"/>
  <c r="I12" i="19"/>
  <c r="I11" i="19"/>
  <c r="I10" i="19"/>
  <c r="I9" i="19"/>
  <c r="I8" i="19"/>
  <c r="I7" i="19"/>
  <c r="I6" i="19"/>
  <c r="I5" i="19"/>
  <c r="I4" i="19"/>
  <c r="D75" i="5" l="1"/>
  <c r="D63" i="5"/>
  <c r="D51" i="5"/>
  <c r="L34" i="5"/>
  <c r="L30" i="5"/>
  <c r="L26" i="5"/>
  <c r="L22" i="5"/>
  <c r="L18" i="5"/>
  <c r="L14" i="5"/>
  <c r="L10" i="5"/>
  <c r="C13" i="3" l="1"/>
  <c r="D13" i="3" l="1"/>
  <c r="E13" i="3" s="1"/>
  <c r="F13" i="3" s="1"/>
</calcChain>
</file>

<file path=xl/sharedStrings.xml><?xml version="1.0" encoding="utf-8"?>
<sst xmlns="http://schemas.openxmlformats.org/spreadsheetml/2006/main" count="304" uniqueCount="257">
  <si>
    <t>Départements</t>
  </si>
  <si>
    <t>Dépenses de fonctionnement</t>
  </si>
  <si>
    <t>Recettes de fonctionnement</t>
  </si>
  <si>
    <t>Épargne 
brute</t>
  </si>
  <si>
    <t>Dépenses d'investissement (hors remboursements)</t>
  </si>
  <si>
    <t>Recettes d'investissement 
(hors emprunts)</t>
  </si>
  <si>
    <t>Encours 
de dette</t>
  </si>
  <si>
    <t>RSA</t>
  </si>
  <si>
    <t>APA</t>
  </si>
  <si>
    <t>PCH et ACTP</t>
  </si>
  <si>
    <t>Ensemble AIS</t>
  </si>
  <si>
    <t>En Indices</t>
  </si>
  <si>
    <t>En Md€</t>
  </si>
  <si>
    <t>FB</t>
  </si>
  <si>
    <t>DMTO</t>
  </si>
  <si>
    <t>TSCA</t>
  </si>
  <si>
    <t>CVAE</t>
  </si>
  <si>
    <t>TICPE</t>
  </si>
  <si>
    <t>Nombre de transactions de logements anciens</t>
  </si>
  <si>
    <t>Indice trimestriel de prix des logements anciens - France hors Mayotte</t>
  </si>
  <si>
    <t>2013</t>
  </si>
  <si>
    <t>2014</t>
  </si>
  <si>
    <t>2015</t>
  </si>
  <si>
    <t>2016</t>
  </si>
  <si>
    <t>2017</t>
  </si>
  <si>
    <t>2018</t>
  </si>
  <si>
    <t>2019</t>
  </si>
  <si>
    <t>Source : CGEDD. Données DGFIP et bases notariales.</t>
  </si>
  <si>
    <t>http://www.cgedd.fr/nombre-vente-maison-appartement-ancien.xls</t>
  </si>
  <si>
    <t>En milliers de transactions</t>
  </si>
  <si>
    <t>https://www.insee.fr/fr/statistiques/serie/010567119</t>
  </si>
  <si>
    <t>Frais de personnel</t>
  </si>
  <si>
    <t>Charges financières</t>
  </si>
  <si>
    <t>Dépenses d'intervention</t>
  </si>
  <si>
    <t>Ensemble</t>
  </si>
  <si>
    <t>Achats et charges</t>
  </si>
  <si>
    <t>Taux de croissance à champ constant chaque année</t>
  </si>
  <si>
    <t>CVAE hors AC</t>
  </si>
  <si>
    <t>Services généraux</t>
  </si>
  <si>
    <t>Graphique 6 - Dépenses d'investissement (hors remboursement de dettes) des départements, selon la fonction</t>
  </si>
  <si>
    <t>Champ : périmètre constant entre 2014 et 2019, donc hors Rhône, Martinique, Guyane, Corse et Paris.</t>
  </si>
  <si>
    <t>Source : DGCL. Données DGFIP, comptes de gestion - budgets principaux.</t>
  </si>
  <si>
    <t>TOTAL</t>
  </si>
  <si>
    <t>&lt; 8 ans</t>
  </si>
  <si>
    <t>8 à 12 ans</t>
  </si>
  <si>
    <t>&gt;12 ans</t>
  </si>
  <si>
    <t>Répartition des départements selon leur capacité de désendettement</t>
  </si>
  <si>
    <t>Évolutions à périmètre constant</t>
  </si>
  <si>
    <t>en Md€</t>
  </si>
  <si>
    <t>Source : site Insee (fin mai de l'année N pour le T1 N)</t>
  </si>
  <si>
    <t>Autres dépenses</t>
  </si>
  <si>
    <t>Graphique 3 - Évolution des dépenses liées aux allocations individualisées de solidarité (AIS)</t>
  </si>
  <si>
    <t>Départements (champs courants)</t>
  </si>
  <si>
    <t>Épargne brute</t>
  </si>
  <si>
    <t>Dette</t>
  </si>
  <si>
    <t>Dépenses</t>
  </si>
  <si>
    <t>Recettes</t>
  </si>
  <si>
    <t>Graphique 5 répartition des départements selon les variations de leur recettes de fonctionnement</t>
  </si>
  <si>
    <t>Nb de départements</t>
  </si>
  <si>
    <t>BAISSE 
DES RECETTES</t>
  </si>
  <si>
    <t>de plus de 5%</t>
  </si>
  <si>
    <t>de -5% à -2,5%</t>
  </si>
  <si>
    <t>de -2,5% à -1,25%</t>
  </si>
  <si>
    <t>de -1,25% à 0%</t>
  </si>
  <si>
    <t>HAUSSE 
DES RECETTES</t>
  </si>
  <si>
    <t>de 0% à +1,25%</t>
  </si>
  <si>
    <t>de +1,25% à +2,5%</t>
  </si>
  <si>
    <t>de +2,5% à +5%</t>
  </si>
  <si>
    <t>G2 - Délai de désendettement</t>
  </si>
  <si>
    <t>G3 - Evolution de l'épargne brute et de la dette des départements (à champs constants)</t>
  </si>
  <si>
    <t>Nbre de départements</t>
  </si>
  <si>
    <t>BAISSE 
DES DÉPENSES</t>
  </si>
  <si>
    <t>HAUSSE 
DES DÉPENSES</t>
  </si>
  <si>
    <t>Graphique 8 -  Répartition des départements selon les variations de leur dépenses de fonctionnement</t>
  </si>
  <si>
    <t>Le Système SAS</t>
  </si>
  <si>
    <t>capa_desend</t>
  </si>
  <si>
    <t>Q3 / Q1</t>
  </si>
  <si>
    <t>Recettes d'investissement hors emprunts</t>
  </si>
  <si>
    <t>FCTVA</t>
  </si>
  <si>
    <t>Autres recettes d'investissement</t>
  </si>
  <si>
    <t>Dépenses d'investissement</t>
  </si>
  <si>
    <t>Dépenses d'équipement</t>
  </si>
  <si>
    <t>Subventions d'équipement</t>
  </si>
  <si>
    <t>Autres dépenses d'investissement</t>
  </si>
  <si>
    <t>Graphique 12</t>
  </si>
  <si>
    <t>Graphique 11</t>
  </si>
  <si>
    <t>G4 - Evolution des dépenses et des recettes de fonctionnement des départements (à champs constants)</t>
  </si>
  <si>
    <t>Graphique 4 - Produits de la fiscalité des départements</t>
  </si>
  <si>
    <t>Autres</t>
  </si>
  <si>
    <t>Evolution des dépenses de fonctionnement des départements</t>
  </si>
  <si>
    <t>Création d'une nouvelle nomenclature de diffusion</t>
  </si>
  <si>
    <t>Transports, routes et voiries</t>
  </si>
  <si>
    <t>Enseignement, formation et apprentissage</t>
  </si>
  <si>
    <t>Aménagement des territoires et habitat</t>
  </si>
  <si>
    <t>Culture, vie sociale, sport et jeunesse</t>
  </si>
  <si>
    <t>Environnement</t>
  </si>
  <si>
    <t>Action économique</t>
  </si>
  <si>
    <t>Santé, action sociale</t>
  </si>
  <si>
    <t>Sécurité et salubrité publiques</t>
  </si>
  <si>
    <t>Plan de relance (crise sanitaire)</t>
  </si>
  <si>
    <t>Champ : périmètre constant sur 2015-2021, c'est-à-dire hors Rhône, Martinique, Guyane, Corse et Paris.</t>
  </si>
  <si>
    <t>01 Ain</t>
  </si>
  <si>
    <t>02 Aisne</t>
  </si>
  <si>
    <t>03 Allier</t>
  </si>
  <si>
    <t>04 Alpes-de-Haute-Provence</t>
  </si>
  <si>
    <t>05 Hautes-Alpes</t>
  </si>
  <si>
    <t>06 Alpes-Maritimes</t>
  </si>
  <si>
    <t>07 Ardèche</t>
  </si>
  <si>
    <t>08 Ardennes</t>
  </si>
  <si>
    <t>09 Ariège</t>
  </si>
  <si>
    <t>10 Aube</t>
  </si>
  <si>
    <t>11 Aude</t>
  </si>
  <si>
    <t>12 Aveyron</t>
  </si>
  <si>
    <t>13 Bouches-du-Rhône</t>
  </si>
  <si>
    <t>14 Calvados</t>
  </si>
  <si>
    <t>15 Cantal</t>
  </si>
  <si>
    <t>16 Charente</t>
  </si>
  <si>
    <t>17 Charente-Maritime</t>
  </si>
  <si>
    <t>18 Cher</t>
  </si>
  <si>
    <t>19 Corrèze</t>
  </si>
  <si>
    <t>21 Côte-d'Or</t>
  </si>
  <si>
    <t>22 Côtes-d'Armor</t>
  </si>
  <si>
    <t>23 Creuse</t>
  </si>
  <si>
    <t>24 Dordogne</t>
  </si>
  <si>
    <t>25 Doubs</t>
  </si>
  <si>
    <t>26 Drôme</t>
  </si>
  <si>
    <t>27 Eure</t>
  </si>
  <si>
    <t>28 Eure-et-Loir</t>
  </si>
  <si>
    <t>29 Finistère</t>
  </si>
  <si>
    <t>30 Gard</t>
  </si>
  <si>
    <t>31 Haute-Garonne</t>
  </si>
  <si>
    <t>32 Gers</t>
  </si>
  <si>
    <t>33 Gironde</t>
  </si>
  <si>
    <t>34 Hérault</t>
  </si>
  <si>
    <t>35 Ille-et-Vilaine</t>
  </si>
  <si>
    <t>36 Indre</t>
  </si>
  <si>
    <t>37 Indre-et-Loire</t>
  </si>
  <si>
    <t>38 Isère</t>
  </si>
  <si>
    <t>39 Jura</t>
  </si>
  <si>
    <t>40 Landes</t>
  </si>
  <si>
    <t>41 Loir-et-Cher</t>
  </si>
  <si>
    <t>42 Loire</t>
  </si>
  <si>
    <t>43 Haute-Loire</t>
  </si>
  <si>
    <t>44 Loire-Atlantique</t>
  </si>
  <si>
    <t>45 Loiret</t>
  </si>
  <si>
    <t>46 Lot</t>
  </si>
  <si>
    <t>47 Lot-et-Garonne</t>
  </si>
  <si>
    <t>48 Lozère</t>
  </si>
  <si>
    <t>49 Maine-et-Loire</t>
  </si>
  <si>
    <t>50 Manche</t>
  </si>
  <si>
    <t>51 Marne</t>
  </si>
  <si>
    <t>52 Haute-Marne</t>
  </si>
  <si>
    <t>53 Mayenne</t>
  </si>
  <si>
    <t>54 Meurthe-et-Moselle</t>
  </si>
  <si>
    <t>55 Meuse</t>
  </si>
  <si>
    <t>56 Morbihan</t>
  </si>
  <si>
    <t>57 Moselle</t>
  </si>
  <si>
    <t>58 Nièvre</t>
  </si>
  <si>
    <t>59 Nord</t>
  </si>
  <si>
    <t>60 Oise</t>
  </si>
  <si>
    <t>61 Orne</t>
  </si>
  <si>
    <t>62 Pas-de-Calais</t>
  </si>
  <si>
    <t>63 Puy-de-Dôme</t>
  </si>
  <si>
    <t>64 Pyrénées-Atlantiques</t>
  </si>
  <si>
    <t>65 Hautes-Pyrénées</t>
  </si>
  <si>
    <t>66 Pyrénées-Orientales</t>
  </si>
  <si>
    <t>67A Collectivité Européenne d'Alsace</t>
  </si>
  <si>
    <t>69D Rhône</t>
  </si>
  <si>
    <t>70 Haute-Saône</t>
  </si>
  <si>
    <t>71 Saône-et-Loire</t>
  </si>
  <si>
    <t>72 Sarthe</t>
  </si>
  <si>
    <t>73 Savoie</t>
  </si>
  <si>
    <t>74 Haute-Savoie</t>
  </si>
  <si>
    <t>76 Seine-Maritime</t>
  </si>
  <si>
    <t>77 Seine-et-Marne</t>
  </si>
  <si>
    <t>78 Yvelines</t>
  </si>
  <si>
    <t>79 Deux-Sèvres</t>
  </si>
  <si>
    <t>80 Somme</t>
  </si>
  <si>
    <t>81 Tarn</t>
  </si>
  <si>
    <t>82 Tarn-et-Garonne</t>
  </si>
  <si>
    <t>83 Var</t>
  </si>
  <si>
    <t>84 Vaucluse</t>
  </si>
  <si>
    <t>85 Vendée</t>
  </si>
  <si>
    <t>86 Vienne</t>
  </si>
  <si>
    <t>87 Haute-Vienne</t>
  </si>
  <si>
    <t>88 Vosges</t>
  </si>
  <si>
    <t>89 Yonne</t>
  </si>
  <si>
    <t>90 Territoire de Belfort</t>
  </si>
  <si>
    <t>91 Essonne</t>
  </si>
  <si>
    <t>92 Hauts-de-Seine</t>
  </si>
  <si>
    <t>93 Seine-Saint-Denis</t>
  </si>
  <si>
    <t>94 Val-de-Marne</t>
  </si>
  <si>
    <t>95 Val-d'Oise</t>
  </si>
  <si>
    <t>971 Guadeloupe</t>
  </si>
  <si>
    <t>974 La Réunion</t>
  </si>
  <si>
    <t>976 Mayotte</t>
  </si>
  <si>
    <t>Fraction de TVA</t>
  </si>
  <si>
    <t>Dotations et subventions d'investissement</t>
  </si>
  <si>
    <t>Hors La Réunion en 2020</t>
  </si>
  <si>
    <t>Épargne nette</t>
  </si>
  <si>
    <t>2022*</t>
  </si>
  <si>
    <t>(en milliards d'euros)</t>
  </si>
  <si>
    <t>Valeurs provisoires</t>
  </si>
  <si>
    <t>Budgets principaux</t>
  </si>
  <si>
    <r>
      <t xml:space="preserve">2019 / 2018 
à champ constant </t>
    </r>
    <r>
      <rPr>
        <b/>
        <vertAlign val="superscript"/>
        <sz val="11"/>
        <rFont val="Arial"/>
        <family val="2"/>
      </rPr>
      <t>(c)</t>
    </r>
  </si>
  <si>
    <r>
      <t xml:space="preserve">2019 </t>
    </r>
    <r>
      <rPr>
        <b/>
        <vertAlign val="superscript"/>
        <sz val="11"/>
        <rFont val="Arial"/>
        <family val="2"/>
      </rPr>
      <t>(d)</t>
    </r>
  </si>
  <si>
    <t>2020 / 2019</t>
  </si>
  <si>
    <r>
      <t xml:space="preserve">2021 / 2020 </t>
    </r>
    <r>
      <rPr>
        <b/>
        <vertAlign val="superscript"/>
        <sz val="10"/>
        <rFont val="Arial"/>
        <family val="2"/>
      </rPr>
      <t>(e)</t>
    </r>
  </si>
  <si>
    <t>2021 / 2019</t>
  </si>
  <si>
    <t>DÉPENSES DE FONCTIONNEMENT (1)</t>
  </si>
  <si>
    <t>Achats et charges externes</t>
  </si>
  <si>
    <t>Autres dépenses de fonctionnement</t>
  </si>
  <si>
    <t>RECETTES DE FONCTIONNEMENT (2)</t>
  </si>
  <si>
    <t>Impôts et taxes</t>
  </si>
  <si>
    <t>- Impôts locaux</t>
  </si>
  <si>
    <t>- Autres impôts et taxes</t>
  </si>
  <si>
    <t>dont : fraction de TVA</t>
  </si>
  <si>
    <t>-</t>
  </si>
  <si>
    <t>: DMTO</t>
  </si>
  <si>
    <t>: TICPE</t>
  </si>
  <si>
    <t>: TSCA</t>
  </si>
  <si>
    <t>Concours de l'État</t>
  </si>
  <si>
    <t>- Dotations globales de fonctionnement (DGF)</t>
  </si>
  <si>
    <t>- Autres dotations</t>
  </si>
  <si>
    <t>- Péréquations et compensations fiscales</t>
  </si>
  <si>
    <t>Subventions reçues et participations</t>
  </si>
  <si>
    <t>Ventes de biens et services</t>
  </si>
  <si>
    <t>Autres recettes de fonctionnement</t>
  </si>
  <si>
    <t>Épargne brute (3) = (2)-(1)</t>
  </si>
  <si>
    <t>Épargne nette = (3)-(8)</t>
  </si>
  <si>
    <t>DÉPENSES D'INVESTISSEMENT hors remboursements (4)</t>
  </si>
  <si>
    <t>Subventions d'équipement versées</t>
  </si>
  <si>
    <t>RECETTES D'INVESTISSEMENT hors emprunts (5)</t>
  </si>
  <si>
    <t>DÉPENSES TOTALES hors remboursements (6) = (1)+(4)</t>
  </si>
  <si>
    <t>RECETTES TOTALES hors emprunts (7) = (2)+(5)</t>
  </si>
  <si>
    <t>Capacité ou besoin de financement = (7)-(6)</t>
  </si>
  <si>
    <t>Remboursements de dette (8)</t>
  </si>
  <si>
    <t>Emprunts (9)</t>
  </si>
  <si>
    <t>Flux net de dette =(9)-(8)</t>
  </si>
  <si>
    <t>DÉPENSES TOTALES (10)=(6)+(8)</t>
  </si>
  <si>
    <t>RECETTES TOTALES (11)=(7)+(9)</t>
  </si>
  <si>
    <t>Variation du fonds de roulement = (11)-(10)</t>
  </si>
  <si>
    <t xml:space="preserve"> </t>
  </si>
  <si>
    <r>
      <t>Dette au 31 décembre (12)</t>
    </r>
    <r>
      <rPr>
        <b/>
        <vertAlign val="superscript"/>
        <sz val="11"/>
        <rFont val="Arial"/>
        <family val="2"/>
      </rPr>
      <t xml:space="preserve"> (b)</t>
    </r>
  </si>
  <si>
    <t>Ratios</t>
  </si>
  <si>
    <t>Taux d'épargne brute = (3) / (2)</t>
  </si>
  <si>
    <t xml:space="preserve">Taux d'épargne nette = [(3)-(8)] / (2) </t>
  </si>
  <si>
    <t>Taux d'endettement = (12) / (2)</t>
  </si>
  <si>
    <t>Délai de désendettement = (12) / (3)</t>
  </si>
  <si>
    <t>(a) Hors collectivités territoriales uniques (CTU) de Martinique et Guyane et collectivité de Corse et hors Ville de Paris.</t>
  </si>
  <si>
    <t>(b) La dette de l'année N n'est pas exactement égale à la dette de l'année N-1 augmentée du flux net de dette de l'année N, du fait de certaines différences conceptuelles entre le stock et les flux reportés ici.</t>
  </si>
  <si>
    <t>(c) Évolution calculée à périmètre constant c'est-à-dire hors Paris.</t>
  </si>
  <si>
    <t>(d) La Ville de Paris, créée en 2019 en lieu et place du département et de la commune de Paris, est considérée comme une commune.</t>
  </si>
  <si>
    <t>(e) En 2021, les départements perdent le produit de la taxe foncière sur le foncier bâti (au profit des communes) et perçoivent en compensation une fraction du produit de la TVA.</t>
  </si>
  <si>
    <t>2022 / 2021</t>
  </si>
  <si>
    <t>Budgets primitifs</t>
  </si>
  <si>
    <t>Source : DGCL - Données DGFIP, comptes de gestion ; budgets principaux. Montants en opérations réelles calculés hors gestion active de la dette. Budgets primitifs 2021 et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</si>
</sst>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\+0.0&quot; &quot;%;\-0.0&quot; &quot;%"/>
    <numFmt numFmtId="165" formatCode="\+0.0%;\-0.0%"/>
    <numFmt numFmtId="166" formatCode="0.0"/>
    <numFmt numFmtId="167" formatCode="#,##0.0"/>
    <numFmt numFmtId="168" formatCode="0.0%"/>
    <numFmt numFmtId="169" formatCode="0.0&quot; ans&quot;"/>
    <numFmt numFmtId="170" formatCode="_-* #,##0.00\ [$€]_-;\-* #,##0.00\ [$€]_-;_-* &quot;-&quot;??\ [$€]_-;_-@_-"/>
    <numFmt numFmtId="171" formatCode="#,##0_ ;\-#,##0\ "/>
    <numFmt numFmtId="172" formatCode="#,##0.000"/>
    <numFmt numFmtId="173" formatCode="\+0.00;\-0.00"/>
    <numFmt numFmtId="174" formatCode="\+0.0&quot; pt&quot;;\-0.0&quot; pt&quot;"/>
    <numFmt numFmtId="175" formatCode="\+&quot; &quot;0.0&quot; an&quot;;\-&quot; &quot;0.0&quot; an&quot;"/>
    <numFmt numFmtId="176" formatCode="0.0&quot; an&quot;"/>
  </numFmts>
  <fonts count="27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Geneva"/>
    </font>
    <font>
      <sz val="9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8"/>
      <name val="Courier"/>
      <family val="3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i/>
      <sz val="9"/>
      <color theme="1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u/>
      <sz val="10"/>
      <color indexed="12"/>
      <name val="Geneva"/>
    </font>
    <font>
      <sz val="9"/>
      <color indexed="8"/>
      <name val="Times"/>
      <family val="1"/>
    </font>
    <font>
      <sz val="11"/>
      <color rgb="FF000000"/>
      <name val="Calibri"/>
      <family val="2"/>
      <scheme val="minor"/>
    </font>
    <font>
      <sz val="10"/>
      <color theme="1"/>
      <name val="Geneva"/>
    </font>
    <font>
      <sz val="11"/>
      <name val="Calibri"/>
      <family val="2"/>
      <scheme val="minor"/>
    </font>
    <font>
      <i/>
      <sz val="10"/>
      <name val="Arial"/>
      <family val="2"/>
    </font>
    <font>
      <sz val="10"/>
      <color rgb="FFFF0000"/>
      <name val="Arial"/>
      <family val="2"/>
    </font>
    <font>
      <b/>
      <vertAlign val="superscript"/>
      <sz val="11"/>
      <name val="Arial"/>
      <family val="2"/>
    </font>
    <font>
      <b/>
      <vertAlign val="superscript"/>
      <sz val="10"/>
      <name val="Arial"/>
      <family val="2"/>
    </font>
    <font>
      <i/>
      <sz val="9"/>
      <name val="Arial"/>
      <family val="2"/>
    </font>
    <font>
      <i/>
      <sz val="9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AFBFE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5F7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C1C1C1"/>
      </left>
      <right/>
      <top/>
      <bottom/>
      <diagonal/>
    </border>
    <border>
      <left style="medium">
        <color rgb="FFC1C1C1"/>
      </left>
      <right/>
      <top/>
      <bottom style="thin">
        <color indexed="64"/>
      </bottom>
      <diagonal/>
    </border>
    <border>
      <left style="medium">
        <color rgb="FFC1C1C1"/>
      </left>
      <right/>
      <top style="thin">
        <color indexed="64"/>
      </top>
      <bottom style="thin">
        <color indexed="64"/>
      </bottom>
      <diagonal/>
    </border>
    <border>
      <left style="medium">
        <color rgb="FFC1C1C1"/>
      </left>
      <right/>
      <top style="medium">
        <color rgb="FFC1C1C1"/>
      </top>
      <bottom style="thin">
        <color indexed="64"/>
      </bottom>
      <diagonal/>
    </border>
    <border>
      <left/>
      <right/>
      <top style="medium">
        <color rgb="FFC1C1C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C1C1C1"/>
      </right>
      <top style="medium">
        <color rgb="FF000000"/>
      </top>
      <bottom style="thin">
        <color rgb="FFC1C1C1"/>
      </bottom>
      <diagonal/>
    </border>
    <border>
      <left style="thin">
        <color rgb="FFC1C1C1"/>
      </left>
      <right style="thin">
        <color rgb="FFC1C1C1"/>
      </right>
      <top style="medium">
        <color rgb="FF000000"/>
      </top>
      <bottom style="thin">
        <color rgb="FFC1C1C1"/>
      </bottom>
      <diagonal/>
    </border>
    <border>
      <left style="thin">
        <color rgb="FFC1C1C1"/>
      </left>
      <right style="medium">
        <color rgb="FF000000"/>
      </right>
      <top style="medium">
        <color rgb="FF000000"/>
      </top>
      <bottom style="thin">
        <color rgb="FFC1C1C1"/>
      </bottom>
      <diagonal/>
    </border>
    <border>
      <left style="medium">
        <color rgb="FF000000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 style="medium">
        <color rgb="FF000000"/>
      </right>
      <top style="thin">
        <color rgb="FFC1C1C1"/>
      </top>
      <bottom style="thin">
        <color rgb="FFC1C1C1"/>
      </bottom>
      <diagonal/>
    </border>
    <border>
      <left/>
      <right/>
      <top/>
      <bottom style="thin">
        <color rgb="FF000000"/>
      </bottom>
      <diagonal/>
    </border>
    <border>
      <left style="medium">
        <color rgb="FFC1C1C1"/>
      </left>
      <right/>
      <top style="medium">
        <color rgb="FFC1C1C1"/>
      </top>
      <bottom/>
      <diagonal/>
    </border>
    <border>
      <left/>
      <right/>
      <top style="medium">
        <color rgb="FFC1C1C1"/>
      </top>
      <bottom/>
      <diagonal/>
    </border>
    <border>
      <left/>
      <right style="thin">
        <color rgb="FFC1C1C1"/>
      </right>
      <top/>
      <bottom style="thin">
        <color rgb="FFC1C1C1"/>
      </bottom>
      <diagonal/>
    </border>
    <border>
      <left/>
      <right style="thin">
        <color rgb="FFC1C1C1"/>
      </right>
      <top/>
      <bottom/>
      <diagonal/>
    </border>
  </borders>
  <cellStyleXfs count="14">
    <xf numFmtId="0" fontId="0" fillId="0" borderId="0"/>
    <xf numFmtId="0" fontId="4" fillId="0" borderId="0"/>
    <xf numFmtId="9" fontId="5" fillId="0" borderId="0" applyFont="0" applyFill="0" applyBorder="0" applyAlignment="0" applyProtection="0"/>
    <xf numFmtId="0" fontId="6" fillId="0" borderId="0"/>
    <xf numFmtId="0" fontId="1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/>
    <xf numFmtId="3" fontId="17" fillId="0" borderId="0" applyFill="0" applyBorder="0">
      <alignment horizontal="right" vertical="top"/>
    </xf>
    <xf numFmtId="170" fontId="15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9" fontId="15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</cellStyleXfs>
  <cellXfs count="185">
    <xf numFmtId="0" fontId="0" fillId="0" borderId="0" xfId="0"/>
    <xf numFmtId="0" fontId="0" fillId="0" borderId="0" xfId="0" applyFill="1"/>
    <xf numFmtId="0" fontId="1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right" indent="1"/>
    </xf>
    <xf numFmtId="164" fontId="3" fillId="2" borderId="0" xfId="0" applyNumberFormat="1" applyFont="1" applyFill="1" applyBorder="1" applyAlignment="1">
      <alignment horizontal="right" indent="1"/>
    </xf>
    <xf numFmtId="164" fontId="3" fillId="2" borderId="3" xfId="0" applyNumberFormat="1" applyFont="1" applyFill="1" applyBorder="1" applyAlignment="1">
      <alignment horizontal="right" vertical="center" indent="1"/>
    </xf>
    <xf numFmtId="0" fontId="0" fillId="0" borderId="0" xfId="0" applyFill="1" applyAlignment="1"/>
    <xf numFmtId="0" fontId="1" fillId="2" borderId="1" xfId="0" applyFont="1" applyFill="1" applyBorder="1" applyAlignment="1">
      <alignment vertical="top" wrapText="1"/>
    </xf>
    <xf numFmtId="0" fontId="0" fillId="0" borderId="0" xfId="0" applyAlignment="1"/>
    <xf numFmtId="166" fontId="0" fillId="0" borderId="0" xfId="0" applyNumberFormat="1"/>
    <xf numFmtId="1" fontId="0" fillId="0" borderId="0" xfId="0" applyNumberFormat="1"/>
    <xf numFmtId="3" fontId="3" fillId="0" borderId="0" xfId="0" applyNumberFormat="1" applyFont="1"/>
    <xf numFmtId="166" fontId="7" fillId="3" borderId="4" xfId="0" applyNumberFormat="1" applyFont="1" applyFill="1" applyBorder="1" applyAlignment="1">
      <alignment horizontal="right"/>
    </xf>
    <xf numFmtId="0" fontId="0" fillId="0" borderId="0" xfId="0" applyNumberFormat="1"/>
    <xf numFmtId="0" fontId="6" fillId="0" borderId="0" xfId="3" applyNumberFormat="1" applyFont="1" applyAlignment="1" applyProtection="1">
      <alignment horizontal="center"/>
      <protection locked="0"/>
    </xf>
    <xf numFmtId="0" fontId="6" fillId="0" borderId="0" xfId="3" quotePrefix="1" applyNumberFormat="1" applyFont="1" applyAlignment="1" applyProtection="1">
      <alignment horizontal="center"/>
      <protection locked="0"/>
    </xf>
    <xf numFmtId="168" fontId="0" fillId="0" borderId="0" xfId="2" applyNumberFormat="1" applyFont="1"/>
    <xf numFmtId="0" fontId="8" fillId="0" borderId="0" xfId="0" applyFont="1"/>
    <xf numFmtId="166" fontId="7" fillId="3" borderId="4" xfId="4" applyNumberFormat="1" applyFont="1" applyFill="1" applyBorder="1" applyAlignment="1"/>
    <xf numFmtId="0" fontId="3" fillId="2" borderId="2" xfId="0" applyFont="1" applyFill="1" applyBorder="1"/>
    <xf numFmtId="0" fontId="4" fillId="2" borderId="0" xfId="0" applyFont="1" applyFill="1" applyBorder="1"/>
    <xf numFmtId="166" fontId="8" fillId="0" borderId="0" xfId="0" applyNumberFormat="1" applyFont="1"/>
    <xf numFmtId="0" fontId="1" fillId="2" borderId="5" xfId="0" applyFont="1" applyFill="1" applyBorder="1" applyAlignment="1">
      <alignment horizontal="center" vertical="center" wrapText="1"/>
    </xf>
    <xf numFmtId="167" fontId="0" fillId="0" borderId="0" xfId="0" applyNumberFormat="1" applyBorder="1" applyAlignment="1">
      <alignment vertical="top" wrapText="1"/>
    </xf>
    <xf numFmtId="167" fontId="0" fillId="0" borderId="0" xfId="0" applyNumberFormat="1" applyBorder="1"/>
    <xf numFmtId="165" fontId="0" fillId="0" borderId="0" xfId="0" applyNumberFormat="1"/>
    <xf numFmtId="0" fontId="12" fillId="4" borderId="6" xfId="0" applyFont="1" applyFill="1" applyBorder="1" applyAlignment="1">
      <alignment horizontal="left" vertical="top"/>
    </xf>
    <xf numFmtId="0" fontId="11" fillId="0" borderId="0" xfId="0" applyFont="1" applyFill="1" applyAlignment="1">
      <alignment horizontal="center" vertical="top" wrapText="1"/>
    </xf>
    <xf numFmtId="166" fontId="12" fillId="0" borderId="0" xfId="0" applyNumberFormat="1" applyFont="1" applyFill="1" applyAlignment="1">
      <alignment vertical="top" wrapText="1"/>
    </xf>
    <xf numFmtId="1" fontId="8" fillId="0" borderId="0" xfId="0" applyNumberFormat="1" applyFont="1"/>
    <xf numFmtId="0" fontId="9" fillId="0" borderId="0" xfId="0" applyFont="1" applyFill="1" applyAlignment="1">
      <alignment horizontal="center" vertical="top" wrapText="1"/>
    </xf>
    <xf numFmtId="166" fontId="9" fillId="0" borderId="0" xfId="0" applyNumberFormat="1" applyFont="1" applyFill="1" applyAlignment="1">
      <alignment vertical="top" wrapText="1"/>
    </xf>
    <xf numFmtId="0" fontId="2" fillId="2" borderId="2" xfId="0" applyFont="1" applyFill="1" applyBorder="1" applyAlignment="1"/>
    <xf numFmtId="0" fontId="2" fillId="2" borderId="0" xfId="0" applyFont="1" applyFill="1" applyBorder="1" applyAlignment="1"/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/>
    </xf>
    <xf numFmtId="164" fontId="3" fillId="2" borderId="5" xfId="0" applyNumberFormat="1" applyFont="1" applyFill="1" applyBorder="1" applyAlignment="1">
      <alignment horizontal="right" indent="1"/>
    </xf>
    <xf numFmtId="165" fontId="8" fillId="2" borderId="0" xfId="0" applyNumberFormat="1" applyFont="1" applyFill="1"/>
    <xf numFmtId="165" fontId="8" fillId="2" borderId="3" xfId="0" applyNumberFormat="1" applyFont="1" applyFill="1" applyBorder="1"/>
    <xf numFmtId="0" fontId="2" fillId="2" borderId="3" xfId="0" applyFont="1" applyFill="1" applyBorder="1" applyAlignment="1">
      <alignment vertical="top"/>
    </xf>
    <xf numFmtId="0" fontId="13" fillId="2" borderId="0" xfId="0" applyFont="1" applyFill="1" applyBorder="1" applyAlignment="1">
      <alignment vertical="top"/>
    </xf>
    <xf numFmtId="0" fontId="14" fillId="0" borderId="0" xfId="5" applyAlignment="1" applyProtection="1"/>
    <xf numFmtId="0" fontId="12" fillId="4" borderId="7" xfId="0" applyFont="1" applyFill="1" applyBorder="1" applyAlignment="1">
      <alignment horizontal="left" vertical="top"/>
    </xf>
    <xf numFmtId="0" fontId="11" fillId="4" borderId="8" xfId="0" applyFont="1" applyFill="1" applyBorder="1" applyAlignment="1">
      <alignment horizontal="center" vertical="top"/>
    </xf>
    <xf numFmtId="2" fontId="12" fillId="4" borderId="5" xfId="0" applyNumberFormat="1" applyFont="1" applyFill="1" applyBorder="1" applyAlignment="1">
      <alignment vertical="top"/>
    </xf>
    <xf numFmtId="0" fontId="11" fillId="4" borderId="9" xfId="0" applyFont="1" applyFill="1" applyBorder="1" applyAlignment="1">
      <alignment horizontal="center" vertical="top"/>
    </xf>
    <xf numFmtId="0" fontId="11" fillId="4" borderId="10" xfId="0" applyFont="1" applyFill="1" applyBorder="1" applyAlignment="1">
      <alignment horizontal="center" vertical="top"/>
    </xf>
    <xf numFmtId="2" fontId="0" fillId="0" borderId="0" xfId="0" applyNumberFormat="1"/>
    <xf numFmtId="2" fontId="8" fillId="0" borderId="0" xfId="0" applyNumberFormat="1" applyFont="1"/>
    <xf numFmtId="164" fontId="0" fillId="0" borderId="0" xfId="0" applyNumberFormat="1"/>
    <xf numFmtId="169" fontId="0" fillId="5" borderId="3" xfId="0" applyNumberFormat="1" applyFill="1" applyBorder="1" applyAlignment="1">
      <alignment horizontal="right" indent="1"/>
    </xf>
    <xf numFmtId="1" fontId="18" fillId="4" borderId="2" xfId="0" applyNumberFormat="1" applyFont="1" applyFill="1" applyBorder="1"/>
    <xf numFmtId="1" fontId="18" fillId="4" borderId="14" xfId="0" applyNumberFormat="1" applyFont="1" applyFill="1" applyBorder="1"/>
    <xf numFmtId="1" fontId="18" fillId="4" borderId="0" xfId="0" applyNumberFormat="1" applyFont="1" applyFill="1" applyBorder="1"/>
    <xf numFmtId="1" fontId="18" fillId="4" borderId="16" xfId="0" applyNumberFormat="1" applyFont="1" applyFill="1" applyBorder="1"/>
    <xf numFmtId="0" fontId="18" fillId="4" borderId="0" xfId="0" applyFont="1" applyFill="1" applyBorder="1" applyAlignment="1">
      <alignment horizontal="center" vertical="top" wrapText="1"/>
    </xf>
    <xf numFmtId="0" fontId="18" fillId="4" borderId="3" xfId="0" applyFont="1" applyFill="1" applyBorder="1" applyAlignment="1">
      <alignment horizontal="center" vertical="top" wrapText="1"/>
    </xf>
    <xf numFmtId="1" fontId="18" fillId="4" borderId="3" xfId="0" applyNumberFormat="1" applyFont="1" applyFill="1" applyBorder="1"/>
    <xf numFmtId="1" fontId="18" fillId="4" borderId="18" xfId="0" applyNumberFormat="1" applyFont="1" applyFill="1" applyBorder="1"/>
    <xf numFmtId="0" fontId="18" fillId="4" borderId="2" xfId="0" applyFont="1" applyFill="1" applyBorder="1" applyAlignment="1">
      <alignment horizontal="center" vertical="top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wrapText="1"/>
    </xf>
    <xf numFmtId="0" fontId="8" fillId="0" borderId="5" xfId="0" applyFont="1" applyBorder="1"/>
    <xf numFmtId="0" fontId="8" fillId="0" borderId="12" xfId="0" applyFont="1" applyBorder="1"/>
    <xf numFmtId="0" fontId="18" fillId="4" borderId="0" xfId="0" applyFont="1" applyFill="1" applyAlignment="1">
      <alignment horizontal="center" vertical="top"/>
    </xf>
    <xf numFmtId="166" fontId="0" fillId="0" borderId="26" xfId="0" applyNumberFormat="1" applyBorder="1"/>
    <xf numFmtId="0" fontId="9" fillId="4" borderId="0" xfId="0" applyFont="1" applyFill="1" applyAlignment="1">
      <alignment vertical="top" wrapText="1"/>
    </xf>
    <xf numFmtId="0" fontId="9" fillId="4" borderId="0" xfId="0" applyFont="1" applyFill="1"/>
    <xf numFmtId="0" fontId="9" fillId="4" borderId="0" xfId="0" applyFont="1" applyFill="1" applyAlignment="1">
      <alignment horizontal="center"/>
    </xf>
    <xf numFmtId="0" fontId="11" fillId="4" borderId="27" xfId="0" applyFont="1" applyFill="1" applyBorder="1" applyAlignment="1">
      <alignment horizontal="center" vertical="top" wrapText="1"/>
    </xf>
    <xf numFmtId="0" fontId="11" fillId="4" borderId="28" xfId="0" applyFont="1" applyFill="1" applyBorder="1" applyAlignment="1">
      <alignment horizontal="center" vertical="top" wrapText="1"/>
    </xf>
    <xf numFmtId="0" fontId="6" fillId="0" borderId="0" xfId="3" applyFont="1" applyAlignment="1">
      <alignment horizontal="right"/>
    </xf>
    <xf numFmtId="0" fontId="19" fillId="0" borderId="0" xfId="0" applyFont="1"/>
    <xf numFmtId="0" fontId="3" fillId="6" borderId="29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3" fillId="6" borderId="29" xfId="0" applyNumberFormat="1" applyFont="1" applyFill="1" applyBorder="1" applyAlignment="1" applyProtection="1">
      <alignment horizontal="center" vertical="center"/>
    </xf>
    <xf numFmtId="0" fontId="3" fillId="6" borderId="0" xfId="0" applyNumberFormat="1" applyFont="1" applyFill="1" applyBorder="1" applyAlignment="1" applyProtection="1">
      <alignment horizontal="center" vertical="center" wrapText="1"/>
    </xf>
    <xf numFmtId="0" fontId="3" fillId="6" borderId="29" xfId="0" applyNumberFormat="1" applyFont="1" applyFill="1" applyBorder="1" applyAlignment="1" applyProtection="1">
      <alignment horizontal="left" vertical="center"/>
    </xf>
    <xf numFmtId="0" fontId="4" fillId="7" borderId="29" xfId="0" applyNumberFormat="1" applyFont="1" applyFill="1" applyBorder="1" applyAlignment="1" applyProtection="1">
      <alignment horizontal="right" vertical="center" wrapText="1"/>
    </xf>
    <xf numFmtId="171" fontId="0" fillId="0" borderId="0" xfId="0" applyNumberFormat="1" applyAlignment="1">
      <alignment vertical="center"/>
    </xf>
    <xf numFmtId="1" fontId="0" fillId="0" borderId="0" xfId="0" applyNumberFormat="1" applyAlignment="1">
      <alignment vertical="center"/>
    </xf>
    <xf numFmtId="0" fontId="3" fillId="6" borderId="30" xfId="0" applyNumberFormat="1" applyFont="1" applyFill="1" applyBorder="1" applyAlignment="1" applyProtection="1">
      <alignment horizontal="center" vertical="center" wrapText="1"/>
    </xf>
    <xf numFmtId="0" fontId="3" fillId="6" borderId="29" xfId="0" applyNumberFormat="1" applyFont="1" applyFill="1" applyBorder="1" applyAlignment="1" applyProtection="1">
      <alignment horizontal="left" vertical="center" wrapText="1"/>
    </xf>
    <xf numFmtId="3" fontId="0" fillId="0" borderId="0" xfId="0" applyNumberFormat="1" applyAlignment="1">
      <alignment vertical="center"/>
    </xf>
    <xf numFmtId="4" fontId="9" fillId="4" borderId="0" xfId="0" applyNumberFormat="1" applyFont="1" applyFill="1" applyAlignment="1">
      <alignment vertical="top"/>
    </xf>
    <xf numFmtId="4" fontId="9" fillId="4" borderId="3" xfId="0" applyNumberFormat="1" applyFont="1" applyFill="1" applyBorder="1" applyAlignment="1">
      <alignment vertical="top"/>
    </xf>
    <xf numFmtId="0" fontId="8" fillId="0" borderId="17" xfId="0" applyFont="1" applyBorder="1"/>
    <xf numFmtId="0" fontId="8" fillId="0" borderId="3" xfId="0" applyFont="1" applyBorder="1"/>
    <xf numFmtId="0" fontId="8" fillId="0" borderId="21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8" fillId="0" borderId="20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/>
    </xf>
    <xf numFmtId="167" fontId="20" fillId="0" borderId="24" xfId="0" applyNumberFormat="1" applyFont="1" applyBorder="1" applyAlignment="1">
      <alignment vertical="top" wrapText="1"/>
    </xf>
    <xf numFmtId="167" fontId="20" fillId="0" borderId="25" xfId="0" applyNumberFormat="1" applyFont="1" applyBorder="1" applyAlignment="1">
      <alignment vertical="top" wrapText="1"/>
    </xf>
    <xf numFmtId="172" fontId="9" fillId="4" borderId="0" xfId="0" applyNumberFormat="1" applyFont="1" applyFill="1"/>
    <xf numFmtId="165" fontId="3" fillId="2" borderId="5" xfId="0" applyNumberFormat="1" applyFont="1" applyFill="1" applyBorder="1" applyAlignment="1">
      <alignment horizontal="right" indent="1"/>
    </xf>
    <xf numFmtId="0" fontId="0" fillId="0" borderId="0" xfId="0" applyAlignment="1">
      <alignment horizontal="right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5" fillId="2" borderId="0" xfId="11" applyFont="1" applyFill="1" applyAlignment="1">
      <alignment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21" fillId="2" borderId="0" xfId="11" applyFont="1" applyFill="1" applyAlignment="1">
      <alignment vertical="center"/>
    </xf>
    <xf numFmtId="0" fontId="22" fillId="2" borderId="0" xfId="11" applyFont="1" applyFill="1" applyAlignment="1">
      <alignment vertical="center"/>
    </xf>
    <xf numFmtId="0" fontId="21" fillId="2" borderId="2" xfId="11" applyFont="1" applyFill="1" applyBorder="1" applyAlignment="1">
      <alignment horizontal="center" vertical="center"/>
    </xf>
    <xf numFmtId="0" fontId="21" fillId="2" borderId="2" xfId="11" applyFont="1" applyFill="1" applyBorder="1" applyAlignment="1">
      <alignment vertical="center"/>
    </xf>
    <xf numFmtId="0" fontId="21" fillId="8" borderId="2" xfId="1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2" fontId="3" fillId="5" borderId="2" xfId="0" applyNumberFormat="1" applyFont="1" applyFill="1" applyBorder="1" applyAlignment="1">
      <alignment horizontal="right" vertical="center"/>
    </xf>
    <xf numFmtId="164" fontId="3" fillId="2" borderId="2" xfId="0" applyNumberFormat="1" applyFont="1" applyFill="1" applyBorder="1" applyAlignment="1">
      <alignment horizontal="right" vertical="center"/>
    </xf>
    <xf numFmtId="4" fontId="3" fillId="5" borderId="2" xfId="1" applyNumberFormat="1" applyFont="1" applyFill="1" applyBorder="1" applyAlignment="1">
      <alignment horizontal="right" vertical="center"/>
    </xf>
    <xf numFmtId="165" fontId="3" fillId="2" borderId="2" xfId="1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2" fontId="4" fillId="5" borderId="0" xfId="0" applyNumberFormat="1" applyFont="1" applyFill="1" applyBorder="1" applyAlignment="1">
      <alignment horizontal="right" vertical="center"/>
    </xf>
    <xf numFmtId="164" fontId="4" fillId="2" borderId="0" xfId="0" applyNumberFormat="1" applyFont="1" applyFill="1" applyBorder="1" applyAlignment="1">
      <alignment horizontal="right" vertical="center"/>
    </xf>
    <xf numFmtId="4" fontId="4" fillId="5" borderId="0" xfId="1" applyNumberFormat="1" applyFont="1" applyFill="1" applyBorder="1" applyAlignment="1">
      <alignment horizontal="right" vertical="center"/>
    </xf>
    <xf numFmtId="165" fontId="4" fillId="2" borderId="0" xfId="1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2" fontId="3" fillId="5" borderId="0" xfId="0" applyNumberFormat="1" applyFont="1" applyFill="1" applyBorder="1" applyAlignment="1">
      <alignment horizontal="right" vertical="center"/>
    </xf>
    <xf numFmtId="164" fontId="3" fillId="2" borderId="0" xfId="0" applyNumberFormat="1" applyFont="1" applyFill="1" applyBorder="1" applyAlignment="1">
      <alignment horizontal="right" vertical="center"/>
    </xf>
    <xf numFmtId="4" fontId="3" fillId="5" borderId="0" xfId="1" applyNumberFormat="1" applyFont="1" applyFill="1" applyBorder="1" applyAlignment="1">
      <alignment horizontal="right" vertical="center"/>
    </xf>
    <xf numFmtId="165" fontId="3" fillId="2" borderId="0" xfId="1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quotePrefix="1" applyFont="1" applyFill="1" applyBorder="1" applyAlignment="1">
      <alignment horizontal="left" vertical="center"/>
    </xf>
    <xf numFmtId="0" fontId="21" fillId="2" borderId="0" xfId="0" applyFont="1" applyFill="1" applyBorder="1" applyAlignment="1">
      <alignment horizontal="left" vertical="center"/>
    </xf>
    <xf numFmtId="164" fontId="4" fillId="2" borderId="0" xfId="0" quotePrefix="1" applyNumberFormat="1" applyFont="1" applyFill="1" applyBorder="1" applyAlignment="1">
      <alignment horizontal="right" vertical="center"/>
    </xf>
    <xf numFmtId="2" fontId="21" fillId="5" borderId="0" xfId="0" applyNumberFormat="1" applyFont="1" applyFill="1" applyBorder="1" applyAlignment="1">
      <alignment horizontal="right" vertical="center"/>
    </xf>
    <xf numFmtId="164" fontId="21" fillId="2" borderId="0" xfId="0" applyNumberFormat="1" applyFont="1" applyFill="1" applyBorder="1" applyAlignment="1">
      <alignment horizontal="right" vertical="center"/>
    </xf>
    <xf numFmtId="4" fontId="21" fillId="5" borderId="0" xfId="1" applyNumberFormat="1" applyFont="1" applyFill="1" applyBorder="1" applyAlignment="1">
      <alignment horizontal="right" vertical="center"/>
    </xf>
    <xf numFmtId="165" fontId="21" fillId="2" borderId="0" xfId="1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2" fontId="3" fillId="5" borderId="3" xfId="0" applyNumberFormat="1" applyFont="1" applyFill="1" applyBorder="1" applyAlignment="1">
      <alignment horizontal="right" vertical="center"/>
    </xf>
    <xf numFmtId="164" fontId="3" fillId="2" borderId="3" xfId="0" applyNumberFormat="1" applyFont="1" applyFill="1" applyBorder="1" applyAlignment="1">
      <alignment horizontal="right" vertical="center"/>
    </xf>
    <xf numFmtId="4" fontId="3" fillId="5" borderId="3" xfId="1" applyNumberFormat="1" applyFont="1" applyFill="1" applyBorder="1" applyAlignment="1">
      <alignment horizontal="right" vertical="center"/>
    </xf>
    <xf numFmtId="165" fontId="3" fillId="2" borderId="3" xfId="1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 wrapText="1"/>
    </xf>
    <xf numFmtId="173" fontId="3" fillId="5" borderId="3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center" wrapText="1"/>
    </xf>
    <xf numFmtId="2" fontId="4" fillId="5" borderId="2" xfId="0" applyNumberFormat="1" applyFont="1" applyFill="1" applyBorder="1" applyAlignment="1">
      <alignment horizontal="right" vertical="center"/>
    </xf>
    <xf numFmtId="164" fontId="4" fillId="2" borderId="2" xfId="0" applyNumberFormat="1" applyFont="1" applyFill="1" applyBorder="1" applyAlignment="1">
      <alignment horizontal="right" vertical="center"/>
    </xf>
    <xf numFmtId="4" fontId="4" fillId="5" borderId="2" xfId="1" applyNumberFormat="1" applyFont="1" applyFill="1" applyBorder="1" applyAlignment="1">
      <alignment horizontal="right" vertical="center"/>
    </xf>
    <xf numFmtId="165" fontId="4" fillId="2" borderId="2" xfId="1" applyNumberFormat="1" applyFont="1" applyFill="1" applyBorder="1" applyAlignment="1">
      <alignment horizontal="right" vertical="center"/>
    </xf>
    <xf numFmtId="173" fontId="4" fillId="5" borderId="0" xfId="0" applyNumberFormat="1" applyFont="1" applyFill="1" applyBorder="1" applyAlignment="1">
      <alignment horizontal="right" vertical="center"/>
    </xf>
    <xf numFmtId="4" fontId="4" fillId="5" borderId="3" xfId="1" applyNumberFormat="1" applyFont="1" applyFill="1" applyBorder="1" applyAlignment="1">
      <alignment horizontal="right" vertical="center"/>
    </xf>
    <xf numFmtId="165" fontId="4" fillId="2" borderId="3" xfId="1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left" vertical="center" wrapText="1"/>
    </xf>
    <xf numFmtId="173" fontId="2" fillId="5" borderId="3" xfId="0" applyNumberFormat="1" applyFont="1" applyFill="1" applyBorder="1" applyAlignment="1">
      <alignment horizontal="right" vertical="center"/>
    </xf>
    <xf numFmtId="165" fontId="3" fillId="2" borderId="3" xfId="0" applyNumberFormat="1" applyFont="1" applyFill="1" applyBorder="1" applyAlignment="1">
      <alignment horizontal="right" vertical="center"/>
    </xf>
    <xf numFmtId="2" fontId="4" fillId="2" borderId="2" xfId="0" applyNumberFormat="1" applyFont="1" applyFill="1" applyBorder="1" applyAlignment="1">
      <alignment horizontal="right" vertical="center"/>
    </xf>
    <xf numFmtId="2" fontId="4" fillId="5" borderId="2" xfId="1" applyNumberFormat="1" applyFont="1" applyFill="1" applyBorder="1" applyAlignment="1">
      <alignment horizontal="right" vertical="center"/>
    </xf>
    <xf numFmtId="2" fontId="4" fillId="2" borderId="2" xfId="1" applyNumberFormat="1" applyFont="1" applyFill="1" applyBorder="1" applyAlignment="1">
      <alignment horizontal="right" vertical="center"/>
    </xf>
    <xf numFmtId="168" fontId="4" fillId="5" borderId="0" xfId="10" applyNumberFormat="1" applyFont="1" applyFill="1" applyBorder="1" applyAlignment="1">
      <alignment horizontal="right" vertical="center"/>
    </xf>
    <xf numFmtId="174" fontId="4" fillId="2" borderId="0" xfId="10" applyNumberFormat="1" applyFont="1" applyFill="1" applyBorder="1" applyAlignment="1">
      <alignment horizontal="right" vertical="center"/>
    </xf>
    <xf numFmtId="168" fontId="4" fillId="5" borderId="0" xfId="13" applyNumberFormat="1" applyFont="1" applyFill="1" applyBorder="1" applyAlignment="1">
      <alignment horizontal="right" vertical="center"/>
    </xf>
    <xf numFmtId="174" fontId="4" fillId="2" borderId="0" xfId="13" applyNumberFormat="1" applyFont="1" applyFill="1" applyBorder="1" applyAlignment="1">
      <alignment horizontal="right" vertical="center"/>
    </xf>
    <xf numFmtId="169" fontId="2" fillId="5" borderId="3" xfId="0" applyNumberFormat="1" applyFont="1" applyFill="1" applyBorder="1" applyAlignment="1">
      <alignment horizontal="right" vertical="center"/>
    </xf>
    <xf numFmtId="175" fontId="2" fillId="2" borderId="3" xfId="0" applyNumberFormat="1" applyFont="1" applyFill="1" applyBorder="1" applyAlignment="1">
      <alignment horizontal="right" vertical="center"/>
    </xf>
    <xf numFmtId="169" fontId="2" fillId="2" borderId="3" xfId="0" applyNumberFormat="1" applyFont="1" applyFill="1" applyBorder="1" applyAlignment="1">
      <alignment horizontal="right" vertical="center"/>
    </xf>
    <xf numFmtId="169" fontId="4" fillId="5" borderId="3" xfId="1" applyNumberFormat="1" applyFont="1" applyFill="1" applyBorder="1" applyAlignment="1">
      <alignment horizontal="right" vertical="center"/>
    </xf>
    <xf numFmtId="176" fontId="4" fillId="2" borderId="3" xfId="1" applyNumberFormat="1" applyFont="1" applyFill="1" applyBorder="1" applyAlignment="1">
      <alignment horizontal="right" vertical="center"/>
    </xf>
    <xf numFmtId="0" fontId="25" fillId="2" borderId="0" xfId="11" applyFont="1" applyFill="1" applyAlignment="1">
      <alignment vertical="center"/>
    </xf>
    <xf numFmtId="0" fontId="4" fillId="2" borderId="0" xfId="11" applyFont="1" applyFill="1" applyAlignment="1">
      <alignment vertical="center"/>
    </xf>
    <xf numFmtId="0" fontId="26" fillId="2" borderId="0" xfId="11" applyFont="1" applyFill="1" applyAlignment="1">
      <alignment vertical="center"/>
    </xf>
    <xf numFmtId="0" fontId="25" fillId="2" borderId="0" xfId="11" applyFont="1" applyFill="1" applyBorder="1" applyAlignment="1">
      <alignment vertical="center"/>
    </xf>
    <xf numFmtId="0" fontId="26" fillId="2" borderId="0" xfId="11" applyFont="1" applyFill="1" applyBorder="1" applyAlignment="1">
      <alignment vertical="center"/>
    </xf>
    <xf numFmtId="0" fontId="4" fillId="2" borderId="0" xfId="11" applyFont="1" applyFill="1" applyBorder="1" applyAlignment="1">
      <alignment vertical="center"/>
    </xf>
    <xf numFmtId="0" fontId="25" fillId="2" borderId="0" xfId="11" applyFont="1" applyFill="1" applyBorder="1" applyAlignment="1">
      <alignment vertical="center" wrapText="1"/>
    </xf>
    <xf numFmtId="0" fontId="25" fillId="2" borderId="0" xfId="12" applyFont="1" applyFill="1" applyBorder="1" applyAlignment="1">
      <alignment vertical="center"/>
    </xf>
  </cellXfs>
  <cellStyles count="14">
    <cellStyle name="Comma[0]" xfId="7"/>
    <cellStyle name="Euro" xfId="8"/>
    <cellStyle name="Lien hypertexte" xfId="5" builtinId="8"/>
    <cellStyle name="Lien hypertexte 2" xfId="9"/>
    <cellStyle name="Normal" xfId="0" builtinId="0"/>
    <cellStyle name="Normal 2" xfId="1"/>
    <cellStyle name="Normal 3" xfId="6"/>
    <cellStyle name="Normal_BDM_BMS" xfId="4"/>
    <cellStyle name="Normal_Chapitre10 Séries longues intégralesAM 2" xfId="12"/>
    <cellStyle name="Normal_Chapitre4 Les finances des collectivités locales-AM 2 2" xfId="11"/>
    <cellStyle name="Normal_Suivi des indices" xfId="3"/>
    <cellStyle name="Pourcentage" xfId="2" builtinId="5"/>
    <cellStyle name="Pourcentage 2" xfId="10"/>
    <cellStyle name="Pourcentage 2 3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506534079447167E-2"/>
          <c:y val="2.15122803557816E-2"/>
          <c:w val="0.93548795575248056"/>
          <c:h val="0.72918712095160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 Agrégats'!$C$2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'G1 Agrégats'!$A$3:$A$9</c:f>
              <c:strCache>
                <c:ptCount val="7"/>
                <c:pt idx="0">
                  <c:v>Dépenses de fonctionnement</c:v>
                </c:pt>
                <c:pt idx="1">
                  <c:v>Recettes de fonctionnement</c:v>
                </c:pt>
                <c:pt idx="2">
                  <c:v>Épargne 
brute</c:v>
                </c:pt>
                <c:pt idx="3">
                  <c:v>Dépenses d'investissement (hors remboursements)</c:v>
                </c:pt>
                <c:pt idx="4">
                  <c:v>Recettes d'investissement 
(hors emprunts)</c:v>
                </c:pt>
                <c:pt idx="5">
                  <c:v>Encours 
de dette</c:v>
                </c:pt>
                <c:pt idx="6">
                  <c:v>Épargne nette</c:v>
                </c:pt>
              </c:strCache>
            </c:strRef>
          </c:cat>
          <c:val>
            <c:numRef>
              <c:f>'G1 Agrégats'!$C$3:$C$9</c:f>
              <c:numCache>
                <c:formatCode>\+0.0" "%;\-0.0" "%</c:formatCode>
                <c:ptCount val="7"/>
                <c:pt idx="0">
                  <c:v>-2.088031137750801E-3</c:v>
                </c:pt>
                <c:pt idx="1">
                  <c:v>-1.2563981848362493E-3</c:v>
                </c:pt>
                <c:pt idx="2">
                  <c:v>4.9831357702829759E-3</c:v>
                </c:pt>
                <c:pt idx="3">
                  <c:v>-1.0659691951228845E-2</c:v>
                </c:pt>
                <c:pt idx="4">
                  <c:v>-6.0298928178337707E-2</c:v>
                </c:pt>
                <c:pt idx="5">
                  <c:v>-1.9905078972933032E-2</c:v>
                </c:pt>
                <c:pt idx="6" formatCode="\+0.0%;\-0.0%">
                  <c:v>-2.06884923515845E-2</c:v>
                </c:pt>
              </c:numCache>
            </c:numRef>
          </c:val>
        </c:ser>
        <c:ser>
          <c:idx val="1"/>
          <c:order val="1"/>
          <c:tx>
            <c:strRef>
              <c:f>'G1 Agrégats'!$D$2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'G1 Agrégats'!$A$3:$A$9</c:f>
              <c:strCache>
                <c:ptCount val="7"/>
                <c:pt idx="0">
                  <c:v>Dépenses de fonctionnement</c:v>
                </c:pt>
                <c:pt idx="1">
                  <c:v>Recettes de fonctionnement</c:v>
                </c:pt>
                <c:pt idx="2">
                  <c:v>Épargne 
brute</c:v>
                </c:pt>
                <c:pt idx="3">
                  <c:v>Dépenses d'investissement (hors remboursements)</c:v>
                </c:pt>
                <c:pt idx="4">
                  <c:v>Recettes d'investissement 
(hors emprunts)</c:v>
                </c:pt>
                <c:pt idx="5">
                  <c:v>Encours 
de dette</c:v>
                </c:pt>
                <c:pt idx="6">
                  <c:v>Épargne nette</c:v>
                </c:pt>
              </c:strCache>
            </c:strRef>
          </c:cat>
          <c:val>
            <c:numRef>
              <c:f>'G1 Agrégats'!$D$3:$D$9</c:f>
              <c:numCache>
                <c:formatCode>\+0.0" "%;\-0.0" "%</c:formatCode>
                <c:ptCount val="7"/>
                <c:pt idx="0">
                  <c:v>-8.4795439633331693E-3</c:v>
                </c:pt>
                <c:pt idx="1">
                  <c:v>-7.28213182707238E-3</c:v>
                </c:pt>
                <c:pt idx="2">
                  <c:v>1.6201171101637435E-3</c:v>
                </c:pt>
                <c:pt idx="3">
                  <c:v>4.1395313906121389E-2</c:v>
                </c:pt>
                <c:pt idx="4">
                  <c:v>3.5997999690464022E-2</c:v>
                </c:pt>
                <c:pt idx="5">
                  <c:v>-1.8150385154859561E-2</c:v>
                </c:pt>
                <c:pt idx="6" formatCode="\+0.0%;\-0.0%">
                  <c:v>1.7135426852114194E-2</c:v>
                </c:pt>
              </c:numCache>
            </c:numRef>
          </c:val>
        </c:ser>
        <c:ser>
          <c:idx val="2"/>
          <c:order val="2"/>
          <c:tx>
            <c:strRef>
              <c:f>'G1 Agrégats'!$E$2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'G1 Agrégats'!$A$3:$A$9</c:f>
              <c:strCache>
                <c:ptCount val="7"/>
                <c:pt idx="0">
                  <c:v>Dépenses de fonctionnement</c:v>
                </c:pt>
                <c:pt idx="1">
                  <c:v>Recettes de fonctionnement</c:v>
                </c:pt>
                <c:pt idx="2">
                  <c:v>Épargne 
brute</c:v>
                </c:pt>
                <c:pt idx="3">
                  <c:v>Dépenses d'investissement (hors remboursements)</c:v>
                </c:pt>
                <c:pt idx="4">
                  <c:v>Recettes d'investissement 
(hors emprunts)</c:v>
                </c:pt>
                <c:pt idx="5">
                  <c:v>Encours 
de dette</c:v>
                </c:pt>
                <c:pt idx="6">
                  <c:v>Épargne nette</c:v>
                </c:pt>
              </c:strCache>
            </c:strRef>
          </c:cat>
          <c:val>
            <c:numRef>
              <c:f>'G1 Agrégats'!$E$3:$E$9</c:f>
              <c:numCache>
                <c:formatCode>\+0.0%;\-0.0%</c:formatCode>
                <c:ptCount val="7"/>
                <c:pt idx="0">
                  <c:v>1.3172019579535732E-2</c:v>
                </c:pt>
                <c:pt idx="1">
                  <c:v>3.2205614529397186E-2</c:v>
                </c:pt>
                <c:pt idx="2">
                  <c:v>0.16651449673402774</c:v>
                </c:pt>
                <c:pt idx="3">
                  <c:v>0.13538432325845684</c:v>
                </c:pt>
                <c:pt idx="4">
                  <c:v>0.11149461348134282</c:v>
                </c:pt>
                <c:pt idx="5">
                  <c:v>-2.544649488416395E-2</c:v>
                </c:pt>
                <c:pt idx="6">
                  <c:v>0.24645017690164414</c:v>
                </c:pt>
              </c:numCache>
            </c:numRef>
          </c:val>
        </c:ser>
        <c:ser>
          <c:idx val="3"/>
          <c:order val="3"/>
          <c:tx>
            <c:strRef>
              <c:f>'G1 Agrégats'!$F$2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'G1 Agrégats'!$A$3:$A$9</c:f>
              <c:strCache>
                <c:ptCount val="7"/>
                <c:pt idx="0">
                  <c:v>Dépenses de fonctionnement</c:v>
                </c:pt>
                <c:pt idx="1">
                  <c:v>Recettes de fonctionnement</c:v>
                </c:pt>
                <c:pt idx="2">
                  <c:v>Épargne 
brute</c:v>
                </c:pt>
                <c:pt idx="3">
                  <c:v>Dépenses d'investissement (hors remboursements)</c:v>
                </c:pt>
                <c:pt idx="4">
                  <c:v>Recettes d'investissement 
(hors emprunts)</c:v>
                </c:pt>
                <c:pt idx="5">
                  <c:v>Encours 
de dette</c:v>
                </c:pt>
                <c:pt idx="6">
                  <c:v>Épargne nette</c:v>
                </c:pt>
              </c:strCache>
            </c:strRef>
          </c:cat>
          <c:val>
            <c:numRef>
              <c:f>'G1 Agrégats'!$F$3:$F$9</c:f>
              <c:numCache>
                <c:formatCode>\+0.0%;\-0.0%</c:formatCode>
                <c:ptCount val="7"/>
                <c:pt idx="0">
                  <c:v>1.8253173206898163E-2</c:v>
                </c:pt>
                <c:pt idx="1">
                  <c:v>-4.0414665993508776E-3</c:v>
                </c:pt>
                <c:pt idx="2">
                  <c:v>-0.14068133035769617</c:v>
                </c:pt>
                <c:pt idx="3">
                  <c:v>9.5534051205779739E-3</c:v>
                </c:pt>
                <c:pt idx="4">
                  <c:v>-3.4714387499623196E-2</c:v>
                </c:pt>
                <c:pt idx="5">
                  <c:v>3.1965350968151188E-2</c:v>
                </c:pt>
                <c:pt idx="6">
                  <c:v>-0.20381616101460825</c:v>
                </c:pt>
              </c:numCache>
            </c:numRef>
          </c:val>
        </c:ser>
        <c:ser>
          <c:idx val="4"/>
          <c:order val="4"/>
          <c:tx>
            <c:strRef>
              <c:f>'G1 Agrégats'!$G$2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'G1 Agrégats'!$A$3:$A$9</c:f>
              <c:strCache>
                <c:ptCount val="7"/>
                <c:pt idx="0">
                  <c:v>Dépenses de fonctionnement</c:v>
                </c:pt>
                <c:pt idx="1">
                  <c:v>Recettes de fonctionnement</c:v>
                </c:pt>
                <c:pt idx="2">
                  <c:v>Épargne 
brute</c:v>
                </c:pt>
                <c:pt idx="3">
                  <c:v>Dépenses d'investissement (hors remboursements)</c:v>
                </c:pt>
                <c:pt idx="4">
                  <c:v>Recettes d'investissement 
(hors emprunts)</c:v>
                </c:pt>
                <c:pt idx="5">
                  <c:v>Encours 
de dette</c:v>
                </c:pt>
                <c:pt idx="6">
                  <c:v>Épargne nette</c:v>
                </c:pt>
              </c:strCache>
            </c:strRef>
          </c:cat>
          <c:val>
            <c:numRef>
              <c:f>'G1 Agrégats'!$G$3:$G$9</c:f>
              <c:numCache>
                <c:formatCode>\+0.0%;\-0.0%</c:formatCode>
                <c:ptCount val="7"/>
                <c:pt idx="0">
                  <c:v>1.4076834430804666E-2</c:v>
                </c:pt>
                <c:pt idx="1">
                  <c:v>6.5904876239834931E-2</c:v>
                </c:pt>
                <c:pt idx="2">
                  <c:v>0.44229939053633843</c:v>
                </c:pt>
                <c:pt idx="3">
                  <c:v>9.4128027362839817E-2</c:v>
                </c:pt>
                <c:pt idx="4">
                  <c:v>7.5030681514361264E-2</c:v>
                </c:pt>
                <c:pt idx="5">
                  <c:v>-1.9266326469843338E-2</c:v>
                </c:pt>
                <c:pt idx="6">
                  <c:v>0.70727800478539049</c:v>
                </c:pt>
              </c:numCache>
            </c:numRef>
          </c:val>
        </c:ser>
        <c:ser>
          <c:idx val="5"/>
          <c:order val="5"/>
          <c:tx>
            <c:strRef>
              <c:f>'G1 Agrégats'!$H$2</c:f>
              <c:strCache>
                <c:ptCount val="1"/>
                <c:pt idx="0">
                  <c:v>2022*</c:v>
                </c:pt>
              </c:strCache>
            </c:strRef>
          </c:tx>
          <c:spPr>
            <a:pattFill prst="wdUpDiag">
              <a:fgClr>
                <a:schemeClr val="accent6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'G1 Agrégats'!$A$3:$A$9</c:f>
              <c:strCache>
                <c:ptCount val="7"/>
                <c:pt idx="0">
                  <c:v>Dépenses de fonctionnement</c:v>
                </c:pt>
                <c:pt idx="1">
                  <c:v>Recettes de fonctionnement</c:v>
                </c:pt>
                <c:pt idx="2">
                  <c:v>Épargne 
brute</c:v>
                </c:pt>
                <c:pt idx="3">
                  <c:v>Dépenses d'investissement (hors remboursements)</c:v>
                </c:pt>
                <c:pt idx="4">
                  <c:v>Recettes d'investissement 
(hors emprunts)</c:v>
                </c:pt>
                <c:pt idx="5">
                  <c:v>Encours 
de dette</c:v>
                </c:pt>
                <c:pt idx="6">
                  <c:v>Épargne nette</c:v>
                </c:pt>
              </c:strCache>
            </c:strRef>
          </c:cat>
          <c:val>
            <c:numRef>
              <c:f>'G1 Agrégats'!$H$3:$H$9</c:f>
              <c:numCache>
                <c:formatCode>\+0.0%;\-0.0%</c:formatCode>
                <c:ptCount val="7"/>
                <c:pt idx="0">
                  <c:v>1.7890228481858585E-2</c:v>
                </c:pt>
                <c:pt idx="1">
                  <c:v>4.5576791006310576E-2</c:v>
                </c:pt>
                <c:pt idx="2">
                  <c:v>0.18694864877080605</c:v>
                </c:pt>
                <c:pt idx="3">
                  <c:v>8.0791038007943516E-2</c:v>
                </c:pt>
                <c:pt idx="4">
                  <c:v>9.2321826308082777E-2</c:v>
                </c:pt>
                <c:pt idx="5">
                  <c:v>-2.6896230653852361E-2</c:v>
                </c:pt>
                <c:pt idx="6">
                  <c:v>0.28307675868798843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502512"/>
        <c:axId val="402497072"/>
      </c:barChart>
      <c:catAx>
        <c:axId val="40250251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900"/>
            </a:pPr>
            <a:endParaRPr lang="fr-FR"/>
          </a:p>
        </c:txPr>
        <c:crossAx val="402497072"/>
        <c:crosses val="autoZero"/>
        <c:auto val="1"/>
        <c:lblAlgn val="ctr"/>
        <c:lblOffset val="100"/>
        <c:noMultiLvlLbl val="0"/>
      </c:catAx>
      <c:valAx>
        <c:axId val="402497072"/>
        <c:scaling>
          <c:orientation val="minMax"/>
          <c:min val="-0.2"/>
        </c:scaling>
        <c:delete val="0"/>
        <c:axPos val="l"/>
        <c:numFmt formatCode="\+0%;\-0%" sourceLinked="0"/>
        <c:majorTickMark val="out"/>
        <c:minorTickMark val="none"/>
        <c:tickLblPos val="nextTo"/>
        <c:crossAx val="4025025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8457141300733407"/>
          <c:y val="0.92660466138882935"/>
          <c:w val="0.6604661575307339"/>
          <c:h val="4.9043674099765386E-2"/>
        </c:manualLayout>
      </c:layout>
      <c:overlay val="0"/>
      <c:txPr>
        <a:bodyPr/>
        <a:lstStyle/>
        <a:p>
          <a:pPr>
            <a:defRPr sz="105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733" l="0.70000000000000062" r="0.70000000000000062" t="0.750000000000007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707890578979483E-2"/>
          <c:y val="0.10007431503494496"/>
          <c:w val="0.57439253981216132"/>
          <c:h val="0.76838540813154066"/>
        </c:manualLayout>
      </c:layout>
      <c:lineChart>
        <c:grouping val="standard"/>
        <c:varyColors val="0"/>
        <c:ser>
          <c:idx val="4"/>
          <c:order val="0"/>
          <c:tx>
            <c:strRef>
              <c:f>'G9 DF détail'!$A$8</c:f>
              <c:strCache>
                <c:ptCount val="1"/>
                <c:pt idx="0">
                  <c:v>Dépenses d'intervention</c:v>
                </c:pt>
              </c:strCache>
            </c:strRef>
          </c:tx>
          <c:spPr>
            <a:ln w="28575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bg1">
                  <a:lumMod val="95000"/>
                </a:schemeClr>
              </a:solidFill>
              <a:ln>
                <a:solidFill>
                  <a:schemeClr val="accent1"/>
                </a:solidFill>
              </a:ln>
            </c:spPr>
          </c:marker>
          <c:dPt>
            <c:idx val="7"/>
            <c:bubble3D val="0"/>
            <c:spPr>
              <a:ln w="28575">
                <a:solidFill>
                  <a:schemeClr val="accent1">
                    <a:lumMod val="75000"/>
                  </a:schemeClr>
                </a:solidFill>
                <a:prstDash val="sysDot"/>
              </a:ln>
            </c:spPr>
          </c:dPt>
          <c:cat>
            <c:strRef>
              <c:f>'G9 DF détail'!$B$3:$I$3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2022*</c:v>
                </c:pt>
              </c:strCache>
            </c:strRef>
          </c:cat>
          <c:val>
            <c:numRef>
              <c:f>'G9 DF détail'!$B$8:$I$8</c:f>
              <c:numCache>
                <c:formatCode>0.0</c:formatCode>
                <c:ptCount val="8"/>
                <c:pt idx="0">
                  <c:v>100</c:v>
                </c:pt>
                <c:pt idx="1">
                  <c:v>101.12253657563635</c:v>
                </c:pt>
                <c:pt idx="2">
                  <c:v>101.80289223789195</c:v>
                </c:pt>
                <c:pt idx="3">
                  <c:v>102.46908335352943</c:v>
                </c:pt>
                <c:pt idx="4">
                  <c:v>104.43877466970321</c:v>
                </c:pt>
                <c:pt idx="5">
                  <c:v>106.691643491406</c:v>
                </c:pt>
                <c:pt idx="6">
                  <c:v>108.08688138913814</c:v>
                </c:pt>
                <c:pt idx="7">
                  <c:v>109.27966091386659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'G9 DF détail'!$A$6</c:f>
              <c:strCache>
                <c:ptCount val="1"/>
                <c:pt idx="0">
                  <c:v>Frais de personnel</c:v>
                </c:pt>
              </c:strCache>
            </c:strRef>
          </c:tx>
          <c:spPr>
            <a:ln w="28575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diamond"/>
            <c:size val="5"/>
            <c:spPr>
              <a:solidFill>
                <a:schemeClr val="bg1">
                  <a:lumMod val="95000"/>
                </a:schemeClr>
              </a:solidFill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</c:spPr>
          </c:marker>
          <c:dPt>
            <c:idx val="7"/>
            <c:bubble3D val="0"/>
            <c:spPr>
              <a:ln w="28575">
                <a:solidFill>
                  <a:schemeClr val="accent1">
                    <a:lumMod val="60000"/>
                    <a:lumOff val="40000"/>
                  </a:schemeClr>
                </a:solidFill>
                <a:prstDash val="sysDot"/>
              </a:ln>
            </c:spPr>
          </c:dPt>
          <c:cat>
            <c:strRef>
              <c:f>'G9 DF détail'!$B$3:$I$3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2022*</c:v>
                </c:pt>
              </c:strCache>
            </c:strRef>
          </c:cat>
          <c:val>
            <c:numRef>
              <c:f>'G9 DF détail'!$B$6:$I$6</c:f>
              <c:numCache>
                <c:formatCode>0.0</c:formatCode>
                <c:ptCount val="8"/>
                <c:pt idx="0">
                  <c:v>100</c:v>
                </c:pt>
                <c:pt idx="1">
                  <c:v>99.884299528078714</c:v>
                </c:pt>
                <c:pt idx="2">
                  <c:v>101.28203562787085</c:v>
                </c:pt>
                <c:pt idx="3">
                  <c:v>101.10810835471233</c:v>
                </c:pt>
                <c:pt idx="4">
                  <c:v>102.14077340023815</c:v>
                </c:pt>
                <c:pt idx="5">
                  <c:v>103.74933270595722</c:v>
                </c:pt>
                <c:pt idx="6">
                  <c:v>106.34362228265698</c:v>
                </c:pt>
                <c:pt idx="7">
                  <c:v>109.7562194413878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'G9 DF détail'!$A$4</c:f>
              <c:strCache>
                <c:ptCount val="1"/>
                <c:pt idx="0">
                  <c:v>Ensemble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x"/>
            <c:size val="5"/>
          </c:marker>
          <c:dPt>
            <c:idx val="7"/>
            <c:bubble3D val="0"/>
            <c:spPr>
              <a:ln w="25400">
                <a:solidFill>
                  <a:schemeClr val="tx1"/>
                </a:solidFill>
                <a:prstDash val="sysDot"/>
              </a:ln>
            </c:spPr>
          </c:dPt>
          <c:cat>
            <c:strRef>
              <c:f>'G9 DF détail'!$B$3:$I$3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2022*</c:v>
                </c:pt>
              </c:strCache>
            </c:strRef>
          </c:cat>
          <c:val>
            <c:numRef>
              <c:f>'G9 DF détail'!$B$4:$I$4</c:f>
              <c:numCache>
                <c:formatCode>0.0</c:formatCode>
                <c:ptCount val="8"/>
                <c:pt idx="0">
                  <c:v>100</c:v>
                </c:pt>
                <c:pt idx="1">
                  <c:v>100.12046271899852</c:v>
                </c:pt>
                <c:pt idx="2">
                  <c:v>99.911408075315279</c:v>
                </c:pt>
                <c:pt idx="3">
                  <c:v>99.064204898102105</c:v>
                </c:pt>
                <c:pt idx="4">
                  <c:v>100.36908057352049</c:v>
                </c:pt>
                <c:pt idx="5">
                  <c:v>102.20113478584608</c:v>
                </c:pt>
                <c:pt idx="6">
                  <c:v>103.63980323886679</c:v>
                </c:pt>
                <c:pt idx="7">
                  <c:v>105.49394299862497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'G9 DF détail'!$A$9</c:f>
              <c:strCache>
                <c:ptCount val="1"/>
                <c:pt idx="0">
                  <c:v>Autres dépenses</c:v>
                </c:pt>
              </c:strCache>
            </c:strRef>
          </c:tx>
          <c:spPr>
            <a:ln w="285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>
                  <a:lumMod val="95000"/>
                </a:schemeClr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marker>
          <c:dPt>
            <c:idx val="7"/>
            <c:bubble3D val="0"/>
            <c:spPr>
              <a:ln w="28575">
                <a:solidFill>
                  <a:schemeClr val="tx1">
                    <a:lumMod val="50000"/>
                    <a:lumOff val="50000"/>
                  </a:schemeClr>
                </a:solidFill>
                <a:prstDash val="sysDot"/>
              </a:ln>
            </c:spPr>
          </c:dPt>
          <c:cat>
            <c:strRef>
              <c:f>'G9 DF détail'!$B$3:$I$3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2022*</c:v>
                </c:pt>
              </c:strCache>
            </c:strRef>
          </c:cat>
          <c:val>
            <c:numRef>
              <c:f>'G9 DF détail'!$B$9:$I$9</c:f>
              <c:numCache>
                <c:formatCode>0.0</c:formatCode>
                <c:ptCount val="8"/>
                <c:pt idx="0">
                  <c:v>100</c:v>
                </c:pt>
                <c:pt idx="1">
                  <c:v>93.57517159105214</c:v>
                </c:pt>
                <c:pt idx="2">
                  <c:v>96.268034208375425</c:v>
                </c:pt>
                <c:pt idx="3">
                  <c:v>101.32690672494489</c:v>
                </c:pt>
                <c:pt idx="4">
                  <c:v>84.892675623271799</c:v>
                </c:pt>
                <c:pt idx="5">
                  <c:v>90.30190246627491</c:v>
                </c:pt>
                <c:pt idx="6">
                  <c:v>89.792310894883968</c:v>
                </c:pt>
                <c:pt idx="7">
                  <c:v>95.400713479439403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'G9 DF détail'!$A$7</c:f>
              <c:strCache>
                <c:ptCount val="1"/>
                <c:pt idx="0">
                  <c:v>Charges financières</c:v>
                </c:pt>
              </c:strCache>
            </c:strRef>
          </c:tx>
          <c:spPr>
            <a:ln w="28575">
              <a:solidFill>
                <a:schemeClr val="accent1">
                  <a:lumMod val="40000"/>
                  <a:lumOff val="60000"/>
                </a:schemeClr>
              </a:solidFill>
              <a:prstDash val="solid"/>
            </a:ln>
          </c:spPr>
          <c:marker>
            <c:symbol val="star"/>
            <c:size val="5"/>
            <c:spPr>
              <a:ln>
                <a:solidFill>
                  <a:schemeClr val="accent1"/>
                </a:solidFill>
              </a:ln>
            </c:spPr>
          </c:marker>
          <c:dPt>
            <c:idx val="7"/>
            <c:bubble3D val="0"/>
            <c:spPr>
              <a:ln w="28575">
                <a:solidFill>
                  <a:schemeClr val="accent1">
                    <a:lumMod val="40000"/>
                    <a:lumOff val="60000"/>
                  </a:schemeClr>
                </a:solidFill>
                <a:prstDash val="sysDot"/>
              </a:ln>
            </c:spPr>
          </c:dPt>
          <c:cat>
            <c:strRef>
              <c:f>'G9 DF détail'!$B$3:$I$3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2022*</c:v>
                </c:pt>
              </c:strCache>
            </c:strRef>
          </c:cat>
          <c:val>
            <c:numRef>
              <c:f>'G9 DF détail'!$B$7:$I$7</c:f>
              <c:numCache>
                <c:formatCode>0.0</c:formatCode>
                <c:ptCount val="8"/>
                <c:pt idx="0">
                  <c:v>100</c:v>
                </c:pt>
                <c:pt idx="1">
                  <c:v>93.585506445275314</c:v>
                </c:pt>
                <c:pt idx="2">
                  <c:v>89.807078583564461</c:v>
                </c:pt>
                <c:pt idx="3">
                  <c:v>82.724655904246617</c:v>
                </c:pt>
                <c:pt idx="4">
                  <c:v>77.791860310259892</c:v>
                </c:pt>
                <c:pt idx="5">
                  <c:v>71.148153723245727</c:v>
                </c:pt>
                <c:pt idx="6">
                  <c:v>65.059894292241978</c:v>
                </c:pt>
                <c:pt idx="7">
                  <c:v>58.947653550059044</c:v>
                </c:pt>
              </c:numCache>
            </c:numRef>
          </c:val>
          <c:smooth val="0"/>
        </c:ser>
        <c:ser>
          <c:idx val="1"/>
          <c:order val="5"/>
          <c:tx>
            <c:strRef>
              <c:f>'G9 DF détail'!$A$5</c:f>
              <c:strCache>
                <c:ptCount val="1"/>
                <c:pt idx="0">
                  <c:v>Achats et charges</c:v>
                </c:pt>
              </c:strCache>
            </c:strRef>
          </c:tx>
          <c:spPr>
            <a:ln w="28575">
              <a:solidFill>
                <a:schemeClr val="accent1">
                  <a:lumMod val="50000"/>
                </a:schemeClr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bg1">
                  <a:lumMod val="95000"/>
                </a:schemeClr>
              </a:solidFill>
              <a:ln>
                <a:solidFill>
                  <a:schemeClr val="accent1"/>
                </a:solidFill>
              </a:ln>
            </c:spPr>
          </c:marker>
          <c:dPt>
            <c:idx val="7"/>
            <c:bubble3D val="0"/>
            <c:spPr>
              <a:ln w="28575">
                <a:solidFill>
                  <a:schemeClr val="accent1">
                    <a:lumMod val="50000"/>
                  </a:schemeClr>
                </a:solidFill>
                <a:prstDash val="sysDot"/>
              </a:ln>
            </c:spPr>
          </c:dPt>
          <c:cat>
            <c:strRef>
              <c:f>'G9 DF détail'!$B$3:$I$3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2022*</c:v>
                </c:pt>
              </c:strCache>
            </c:strRef>
          </c:cat>
          <c:val>
            <c:numRef>
              <c:f>'G9 DF détail'!$B$5:$I$5</c:f>
              <c:numCache>
                <c:formatCode>0.0</c:formatCode>
                <c:ptCount val="8"/>
                <c:pt idx="0">
                  <c:v>100</c:v>
                </c:pt>
                <c:pt idx="1">
                  <c:v>95.406563180972881</c:v>
                </c:pt>
                <c:pt idx="2">
                  <c:v>85.07176891020228</c:v>
                </c:pt>
                <c:pt idx="3">
                  <c:v>71.459027255363736</c:v>
                </c:pt>
                <c:pt idx="4">
                  <c:v>72.565831396144461</c:v>
                </c:pt>
                <c:pt idx="5">
                  <c:v>72.680080684043929</c:v>
                </c:pt>
                <c:pt idx="6">
                  <c:v>73.436243969829974</c:v>
                </c:pt>
                <c:pt idx="7">
                  <c:v>75.545378399029318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787200"/>
        <c:axId val="212787744"/>
      </c:lineChart>
      <c:catAx>
        <c:axId val="212787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/>
            </a:pPr>
            <a:endParaRPr lang="fr-FR"/>
          </a:p>
        </c:txPr>
        <c:crossAx val="212787744"/>
        <c:crosses val="autoZero"/>
        <c:auto val="1"/>
        <c:lblAlgn val="ctr"/>
        <c:lblOffset val="100"/>
        <c:noMultiLvlLbl val="0"/>
      </c:catAx>
      <c:valAx>
        <c:axId val="212787744"/>
        <c:scaling>
          <c:orientation val="minMax"/>
          <c:max val="115"/>
          <c:min val="55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crossAx val="212787200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65171733192678283"/>
          <c:y val="9.3519706531542332E-2"/>
          <c:w val="0.34828266807321723"/>
          <c:h val="0.68969638255718391"/>
        </c:manualLayout>
      </c:layout>
      <c:overlay val="0"/>
      <c:txPr>
        <a:bodyPr/>
        <a:lstStyle/>
        <a:p>
          <a:pPr>
            <a:defRPr sz="100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55285709768269E-2"/>
          <c:y val="0.10007431503494496"/>
          <c:w val="0.52524521597282581"/>
          <c:h val="0.78394592567820909"/>
        </c:manualLayout>
      </c:layout>
      <c:lineChart>
        <c:grouping val="standard"/>
        <c:varyColors val="0"/>
        <c:ser>
          <c:idx val="2"/>
          <c:order val="0"/>
          <c:tx>
            <c:strRef>
              <c:f>'G9 DF détail'!$A$17</c:f>
              <c:strCache>
                <c:ptCount val="1"/>
                <c:pt idx="0">
                  <c:v>Dépenses d'intervention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bg1">
                  <a:lumMod val="95000"/>
                </a:schemeClr>
              </a:solidFill>
              <a:ln>
                <a:solidFill>
                  <a:schemeClr val="accent1"/>
                </a:solidFill>
              </a:ln>
            </c:spPr>
          </c:marker>
          <c:dPt>
            <c:idx val="7"/>
            <c:bubble3D val="0"/>
            <c:spPr>
              <a:ln>
                <a:solidFill>
                  <a:schemeClr val="tx2">
                    <a:lumMod val="75000"/>
                  </a:schemeClr>
                </a:solidFill>
                <a:prstDash val="sysDot"/>
              </a:ln>
            </c:spPr>
          </c:dPt>
          <c:cat>
            <c:strRef>
              <c:f>'G9 DF détail'!$B$12:$I$12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2022*</c:v>
                </c:pt>
              </c:strCache>
            </c:strRef>
          </c:cat>
          <c:val>
            <c:numRef>
              <c:f>'G9 DF détail'!$B$17:$I$17</c:f>
              <c:numCache>
                <c:formatCode>0.00</c:formatCode>
                <c:ptCount val="8"/>
                <c:pt idx="0">
                  <c:v>39.852169830000001</c:v>
                </c:pt>
                <c:pt idx="1">
                  <c:v>39.700293014000003</c:v>
                </c:pt>
                <c:pt idx="2">
                  <c:v>39.967397855999998</c:v>
                </c:pt>
                <c:pt idx="3">
                  <c:v>40.006197301</c:v>
                </c:pt>
                <c:pt idx="4">
                  <c:v>39.055996843000003</c:v>
                </c:pt>
                <c:pt idx="5">
                  <c:v>39.898481234999998</c:v>
                </c:pt>
                <c:pt idx="6">
                  <c:v>40.420245370170001</c:v>
                </c:pt>
                <c:pt idx="7">
                  <c:v>40.866298031162806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'G9 DF détail'!$A$15</c:f>
              <c:strCache>
                <c:ptCount val="1"/>
                <c:pt idx="0">
                  <c:v>Frais de personnel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bg1">
                  <a:lumMod val="95000"/>
                </a:schemeClr>
              </a:solidFill>
              <a:ln>
                <a:solidFill>
                  <a:schemeClr val="tx2"/>
                </a:solidFill>
              </a:ln>
            </c:spPr>
          </c:marker>
          <c:dPt>
            <c:idx val="7"/>
            <c:bubble3D val="0"/>
            <c:spPr>
              <a:ln w="28575">
                <a:solidFill>
                  <a:schemeClr val="tx2">
                    <a:lumMod val="40000"/>
                    <a:lumOff val="60000"/>
                  </a:schemeClr>
                </a:solidFill>
                <a:prstDash val="sysDot"/>
              </a:ln>
            </c:spPr>
          </c:dPt>
          <c:cat>
            <c:strRef>
              <c:f>'G9 DF détail'!$B$12:$I$12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2022*</c:v>
                </c:pt>
              </c:strCache>
            </c:strRef>
          </c:cat>
          <c:val>
            <c:numRef>
              <c:f>'G9 DF détail'!$B$15:$I$15</c:f>
              <c:numCache>
                <c:formatCode>0.00</c:formatCode>
                <c:ptCount val="8"/>
                <c:pt idx="0">
                  <c:v>12.156726539999999</c:v>
                </c:pt>
                <c:pt idx="1">
                  <c:v>11.906303575999999</c:v>
                </c:pt>
                <c:pt idx="2">
                  <c:v>12.072915049000001</c:v>
                </c:pt>
                <c:pt idx="3">
                  <c:v>11.919630851999999</c:v>
                </c:pt>
                <c:pt idx="4">
                  <c:v>11.848654696000001</c:v>
                </c:pt>
                <c:pt idx="5">
                  <c:v>12.035252694</c:v>
                </c:pt>
                <c:pt idx="6">
                  <c:v>12.336198539180002</c:v>
                </c:pt>
                <c:pt idx="7">
                  <c:v>12.732070667481675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'G9 DF détail'!$A$14</c:f>
              <c:strCache>
                <c:ptCount val="1"/>
                <c:pt idx="0">
                  <c:v>Achats et charges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star"/>
            <c:size val="6"/>
            <c:spPr>
              <a:ln>
                <a:solidFill>
                  <a:schemeClr val="tx2"/>
                </a:solidFill>
              </a:ln>
            </c:spPr>
          </c:marker>
          <c:dPt>
            <c:idx val="7"/>
            <c:bubble3D val="0"/>
            <c:spPr>
              <a:ln w="25400">
                <a:solidFill>
                  <a:schemeClr val="accent1"/>
                </a:solidFill>
                <a:prstDash val="sysDot"/>
              </a:ln>
            </c:spPr>
          </c:dPt>
          <c:cat>
            <c:strRef>
              <c:f>'G9 DF détail'!$B$12:$I$12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2022*</c:v>
                </c:pt>
              </c:strCache>
            </c:strRef>
          </c:cat>
          <c:val>
            <c:numRef>
              <c:f>'G9 DF détail'!$B$14:$I$14</c:f>
              <c:numCache>
                <c:formatCode>0.00</c:formatCode>
                <c:ptCount val="8"/>
                <c:pt idx="0">
                  <c:v>5.3400069549999998</c:v>
                </c:pt>
                <c:pt idx="1">
                  <c:v>5.0347508349999996</c:v>
                </c:pt>
                <c:pt idx="2">
                  <c:v>4.489367873</c:v>
                </c:pt>
                <c:pt idx="3">
                  <c:v>3.7325609219999998</c:v>
                </c:pt>
                <c:pt idx="4">
                  <c:v>3.6877735989999998</c:v>
                </c:pt>
                <c:pt idx="5">
                  <c:v>3.6935797140000002</c:v>
                </c:pt>
                <c:pt idx="6">
                  <c:v>3.7320077036699999</c:v>
                </c:pt>
                <c:pt idx="7">
                  <c:v>3.8391932773368853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'G9 DF détail'!$A$18</c:f>
              <c:strCache>
                <c:ptCount val="1"/>
                <c:pt idx="0">
                  <c:v>Autres dépenses</c:v>
                </c:pt>
              </c:strCache>
            </c:strRef>
          </c:tx>
          <c:spPr>
            <a:ln>
              <a:solidFill>
                <a:schemeClr val="bg2">
                  <a:lumMod val="75000"/>
                </a:schemeClr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bg2">
                  <a:lumMod val="75000"/>
                </a:schemeClr>
              </a:solidFill>
              <a:ln>
                <a:solidFill>
                  <a:schemeClr val="accent5">
                    <a:lumMod val="20000"/>
                    <a:lumOff val="80000"/>
                  </a:schemeClr>
                </a:solidFill>
              </a:ln>
            </c:spPr>
          </c:marker>
          <c:dPt>
            <c:idx val="7"/>
            <c:bubble3D val="0"/>
            <c:spPr>
              <a:ln>
                <a:solidFill>
                  <a:schemeClr val="bg2">
                    <a:lumMod val="75000"/>
                  </a:schemeClr>
                </a:solidFill>
                <a:prstDash val="sysDot"/>
              </a:ln>
            </c:spPr>
          </c:dPt>
          <c:cat>
            <c:strRef>
              <c:f>'G9 DF détail'!$B$12:$I$12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2022*</c:v>
                </c:pt>
              </c:strCache>
            </c:strRef>
          </c:cat>
          <c:val>
            <c:numRef>
              <c:f>'G9 DF détail'!$B$18:$I$18</c:f>
              <c:numCache>
                <c:formatCode>0.00</c:formatCode>
                <c:ptCount val="8"/>
                <c:pt idx="0">
                  <c:v>0.89322174300000001</c:v>
                </c:pt>
                <c:pt idx="1">
                  <c:v>0.82744382000000005</c:v>
                </c:pt>
                <c:pt idx="2">
                  <c:v>0.85125561199999999</c:v>
                </c:pt>
                <c:pt idx="3">
                  <c:v>0.88839377600000002</c:v>
                </c:pt>
                <c:pt idx="4">
                  <c:v>0.72707669799999997</c:v>
                </c:pt>
                <c:pt idx="5">
                  <c:v>0.77340487400000002</c:v>
                </c:pt>
                <c:pt idx="6">
                  <c:v>0.76904039708000005</c:v>
                </c:pt>
                <c:pt idx="7">
                  <c:v>0.90876123937647302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'G9 DF détail'!$A$16</c:f>
              <c:strCache>
                <c:ptCount val="1"/>
                <c:pt idx="0">
                  <c:v>Charges financières</c:v>
                </c:pt>
              </c:strCache>
            </c:strRef>
          </c:tx>
          <c:spPr>
            <a:ln>
              <a:solidFill>
                <a:schemeClr val="tx2">
                  <a:lumMod val="20000"/>
                  <a:lumOff val="8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>
                  <a:lumMod val="95000"/>
                </a:schemeClr>
              </a:solidFill>
              <a:ln>
                <a:solidFill>
                  <a:schemeClr val="accent1"/>
                </a:solidFill>
              </a:ln>
            </c:spPr>
          </c:marker>
          <c:dPt>
            <c:idx val="7"/>
            <c:bubble3D val="0"/>
            <c:spPr>
              <a:ln>
                <a:solidFill>
                  <a:schemeClr val="tx2">
                    <a:lumMod val="20000"/>
                    <a:lumOff val="80000"/>
                  </a:schemeClr>
                </a:solidFill>
                <a:prstDash val="sysDot"/>
              </a:ln>
            </c:spPr>
          </c:dPt>
          <c:cat>
            <c:strRef>
              <c:f>'G9 DF détail'!$B$12:$I$12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2022*</c:v>
                </c:pt>
              </c:strCache>
            </c:strRef>
          </c:cat>
          <c:val>
            <c:numRef>
              <c:f>'G9 DF détail'!$B$16:$I$16</c:f>
              <c:numCache>
                <c:formatCode>0.00</c:formatCode>
                <c:ptCount val="8"/>
                <c:pt idx="0">
                  <c:v>0.90574778600000005</c:v>
                </c:pt>
                <c:pt idx="1">
                  <c:v>0.83951671699999997</c:v>
                </c:pt>
                <c:pt idx="2">
                  <c:v>0.80562201</c:v>
                </c:pt>
                <c:pt idx="3">
                  <c:v>0.73310714300000002</c:v>
                </c:pt>
                <c:pt idx="4">
                  <c:v>0.68939263399999995</c:v>
                </c:pt>
                <c:pt idx="5">
                  <c:v>0.63051600699999999</c:v>
                </c:pt>
                <c:pt idx="6">
                  <c:v>0.57656176048999996</c:v>
                </c:pt>
                <c:pt idx="7">
                  <c:v>0.52239499122010402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782304"/>
        <c:axId val="212782848"/>
      </c:lineChart>
      <c:catAx>
        <c:axId val="212782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2782848"/>
        <c:crosses val="autoZero"/>
        <c:auto val="1"/>
        <c:lblAlgn val="ctr"/>
        <c:lblOffset val="100"/>
        <c:noMultiLvlLbl val="0"/>
      </c:catAx>
      <c:valAx>
        <c:axId val="21278284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crossAx val="212782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5134624173884881"/>
          <c:y val="0.14377840727397578"/>
          <c:w val="0.32173542652749881"/>
          <c:h val="0.71711901548073054"/>
        </c:manualLayout>
      </c:layout>
      <c:overlay val="0"/>
      <c:txPr>
        <a:bodyPr/>
        <a:lstStyle/>
        <a:p>
          <a:pPr>
            <a:defRPr sz="110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71741032370933E-2"/>
          <c:y val="9.9460484106153393E-2"/>
          <c:w val="0.61059492563429574"/>
          <c:h val="0.7793716757627519"/>
        </c:manualLayout>
      </c:layout>
      <c:lineChart>
        <c:grouping val="standard"/>
        <c:varyColors val="0"/>
        <c:ser>
          <c:idx val="0"/>
          <c:order val="0"/>
          <c:tx>
            <c:strRef>
              <c:f>'G10 AIS'!$A$13</c:f>
              <c:strCache>
                <c:ptCount val="1"/>
                <c:pt idx="0">
                  <c:v>PCH et ACTP</c:v>
                </c:pt>
              </c:strCache>
            </c:strRef>
          </c:tx>
          <c:spPr>
            <a:ln w="28575">
              <a:solidFill>
                <a:schemeClr val="accent1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1">
                  <a:lumMod val="95000"/>
                </a:schemeClr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'G10 AIS'!$B$12:$H$12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'G10 AIS'!$B$13:$H$13</c:f>
              <c:numCache>
                <c:formatCode>0.0</c:formatCode>
                <c:ptCount val="7"/>
                <c:pt idx="0">
                  <c:v>100</c:v>
                </c:pt>
                <c:pt idx="1">
                  <c:v>104.24500089597049</c:v>
                </c:pt>
                <c:pt idx="2">
                  <c:v>107.6363264515691</c:v>
                </c:pt>
                <c:pt idx="3">
                  <c:v>111.86620412770097</c:v>
                </c:pt>
                <c:pt idx="4">
                  <c:v>117.35604833467193</c:v>
                </c:pt>
                <c:pt idx="5" formatCode="0">
                  <c:v>121.27722168738666</c:v>
                </c:pt>
                <c:pt idx="6" formatCode="0">
                  <c:v>128.1423152134285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'G10 AIS'!$A$14</c:f>
              <c:strCache>
                <c:ptCount val="1"/>
                <c:pt idx="0">
                  <c:v>RSA</c:v>
                </c:pt>
              </c:strCache>
            </c:strRef>
          </c:tx>
          <c:spPr>
            <a:ln w="28575">
              <a:solidFill>
                <a:schemeClr val="tx1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>
                  <a:lumMod val="95000"/>
                </a:schemeClr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'G10 AIS'!$B$12:$H$12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'G10 AIS'!$B$14:$H$14</c:f>
              <c:numCache>
                <c:formatCode>0</c:formatCode>
                <c:ptCount val="7"/>
                <c:pt idx="0">
                  <c:v>100</c:v>
                </c:pt>
                <c:pt idx="1">
                  <c:v>103.20731025340277</c:v>
                </c:pt>
                <c:pt idx="2">
                  <c:v>103.80085904473776</c:v>
                </c:pt>
                <c:pt idx="3">
                  <c:v>106.61340193776206</c:v>
                </c:pt>
                <c:pt idx="4">
                  <c:v>108.59755337210929</c:v>
                </c:pt>
                <c:pt idx="5">
                  <c:v>116.39544502255276</c:v>
                </c:pt>
                <c:pt idx="6">
                  <c:v>116.21573540297872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'G10 AIS'!$A$16</c:f>
              <c:strCache>
                <c:ptCount val="1"/>
                <c:pt idx="0">
                  <c:v>APA</c:v>
                </c:pt>
              </c:strCache>
            </c:strRef>
          </c:tx>
          <c:spPr>
            <a:ln w="28575"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circle"/>
            <c:size val="5"/>
            <c:spPr>
              <a:solidFill>
                <a:schemeClr val="bg1">
                  <a:lumMod val="95000"/>
                </a:schemeClr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'G10 AIS'!$B$12:$H$12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'G10 AIS'!$B$16:$H$16</c:f>
              <c:numCache>
                <c:formatCode>0.0</c:formatCode>
                <c:ptCount val="7"/>
                <c:pt idx="0">
                  <c:v>100</c:v>
                </c:pt>
                <c:pt idx="1">
                  <c:v>102.49402614674186</c:v>
                </c:pt>
                <c:pt idx="2">
                  <c:v>105.38772815792652</c:v>
                </c:pt>
                <c:pt idx="3">
                  <c:v>106.70618888683779</c:v>
                </c:pt>
                <c:pt idx="4">
                  <c:v>108.84895520177402</c:v>
                </c:pt>
                <c:pt idx="5" formatCode="0">
                  <c:v>111.17516394993631</c:v>
                </c:pt>
                <c:pt idx="6" formatCode="0">
                  <c:v>113.1839360067715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473056"/>
        <c:axId val="283473600"/>
      </c:lineChart>
      <c:catAx>
        <c:axId val="283473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83473600"/>
        <c:crosses val="autoZero"/>
        <c:auto val="1"/>
        <c:lblAlgn val="ctr"/>
        <c:lblOffset val="100"/>
        <c:noMultiLvlLbl val="0"/>
      </c:catAx>
      <c:valAx>
        <c:axId val="283473600"/>
        <c:scaling>
          <c:orientation val="minMax"/>
          <c:min val="100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crossAx val="283473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175097529682239"/>
          <c:y val="0.34491148858153936"/>
          <c:w val="0.28023263841399476"/>
          <c:h val="0.29766122214485019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098992223814241E-2"/>
          <c:y val="0.12404106212611755"/>
          <c:w val="0.65317758065052145"/>
          <c:h val="0.75574896412060222"/>
        </c:manualLayout>
      </c:layout>
      <c:lineChart>
        <c:grouping val="standard"/>
        <c:varyColors val="0"/>
        <c:ser>
          <c:idx val="0"/>
          <c:order val="0"/>
          <c:tx>
            <c:strRef>
              <c:f>'G10 AIS'!$A$22</c:f>
              <c:strCache>
                <c:ptCount val="1"/>
                <c:pt idx="0">
                  <c:v>RSA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bg1">
                  <a:lumMod val="95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cat>
            <c:numRef>
              <c:f>'G10 AIS'!$B$20:$H$20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'G10 AIS'!$B$22:$H$22</c:f>
              <c:numCache>
                <c:formatCode>#\ ##0.0</c:formatCode>
                <c:ptCount val="7"/>
                <c:pt idx="0">
                  <c:v>10.221864926</c:v>
                </c:pt>
                <c:pt idx="1">
                  <c:v>10.194316605999999</c:v>
                </c:pt>
                <c:pt idx="2">
                  <c:v>10.252944471999999</c:v>
                </c:pt>
                <c:pt idx="3">
                  <c:v>10.493712628000001</c:v>
                </c:pt>
                <c:pt idx="4">
                  <c:v>10.323435388</c:v>
                </c:pt>
                <c:pt idx="5" formatCode="0.0">
                  <c:v>10.30127470801</c:v>
                </c:pt>
                <c:pt idx="6" formatCode="0.0">
                  <c:v>10.285369977730001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'G10 AIS'!$A$24</c:f>
              <c:strCache>
                <c:ptCount val="1"/>
                <c:pt idx="0">
                  <c:v>APA</c:v>
                </c:pt>
              </c:strCache>
            </c:strRef>
          </c:tx>
          <c:spPr>
            <a:ln w="28575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triangle"/>
            <c:size val="5"/>
            <c:spPr>
              <a:solidFill>
                <a:schemeClr val="bg1">
                  <a:lumMod val="95000"/>
                </a:schemeClr>
              </a:solidFill>
              <a:ln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cat>
            <c:numRef>
              <c:f>'G10 AIS'!$B$20:$H$20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'G10 AIS'!$B$24:$H$24</c:f>
              <c:numCache>
                <c:formatCode>#\ ##0.0</c:formatCode>
                <c:ptCount val="7"/>
                <c:pt idx="0">
                  <c:v>5.5117840520000003</c:v>
                </c:pt>
                <c:pt idx="1">
                  <c:v>5.5948010379999999</c:v>
                </c:pt>
                <c:pt idx="2">
                  <c:v>5.7527584100000002</c:v>
                </c:pt>
                <c:pt idx="3">
                  <c:v>5.7759709399999997</c:v>
                </c:pt>
                <c:pt idx="4">
                  <c:v>5.7569132740000004</c:v>
                </c:pt>
                <c:pt idx="5" formatCode="0.0">
                  <c:v>5.8799441480499999</c:v>
                </c:pt>
                <c:pt idx="6" formatCode="0.0">
                  <c:v>5.9861861096599993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'G10 AIS'!$A$26</c:f>
              <c:strCache>
                <c:ptCount val="1"/>
                <c:pt idx="0">
                  <c:v>PCH et ACTP</c:v>
                </c:pt>
              </c:strCache>
            </c:strRef>
          </c:tx>
          <c:spPr>
            <a:ln w="28575">
              <a:solidFill>
                <a:schemeClr val="tx2"/>
              </a:solidFill>
            </a:ln>
          </c:spPr>
          <c:marker>
            <c:symbol val="square"/>
            <c:size val="5"/>
            <c:spPr>
              <a:solidFill>
                <a:schemeClr val="bg1">
                  <a:lumMod val="95000"/>
                </a:schemeClr>
              </a:solidFill>
              <a:ln>
                <a:solidFill>
                  <a:schemeClr val="tx2">
                    <a:lumMod val="75000"/>
                  </a:schemeClr>
                </a:solidFill>
              </a:ln>
            </c:spPr>
          </c:marker>
          <c:cat>
            <c:numRef>
              <c:f>'G10 AIS'!$B$20:$H$20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'G10 AIS'!$B$26:$H$26</c:f>
              <c:numCache>
                <c:formatCode>#\ ##0.0</c:formatCode>
                <c:ptCount val="7"/>
                <c:pt idx="0">
                  <c:v>2.0917259640000001</c:v>
                </c:pt>
                <c:pt idx="1">
                  <c:v>2.1567558259999999</c:v>
                </c:pt>
                <c:pt idx="2">
                  <c:v>2.2269199689999999</c:v>
                </c:pt>
                <c:pt idx="3">
                  <c:v>2.2894742689999998</c:v>
                </c:pt>
                <c:pt idx="4">
                  <c:v>2.3201257200000001</c:v>
                </c:pt>
                <c:pt idx="5" formatCode="0.0">
                  <c:v>2.3976472049700002</c:v>
                </c:pt>
                <c:pt idx="6" formatCode="0.0">
                  <c:v>2.53336990768</c:v>
                </c:pt>
              </c:numCache>
            </c:numRef>
          </c:val>
          <c:smooth val="0"/>
        </c:ser>
        <c:ser>
          <c:idx val="3"/>
          <c:order val="3"/>
          <c:spPr>
            <a:ln w="28575">
              <a:solidFill>
                <a:prstClr val="black"/>
              </a:solidFill>
              <a:prstDash val="lgDashDot"/>
            </a:ln>
          </c:spPr>
          <c:marker>
            <c:symbol val="none"/>
          </c:marker>
          <c:cat>
            <c:numRef>
              <c:f>'G10 AIS'!$B$20:$H$20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'G10 AIS'!$B$21:$H$21</c:f>
              <c:numCache>
                <c:formatCode>#\ ##0.0</c:formatCode>
                <c:ptCount val="7"/>
                <c:pt idx="0">
                  <c:v>10.435148947</c:v>
                </c:pt>
                <c:pt idx="1">
                  <c:v>10.769238097000001</c:v>
                </c:pt>
                <c:pt idx="2">
                  <c:v>10.833677616999999</c:v>
                </c:pt>
                <c:pt idx="3">
                  <c:v>11.139265732</c:v>
                </c:pt>
                <c:pt idx="4">
                  <c:v>11.168388567999999</c:v>
                </c:pt>
                <c:pt idx="5" formatCode="0.0">
                  <c:v>11.242728271860001</c:v>
                </c:pt>
                <c:pt idx="6" formatCode="0.0">
                  <c:v>11.2099604199</c:v>
                </c:pt>
              </c:numCache>
            </c:numRef>
          </c:val>
          <c:smooth val="0"/>
        </c:ser>
        <c:ser>
          <c:idx val="4"/>
          <c:order val="4"/>
          <c:spPr>
            <a:ln w="28575">
              <a:solidFill>
                <a:schemeClr val="accent1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'G10 AIS'!$B$20:$H$20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'G10 AIS'!$B$23:$H$23</c:f>
              <c:numCache>
                <c:formatCode>#\ ##0.0</c:formatCode>
                <c:ptCount val="7"/>
                <c:pt idx="0">
                  <c:v>5.6088844099999999</c:v>
                </c:pt>
                <c:pt idx="1">
                  <c:v>5.7590374369999999</c:v>
                </c:pt>
                <c:pt idx="2">
                  <c:v>5.9210069670000003</c:v>
                </c:pt>
                <c:pt idx="3">
                  <c:v>5.9974878059999996</c:v>
                </c:pt>
                <c:pt idx="4">
                  <c:v>6.1177023090000002</c:v>
                </c:pt>
                <c:pt idx="5" formatCode="0.0">
                  <c:v>6.2477764918299998</c:v>
                </c:pt>
                <c:pt idx="6" formatCode="0.0">
                  <c:v>6.3675104977899997</c:v>
                </c:pt>
              </c:numCache>
            </c:numRef>
          </c:val>
          <c:smooth val="0"/>
        </c:ser>
        <c:ser>
          <c:idx val="5"/>
          <c:order val="5"/>
          <c:spPr>
            <a:ln w="28575">
              <a:solidFill>
                <a:schemeClr val="accent1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'G10 AIS'!$B$20:$H$20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'G10 AIS'!$B$25:$H$25</c:f>
              <c:numCache>
                <c:formatCode>#\ ##0.0</c:formatCode>
                <c:ptCount val="7"/>
                <c:pt idx="0">
                  <c:v>2.1479546709999999</c:v>
                </c:pt>
                <c:pt idx="1">
                  <c:v>2.2402845459999998</c:v>
                </c:pt>
                <c:pt idx="2">
                  <c:v>2.3113251749999999</c:v>
                </c:pt>
                <c:pt idx="3">
                  <c:v>2.4023420639999999</c:v>
                </c:pt>
                <c:pt idx="4">
                  <c:v>2.5153078299999998</c:v>
                </c:pt>
                <c:pt idx="5" formatCode="0.0">
                  <c:v>2.5995448534699999</c:v>
                </c:pt>
                <c:pt idx="6" formatCode="0.0">
                  <c:v>2.7459606750700001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479040"/>
        <c:axId val="283475232"/>
      </c:lineChart>
      <c:catAx>
        <c:axId val="28347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83475232"/>
        <c:crosses val="autoZero"/>
        <c:auto val="1"/>
        <c:lblAlgn val="ctr"/>
        <c:lblOffset val="100"/>
        <c:noMultiLvlLbl val="0"/>
      </c:catAx>
      <c:valAx>
        <c:axId val="28347523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crossAx val="283479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82461875809827"/>
          <c:y val="0.22188137015867937"/>
          <c:w val="0.26175380603172493"/>
          <c:h val="0.7719859573390901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247594050743664E-2"/>
          <c:y val="0.1246187995090548"/>
          <c:w val="0.5846412948381452"/>
          <c:h val="0.77133654362266968"/>
        </c:manualLayout>
      </c:layout>
      <c:lineChart>
        <c:grouping val="standard"/>
        <c:varyColors val="0"/>
        <c:ser>
          <c:idx val="2"/>
          <c:order val="0"/>
          <c:tx>
            <c:strRef>
              <c:f>'G11 G12 RI DI'!$A$4</c:f>
              <c:strCache>
                <c:ptCount val="1"/>
                <c:pt idx="0">
                  <c:v>Recettes d'investissement hors emprunts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95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7"/>
            <c:marker>
              <c:symbol val="circle"/>
              <c:size val="5"/>
              <c:spPr>
                <a:solidFill>
                  <a:schemeClr val="bg1">
                    <a:lumMod val="95000"/>
                  </a:schemeClr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>
                    <a:lumMod val="50000"/>
                  </a:schemeClr>
                </a:solidFill>
                <a:prstDash val="sysDot"/>
                <a:round/>
              </a:ln>
              <a:effectLst/>
            </c:spPr>
          </c:dPt>
          <c:cat>
            <c:strRef>
              <c:f>'G11 G12 RI DI'!$B$3:$I$3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2022*</c:v>
                </c:pt>
              </c:strCache>
            </c:strRef>
          </c:cat>
          <c:val>
            <c:numRef>
              <c:f>'G11 G12 RI DI'!$B$4:$I$4</c:f>
              <c:numCache>
                <c:formatCode>#\ ##0_ ;\-#\ ##0\ </c:formatCode>
                <c:ptCount val="8"/>
                <c:pt idx="0" formatCode="General">
                  <c:v>100</c:v>
                </c:pt>
                <c:pt idx="1">
                  <c:v>87.52321302499422</c:v>
                </c:pt>
                <c:pt idx="2">
                  <c:v>82.245657088862785</c:v>
                </c:pt>
                <c:pt idx="3">
                  <c:v>85.206336227289654</c:v>
                </c:pt>
                <c:pt idx="4">
                  <c:v>94.706383751112639</c:v>
                </c:pt>
                <c:pt idx="5">
                  <c:v>91.418709646888502</c:v>
                </c:pt>
                <c:pt idx="6" formatCode="0">
                  <c:v>98.277917734858065</c:v>
                </c:pt>
                <c:pt idx="7" formatCode="0">
                  <c:v>107.35111458589567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'G11 G12 RI DI'!$A$5</c:f>
              <c:strCache>
                <c:ptCount val="1"/>
                <c:pt idx="0">
                  <c:v>FCTVA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5"/>
            <c:spPr>
              <a:solidFill>
                <a:schemeClr val="bg1">
                  <a:lumMod val="95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7"/>
            <c:marker>
              <c:symbol val="triangle"/>
              <c:size val="5"/>
              <c:spPr>
                <a:solidFill>
                  <a:schemeClr val="bg1">
                    <a:lumMod val="95000"/>
                  </a:schemeClr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tx2">
                    <a:lumMod val="60000"/>
                    <a:lumOff val="40000"/>
                  </a:schemeClr>
                </a:solidFill>
                <a:prstDash val="sysDot"/>
                <a:round/>
              </a:ln>
              <a:effectLst/>
            </c:spPr>
          </c:dPt>
          <c:cat>
            <c:strRef>
              <c:f>'G11 G12 RI DI'!$B$3:$I$3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2022*</c:v>
                </c:pt>
              </c:strCache>
            </c:strRef>
          </c:cat>
          <c:val>
            <c:numRef>
              <c:f>'G11 G12 RI DI'!$B$5:$I$5</c:f>
              <c:numCache>
                <c:formatCode>#\ ##0_ ;\-#\ ##0\ </c:formatCode>
                <c:ptCount val="8"/>
                <c:pt idx="0" formatCode="General">
                  <c:v>100</c:v>
                </c:pt>
                <c:pt idx="1">
                  <c:v>95.38381840852756</c:v>
                </c:pt>
                <c:pt idx="2">
                  <c:v>89.96139269099298</c:v>
                </c:pt>
                <c:pt idx="3">
                  <c:v>91.715175560053154</c:v>
                </c:pt>
                <c:pt idx="4">
                  <c:v>97.278893962623656</c:v>
                </c:pt>
                <c:pt idx="5">
                  <c:v>107.50422133246829</c:v>
                </c:pt>
                <c:pt idx="6" formatCode="0">
                  <c:v>110.26418015250034</c:v>
                </c:pt>
                <c:pt idx="7" formatCode="0">
                  <c:v>117.06824227963746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'G11 G12 RI DI'!$A$6</c:f>
              <c:strCache>
                <c:ptCount val="1"/>
                <c:pt idx="0">
                  <c:v>Dotations et subventions d'investissement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>
                  <a:lumMod val="95000"/>
                </a:schemeClr>
              </a:solidFill>
              <a:ln w="9525">
                <a:solidFill>
                  <a:schemeClr val="tx2"/>
                </a:solidFill>
              </a:ln>
              <a:effectLst/>
            </c:spPr>
          </c:marker>
          <c:dPt>
            <c:idx val="7"/>
            <c:marker>
              <c:symbol val="square"/>
              <c:size val="5"/>
              <c:spPr>
                <a:solidFill>
                  <a:schemeClr val="bg1">
                    <a:lumMod val="95000"/>
                  </a:schemeClr>
                </a:solidFill>
                <a:ln w="9525">
                  <a:solidFill>
                    <a:schemeClr val="tx2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>
                    <a:lumMod val="60000"/>
                    <a:lumOff val="40000"/>
                  </a:schemeClr>
                </a:solidFill>
                <a:prstDash val="sysDot"/>
                <a:round/>
              </a:ln>
              <a:effectLst/>
            </c:spPr>
          </c:dPt>
          <c:cat>
            <c:strRef>
              <c:f>'G11 G12 RI DI'!$B$3:$I$3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2022*</c:v>
                </c:pt>
              </c:strCache>
            </c:strRef>
          </c:cat>
          <c:val>
            <c:numRef>
              <c:f>'G11 G12 RI DI'!$B$6:$I$6</c:f>
              <c:numCache>
                <c:formatCode>#\ ##0_ ;\-#\ ##0\ </c:formatCode>
                <c:ptCount val="8"/>
                <c:pt idx="0" formatCode="General">
                  <c:v>100</c:v>
                </c:pt>
                <c:pt idx="1">
                  <c:v>90.887257199133245</c:v>
                </c:pt>
                <c:pt idx="2">
                  <c:v>89.37037633352098</c:v>
                </c:pt>
                <c:pt idx="3">
                  <c:v>91.983188711741619</c:v>
                </c:pt>
                <c:pt idx="4">
                  <c:v>104.01196732459667</c:v>
                </c:pt>
                <c:pt idx="5">
                  <c:v>96.502178989969323</c:v>
                </c:pt>
                <c:pt idx="6" formatCode="0">
                  <c:v>104.44628931010428</c:v>
                </c:pt>
                <c:pt idx="7" formatCode="0">
                  <c:v>117.89223204267208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'G11 G12 RI DI'!$A$7</c:f>
              <c:strCache>
                <c:ptCount val="1"/>
                <c:pt idx="0">
                  <c:v>Autres recettes d'investissement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2"/>
                </a:solidFill>
              </a:ln>
              <a:effectLst/>
            </c:spPr>
          </c:marker>
          <c:dPt>
            <c:idx val="7"/>
            <c:marker>
              <c:symbol val="x"/>
              <c:size val="5"/>
              <c:spPr>
                <a:noFill/>
                <a:ln w="9525">
                  <a:solidFill>
                    <a:schemeClr val="tx2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tx2">
                    <a:lumMod val="60000"/>
                    <a:lumOff val="40000"/>
                  </a:schemeClr>
                </a:solidFill>
                <a:prstDash val="sysDot"/>
                <a:round/>
              </a:ln>
              <a:effectLst/>
            </c:spPr>
          </c:dPt>
          <c:cat>
            <c:strRef>
              <c:f>'G11 G12 RI DI'!$B$3:$I$3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2022*</c:v>
                </c:pt>
              </c:strCache>
            </c:strRef>
          </c:cat>
          <c:val>
            <c:numRef>
              <c:f>'G11 G12 RI DI'!$B$7:$I$7</c:f>
              <c:numCache>
                <c:formatCode>#\ ##0_ ;\-#\ ##0\ </c:formatCode>
                <c:ptCount val="8"/>
                <c:pt idx="0" formatCode="General">
                  <c:v>100</c:v>
                </c:pt>
                <c:pt idx="1">
                  <c:v>70.335586601678983</c:v>
                </c:pt>
                <c:pt idx="2">
                  <c:v>57.887897332237998</c:v>
                </c:pt>
                <c:pt idx="3">
                  <c:v>63.108838148079684</c:v>
                </c:pt>
                <c:pt idx="4">
                  <c:v>73.904439947362604</c:v>
                </c:pt>
                <c:pt idx="5">
                  <c:v>57.769172021180523</c:v>
                </c:pt>
                <c:pt idx="6" formatCode="0">
                  <c:v>69.06576543647914</c:v>
                </c:pt>
                <c:pt idx="7" formatCode="0">
                  <c:v>73.021686872572531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476864"/>
        <c:axId val="283477952"/>
      </c:lineChart>
      <c:catAx>
        <c:axId val="28347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3477952"/>
        <c:crosses val="autoZero"/>
        <c:auto val="1"/>
        <c:lblAlgn val="ctr"/>
        <c:lblOffset val="100"/>
        <c:noMultiLvlLbl val="0"/>
      </c:catAx>
      <c:valAx>
        <c:axId val="28347795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3476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119313210848634"/>
          <c:y val="0.1558306516033322"/>
          <c:w val="0.28880686789151355"/>
          <c:h val="0.7625582484606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247594050743664E-2"/>
          <c:y val="0.11376408139529255"/>
          <c:w val="0.5846412948381452"/>
          <c:h val="0.78219118365759743"/>
        </c:manualLayout>
      </c:layout>
      <c:lineChart>
        <c:grouping val="standard"/>
        <c:varyColors val="0"/>
        <c:ser>
          <c:idx val="0"/>
          <c:order val="0"/>
          <c:tx>
            <c:strRef>
              <c:f>'G11 G12 RI DI'!$A$18</c:f>
              <c:strCache>
                <c:ptCount val="1"/>
                <c:pt idx="0">
                  <c:v>Dépenses d'investissement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95000"/>
                </a:schemeClr>
              </a:solidFill>
              <a:ln w="9525">
                <a:solidFill>
                  <a:schemeClr val="tx2"/>
                </a:solidFill>
              </a:ln>
              <a:effectLst/>
            </c:spPr>
          </c:marker>
          <c:dPt>
            <c:idx val="7"/>
            <c:marker>
              <c:symbol val="circle"/>
              <c:size val="5"/>
              <c:spPr>
                <a:solidFill>
                  <a:schemeClr val="bg1">
                    <a:lumMod val="95000"/>
                  </a:schemeClr>
                </a:solidFill>
                <a:ln w="9525">
                  <a:solidFill>
                    <a:schemeClr val="tx2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>
                    <a:lumMod val="60000"/>
                    <a:lumOff val="40000"/>
                  </a:schemeClr>
                </a:solidFill>
                <a:prstDash val="sysDot"/>
                <a:round/>
              </a:ln>
              <a:effectLst/>
            </c:spPr>
          </c:dPt>
          <c:cat>
            <c:strRef>
              <c:f>'G11 G12 RI DI'!$B$17:$I$17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2022*</c:v>
                </c:pt>
              </c:strCache>
            </c:strRef>
          </c:cat>
          <c:val>
            <c:numRef>
              <c:f>'G11 G12 RI DI'!$B$18:$I$18</c:f>
              <c:numCache>
                <c:formatCode>#\ ##0_ ;\-#\ ##0\ </c:formatCode>
                <c:ptCount val="8"/>
                <c:pt idx="0" formatCode="General">
                  <c:v>100</c:v>
                </c:pt>
                <c:pt idx="1">
                  <c:v>94.32160627552922</c:v>
                </c:pt>
                <c:pt idx="2">
                  <c:v>93.316167008287024</c:v>
                </c:pt>
                <c:pt idx="3">
                  <c:v>97.179019034111036</c:v>
                </c:pt>
                <c:pt idx="4">
                  <c:v>110.33553476096486</c:v>
                </c:pt>
                <c:pt idx="5" formatCode="#,##0">
                  <c:v>111.38961482373196</c:v>
                </c:pt>
                <c:pt idx="6" formatCode="#,##0">
                  <c:v>121.87449953579639</c:v>
                </c:pt>
                <c:pt idx="7" formatCode="#,##0">
                  <c:v>131.72086685999201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'G11 G12 RI DI'!$A$19</c:f>
              <c:strCache>
                <c:ptCount val="1"/>
                <c:pt idx="0">
                  <c:v>Dépenses d'équipement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triangle"/>
            <c:size val="5"/>
            <c:spPr>
              <a:solidFill>
                <a:schemeClr val="bg1">
                  <a:lumMod val="95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7"/>
            <c:marker>
              <c:symbol val="triangle"/>
              <c:size val="5"/>
              <c:spPr>
                <a:solidFill>
                  <a:schemeClr val="bg1">
                    <a:lumMod val="95000"/>
                  </a:schemeClr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prstDash val="sysDot"/>
                <a:round/>
              </a:ln>
              <a:effectLst/>
            </c:spPr>
          </c:dPt>
          <c:cat>
            <c:strRef>
              <c:f>'G11 G12 RI DI'!$B$17:$I$17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2022*</c:v>
                </c:pt>
              </c:strCache>
            </c:strRef>
          </c:cat>
          <c:val>
            <c:numRef>
              <c:f>'G11 G12 RI DI'!$B$19:$I$19</c:f>
              <c:numCache>
                <c:formatCode>#\ ##0_ ;\-#\ ##0\ </c:formatCode>
                <c:ptCount val="8"/>
                <c:pt idx="0" formatCode="General">
                  <c:v>100</c:v>
                </c:pt>
                <c:pt idx="1">
                  <c:v>96.665256015762296</c:v>
                </c:pt>
                <c:pt idx="2">
                  <c:v>95.007581579723748</c:v>
                </c:pt>
                <c:pt idx="3">
                  <c:v>102.56040813068286</c:v>
                </c:pt>
                <c:pt idx="4">
                  <c:v>114.71855684800452</c:v>
                </c:pt>
                <c:pt idx="5" formatCode="#,##0">
                  <c:v>116.45630866434459</c:v>
                </c:pt>
                <c:pt idx="6" formatCode="#,##0">
                  <c:v>132.21439170648657</c:v>
                </c:pt>
                <c:pt idx="7" formatCode="#,##0">
                  <c:v>143.67952452190283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'G11 G12 RI DI'!$A$20</c:f>
              <c:strCache>
                <c:ptCount val="1"/>
                <c:pt idx="0">
                  <c:v>Subventions d'équipement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>
                  <a:lumMod val="95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7"/>
            <c:marker>
              <c:symbol val="square"/>
              <c:size val="5"/>
              <c:spPr>
                <a:solidFill>
                  <a:schemeClr val="bg1">
                    <a:lumMod val="95000"/>
                  </a:schemeClr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tx2"/>
                </a:solidFill>
                <a:prstDash val="sysDot"/>
                <a:round/>
              </a:ln>
              <a:effectLst/>
            </c:spPr>
          </c:dPt>
          <c:cat>
            <c:strRef>
              <c:f>'G11 G12 RI DI'!$B$17:$I$17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2022*</c:v>
                </c:pt>
              </c:strCache>
            </c:strRef>
          </c:cat>
          <c:val>
            <c:numRef>
              <c:f>'G11 G12 RI DI'!$B$20:$I$20</c:f>
              <c:numCache>
                <c:formatCode>#\ ##0_ ;\-#\ ##0\ </c:formatCode>
                <c:ptCount val="8"/>
                <c:pt idx="0" formatCode="General">
                  <c:v>100</c:v>
                </c:pt>
                <c:pt idx="1">
                  <c:v>91.337610618422616</c:v>
                </c:pt>
                <c:pt idx="2">
                  <c:v>91.756571623235558</c:v>
                </c:pt>
                <c:pt idx="3">
                  <c:v>89.527785033456766</c:v>
                </c:pt>
                <c:pt idx="4">
                  <c:v>104.68974349719277</c:v>
                </c:pt>
                <c:pt idx="5" formatCode="#,##0">
                  <c:v>103.41274400446387</c:v>
                </c:pt>
                <c:pt idx="6" formatCode="#,##0">
                  <c:v>106.18628337956724</c:v>
                </c:pt>
                <c:pt idx="7" formatCode="#,##0">
                  <c:v>112.94567608958192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'G11 G12 RI DI'!$A$21</c:f>
              <c:strCache>
                <c:ptCount val="1"/>
                <c:pt idx="0">
                  <c:v>Autres dépenses d'investissement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2"/>
                </a:solidFill>
              </a:ln>
              <a:effectLst/>
            </c:spPr>
          </c:marker>
          <c:dPt>
            <c:idx val="7"/>
            <c:marker>
              <c:symbol val="x"/>
              <c:size val="5"/>
              <c:spPr>
                <a:noFill/>
                <a:ln w="9525">
                  <a:solidFill>
                    <a:schemeClr val="tx2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tx2">
                    <a:lumMod val="60000"/>
                    <a:lumOff val="40000"/>
                  </a:schemeClr>
                </a:solidFill>
                <a:prstDash val="sysDot"/>
                <a:round/>
              </a:ln>
              <a:effectLst/>
            </c:spPr>
          </c:dPt>
          <c:cat>
            <c:strRef>
              <c:f>'G11 G12 RI DI'!$B$17:$I$17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2022*</c:v>
                </c:pt>
              </c:strCache>
            </c:strRef>
          </c:cat>
          <c:val>
            <c:numRef>
              <c:f>'G11 G12 RI DI'!$B$21:$I$21</c:f>
              <c:numCache>
                <c:formatCode>#\ ##0_ ;\-#\ ##0\ </c:formatCode>
                <c:ptCount val="8"/>
                <c:pt idx="0" formatCode="General">
                  <c:v>100</c:v>
                </c:pt>
                <c:pt idx="1">
                  <c:v>85.179071583049605</c:v>
                </c:pt>
                <c:pt idx="2">
                  <c:v>77.95960980177243</c:v>
                </c:pt>
                <c:pt idx="3">
                  <c:v>88.113188490203939</c:v>
                </c:pt>
                <c:pt idx="4">
                  <c:v>95.533592716676907</c:v>
                </c:pt>
                <c:pt idx="5" formatCode="#,##0">
                  <c:v>115.4752799157779</c:v>
                </c:pt>
                <c:pt idx="6" formatCode="#,##0">
                  <c:v>116.37806175412936</c:v>
                </c:pt>
                <c:pt idx="7" formatCode="#,##0">
                  <c:v>134.48132775978135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512704"/>
        <c:axId val="324511072"/>
      </c:lineChart>
      <c:catAx>
        <c:axId val="32451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4511072"/>
        <c:crosses val="autoZero"/>
        <c:auto val="1"/>
        <c:lblAlgn val="ctr"/>
        <c:lblOffset val="100"/>
        <c:noMultiLvlLbl val="0"/>
      </c:catAx>
      <c:valAx>
        <c:axId val="324511072"/>
        <c:scaling>
          <c:orientation val="minMax"/>
          <c:min val="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4512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119313210848634"/>
          <c:y val="7.2031816288296177E-2"/>
          <c:w val="0.275250656167979"/>
          <c:h val="0.606639549203269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530183727034116E-2"/>
          <c:y val="8.1068239558183416E-2"/>
          <c:w val="0.57001137357830312"/>
          <c:h val="0.82906618646449237"/>
        </c:manualLayout>
      </c:layout>
      <c:lineChart>
        <c:grouping val="standard"/>
        <c:varyColors val="0"/>
        <c:ser>
          <c:idx val="0"/>
          <c:order val="0"/>
          <c:tx>
            <c:strRef>
              <c:f>'G13 DI Fonctions'!$A$5</c:f>
              <c:strCache>
                <c:ptCount val="1"/>
                <c:pt idx="0">
                  <c:v>Transports, routes et voiries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'G13 DI Fonctions'!$D$4:$H$4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'G13 DI Fonctions'!$D$5:$H$5</c:f>
              <c:numCache>
                <c:formatCode>#,##0.00</c:formatCode>
                <c:ptCount val="5"/>
                <c:pt idx="0">
                  <c:v>3.4417151046499996</c:v>
                </c:pt>
                <c:pt idx="1">
                  <c:v>3.5653575328100002</c:v>
                </c:pt>
                <c:pt idx="2">
                  <c:v>3.8302765877000002</c:v>
                </c:pt>
                <c:pt idx="3">
                  <c:v>3.8845767264100002</c:v>
                </c:pt>
                <c:pt idx="4">
                  <c:v>4.0272197747899998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'G13 DI Fonctions'!$A$6</c:f>
              <c:strCache>
                <c:ptCount val="1"/>
                <c:pt idx="0">
                  <c:v>Enseignement, formation et apprentissage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'G13 DI Fonctions'!$D$4:$H$4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'G13 DI Fonctions'!$D$6:$H$6</c:f>
              <c:numCache>
                <c:formatCode>#,##0.00</c:formatCode>
                <c:ptCount val="5"/>
                <c:pt idx="0">
                  <c:v>1.7233863672</c:v>
                </c:pt>
                <c:pt idx="1">
                  <c:v>1.81989844496</c:v>
                </c:pt>
                <c:pt idx="2">
                  <c:v>2.0864813679499998</c:v>
                </c:pt>
                <c:pt idx="3">
                  <c:v>2.1281274248999997</c:v>
                </c:pt>
                <c:pt idx="4">
                  <c:v>2.5340053975300001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'G13 DI Fonctions'!$A$7</c:f>
              <c:strCache>
                <c:ptCount val="1"/>
                <c:pt idx="0">
                  <c:v>Aménagement des territoires et habitat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'G13 DI Fonctions'!$D$4:$H$4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'G13 DI Fonctions'!$D$7:$H$7</c:f>
              <c:numCache>
                <c:formatCode>#,##0.00</c:formatCode>
                <c:ptCount val="5"/>
                <c:pt idx="0">
                  <c:v>1.01239526674</c:v>
                </c:pt>
                <c:pt idx="1">
                  <c:v>1.0446033626200002</c:v>
                </c:pt>
                <c:pt idx="2">
                  <c:v>1.1583769529000001</c:v>
                </c:pt>
                <c:pt idx="3">
                  <c:v>1.1383821571099999</c:v>
                </c:pt>
                <c:pt idx="4">
                  <c:v>1.3089270825000001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'G13 DI Fonctions'!$A$8</c:f>
              <c:strCache>
                <c:ptCount val="1"/>
                <c:pt idx="0">
                  <c:v>Services généraux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'G13 DI Fonctions'!$D$4:$H$4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'G13 DI Fonctions'!$D$8:$H$8</c:f>
              <c:numCache>
                <c:formatCode>#,##0.00</c:formatCode>
                <c:ptCount val="5"/>
                <c:pt idx="0">
                  <c:v>0.77337215042000007</c:v>
                </c:pt>
                <c:pt idx="1">
                  <c:v>0.80266623538000004</c:v>
                </c:pt>
                <c:pt idx="2">
                  <c:v>1.1526344235799999</c:v>
                </c:pt>
                <c:pt idx="3">
                  <c:v>1.1723218919799998</c:v>
                </c:pt>
                <c:pt idx="4">
                  <c:v>1.207342986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'G13 DI Fonctions'!$A$9</c:f>
              <c:strCache>
                <c:ptCount val="1"/>
                <c:pt idx="0">
                  <c:v>Culture, vie sociale, sport et jeunesse</c:v>
                </c:pt>
              </c:strCache>
            </c:strRef>
          </c:tx>
          <c:spPr>
            <a:ln>
              <a:prstDash val="dashDot"/>
            </a:ln>
          </c:spPr>
          <c:marker>
            <c:symbol val="none"/>
          </c:marker>
          <c:cat>
            <c:numRef>
              <c:f>'G13 DI Fonctions'!$D$4:$H$4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'G13 DI Fonctions'!$D$9:$H$9</c:f>
              <c:numCache>
                <c:formatCode>#,##0.00</c:formatCode>
                <c:ptCount val="5"/>
                <c:pt idx="0">
                  <c:v>0.38029381131000001</c:v>
                </c:pt>
                <c:pt idx="1">
                  <c:v>0.37762269874999999</c:v>
                </c:pt>
                <c:pt idx="2">
                  <c:v>0.49428477450999997</c:v>
                </c:pt>
                <c:pt idx="3">
                  <c:v>0.50799583814000004</c:v>
                </c:pt>
                <c:pt idx="4">
                  <c:v>0.55911337456999999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'G13 DI Fonctions'!$A$10</c:f>
              <c:strCache>
                <c:ptCount val="1"/>
                <c:pt idx="0">
                  <c:v>Environnement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circle"/>
            <c:size val="5"/>
            <c:spPr>
              <a:solidFill>
                <a:schemeClr val="bg1">
                  <a:lumMod val="95000"/>
                </a:schemeClr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'G13 DI Fonctions'!$D$4:$H$4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'G13 DI Fonctions'!$D$10:$H$10</c:f>
              <c:numCache>
                <c:formatCode>#,##0.00</c:formatCode>
                <c:ptCount val="5"/>
                <c:pt idx="0">
                  <c:v>0.50160987100999999</c:v>
                </c:pt>
                <c:pt idx="1">
                  <c:v>0.50948584160999999</c:v>
                </c:pt>
                <c:pt idx="2">
                  <c:v>0.49831794072999996</c:v>
                </c:pt>
                <c:pt idx="3">
                  <c:v>0.50580000524000002</c:v>
                </c:pt>
                <c:pt idx="4">
                  <c:v>0.54380744598999997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'G13 DI Fonctions'!$A$11</c:f>
              <c:strCache>
                <c:ptCount val="1"/>
                <c:pt idx="0">
                  <c:v>Action économique</c:v>
                </c:pt>
              </c:strCache>
            </c:strRef>
          </c:tx>
          <c:cat>
            <c:numRef>
              <c:f>'G13 DI Fonctions'!$D$4:$H$4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'G13 DI Fonctions'!$D$11:$H$11</c:f>
              <c:numCache>
                <c:formatCode>#,##0.00</c:formatCode>
                <c:ptCount val="5"/>
                <c:pt idx="0">
                  <c:v>0.37744286563000001</c:v>
                </c:pt>
                <c:pt idx="1">
                  <c:v>0.36355686908000001</c:v>
                </c:pt>
                <c:pt idx="2">
                  <c:v>0.40733929339000002</c:v>
                </c:pt>
                <c:pt idx="3">
                  <c:v>0.43841889336000001</c:v>
                </c:pt>
                <c:pt idx="4">
                  <c:v>0.46148047124999997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'G13 DI Fonctions'!$A$12</c:f>
              <c:strCache>
                <c:ptCount val="1"/>
                <c:pt idx="0">
                  <c:v>Santé, action sociale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  <a:prstDash val="dash"/>
            </a:ln>
          </c:spPr>
          <c:marker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cat>
            <c:numRef>
              <c:f>'G13 DI Fonctions'!$D$4:$H$4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'G13 DI Fonctions'!$D$12:$H$12</c:f>
              <c:numCache>
                <c:formatCode>#,##0.00</c:formatCode>
                <c:ptCount val="5"/>
                <c:pt idx="0">
                  <c:v>0.35736061554000004</c:v>
                </c:pt>
                <c:pt idx="1">
                  <c:v>0.39511592082999997</c:v>
                </c:pt>
                <c:pt idx="2">
                  <c:v>0.44855878254999998</c:v>
                </c:pt>
                <c:pt idx="3">
                  <c:v>0.40016057790000004</c:v>
                </c:pt>
                <c:pt idx="4">
                  <c:v>0.40198781268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'G13 DI Fonctions'!$A$13</c:f>
              <c:strCache>
                <c:ptCount val="1"/>
                <c:pt idx="0">
                  <c:v>Sécurité et salubrité publiques</c:v>
                </c:pt>
              </c:strCache>
            </c:strRef>
          </c:tx>
          <c:spPr>
            <a:ln>
              <a:solidFill>
                <a:schemeClr val="tx1"/>
              </a:solidFill>
              <a:prstDash val="sysDot"/>
            </a:ln>
          </c:spPr>
          <c:marker>
            <c:symbol val="square"/>
            <c:size val="5"/>
            <c:spPr>
              <a:solidFill>
                <a:schemeClr val="bg1">
                  <a:lumMod val="95000"/>
                </a:schemeClr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'G13 DI Fonctions'!$D$4:$H$4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'G13 DI Fonctions'!$D$13:$H$13</c:f>
              <c:numCache>
                <c:formatCode>#,##0.00</c:formatCode>
                <c:ptCount val="5"/>
                <c:pt idx="0">
                  <c:v>0.12366487347000001</c:v>
                </c:pt>
                <c:pt idx="1">
                  <c:v>0.13633340165000002</c:v>
                </c:pt>
                <c:pt idx="2">
                  <c:v>0.17617521780000001</c:v>
                </c:pt>
                <c:pt idx="3">
                  <c:v>0.18363230443</c:v>
                </c:pt>
                <c:pt idx="4">
                  <c:v>0.20099598904000002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'G13 DI Fonctions'!$A$14</c:f>
              <c:strCache>
                <c:ptCount val="1"/>
                <c:pt idx="0">
                  <c:v>Plan de relance (crise sanitaire)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ymbol val="x"/>
            <c:size val="5"/>
            <c:spPr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'G13 DI Fonctions'!$D$4:$H$4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'G13 DI Fonctions'!$D$14:$H$14</c:f>
              <c:numCache>
                <c:formatCode>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8.4205349819999997E-2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510528"/>
        <c:axId val="324512160"/>
      </c:lineChart>
      <c:catAx>
        <c:axId val="32451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4512160"/>
        <c:crosses val="autoZero"/>
        <c:auto val="1"/>
        <c:lblAlgn val="ctr"/>
        <c:lblOffset val="100"/>
        <c:noMultiLvlLbl val="0"/>
      </c:catAx>
      <c:valAx>
        <c:axId val="32451216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0.0" sourceLinked="0"/>
        <c:majorTickMark val="out"/>
        <c:minorTickMark val="none"/>
        <c:tickLblPos val="nextTo"/>
        <c:crossAx val="3245105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5854455035225867"/>
          <c:y val="9.6269554753309269E-2"/>
          <c:w val="0.33893152829580508"/>
          <c:h val="0.86247206463812964"/>
        </c:manualLayout>
      </c:layout>
      <c:overlay val="0"/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46882550277267"/>
          <c:y val="7.0358172908994737E-2"/>
          <c:w val="0.60502077141019772"/>
          <c:h val="0.7554918515413714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'G14 Rep DD'!$A$4</c:f>
              <c:strCache>
                <c:ptCount val="1"/>
                <c:pt idx="0">
                  <c:v>&lt; 8 ans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solidFill>
                <a:prstClr val="black"/>
              </a:solidFill>
            </a:ln>
          </c:spPr>
          <c:invertIfNegative val="0"/>
          <c:cat>
            <c:numRef>
              <c:f>'G14 Rep DD'!$C$3:$I$3</c:f>
              <c:numCache>
                <c:formatCode>0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'G14 Rep DD'!$C$4:$I$4</c:f>
              <c:numCache>
                <c:formatCode>0.0</c:formatCode>
                <c:ptCount val="7"/>
                <c:pt idx="0">
                  <c:v>72.28</c:v>
                </c:pt>
                <c:pt idx="1">
                  <c:v>83.84</c:v>
                </c:pt>
                <c:pt idx="2">
                  <c:v>86.87</c:v>
                </c:pt>
                <c:pt idx="3">
                  <c:v>91.75</c:v>
                </c:pt>
                <c:pt idx="4">
                  <c:v>97.92</c:v>
                </c:pt>
                <c:pt idx="5">
                  <c:v>91.666666666666657</c:v>
                </c:pt>
                <c:pt idx="6">
                  <c:v>96.875</c:v>
                </c:pt>
              </c:numCache>
            </c:numRef>
          </c:val>
        </c:ser>
        <c:ser>
          <c:idx val="1"/>
          <c:order val="1"/>
          <c:tx>
            <c:strRef>
              <c:f>'G14 Rep DD'!$A$5</c:f>
              <c:strCache>
                <c:ptCount val="1"/>
                <c:pt idx="0">
                  <c:v>8 à 12 ans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prstClr val="black"/>
              </a:solidFill>
            </a:ln>
          </c:spPr>
          <c:invertIfNegative val="0"/>
          <c:cat>
            <c:numRef>
              <c:f>'G14 Rep DD'!$C$3:$I$3</c:f>
              <c:numCache>
                <c:formatCode>0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'G14 Rep DD'!$C$5:$I$5</c:f>
              <c:numCache>
                <c:formatCode>0.0</c:formatCode>
                <c:ptCount val="7"/>
                <c:pt idx="0">
                  <c:v>15.84</c:v>
                </c:pt>
                <c:pt idx="1">
                  <c:v>14.14</c:v>
                </c:pt>
                <c:pt idx="2">
                  <c:v>8.08</c:v>
                </c:pt>
                <c:pt idx="3">
                  <c:v>6.19</c:v>
                </c:pt>
                <c:pt idx="5">
                  <c:v>5.2083333333333339</c:v>
                </c:pt>
                <c:pt idx="6">
                  <c:v>2.083333333333333</c:v>
                </c:pt>
              </c:numCache>
            </c:numRef>
          </c:val>
        </c:ser>
        <c:ser>
          <c:idx val="2"/>
          <c:order val="2"/>
          <c:tx>
            <c:strRef>
              <c:f>'G14 Rep DD'!$A$6</c:f>
              <c:strCache>
                <c:ptCount val="1"/>
                <c:pt idx="0">
                  <c:v>&gt;12 ans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prstClr val="black"/>
              </a:solidFill>
            </a:ln>
          </c:spPr>
          <c:invertIfNegative val="0"/>
          <c:cat>
            <c:numRef>
              <c:f>'G14 Rep DD'!$C$3:$I$3</c:f>
              <c:numCache>
                <c:formatCode>0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'G14 Rep DD'!$C$6:$I$6</c:f>
              <c:numCache>
                <c:formatCode>0.0</c:formatCode>
                <c:ptCount val="7"/>
                <c:pt idx="0">
                  <c:v>11.88</c:v>
                </c:pt>
                <c:pt idx="1">
                  <c:v>2.02</c:v>
                </c:pt>
                <c:pt idx="2">
                  <c:v>5.05</c:v>
                </c:pt>
                <c:pt idx="3">
                  <c:v>2.06</c:v>
                </c:pt>
                <c:pt idx="4">
                  <c:v>2.08</c:v>
                </c:pt>
                <c:pt idx="5">
                  <c:v>2.083333333333333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4513792"/>
        <c:axId val="324511616"/>
      </c:barChart>
      <c:catAx>
        <c:axId val="32451379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324511616"/>
        <c:crosses val="autoZero"/>
        <c:auto val="1"/>
        <c:lblAlgn val="ctr"/>
        <c:lblOffset val="100"/>
        <c:noMultiLvlLbl val="0"/>
      </c:catAx>
      <c:valAx>
        <c:axId val="32451161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324513792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6924376241291004"/>
          <c:y val="3.6600700577827022E-2"/>
          <c:w val="0.23075623758709043"/>
          <c:h val="0.34378162330469214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41949238343737E-2"/>
          <c:y val="7.603038606958272E-2"/>
          <c:w val="0.89019685039370078"/>
          <c:h val="0.8232398854471209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6"/>
              <c:spPr>
                <a:solidFill>
                  <a:schemeClr val="accent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5"/>
            <c:marker>
              <c:symbol val="circle"/>
              <c:size val="6"/>
              <c:spPr>
                <a:solidFill>
                  <a:schemeClr val="accent3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12"/>
            <c:marker>
              <c:symbol val="circle"/>
              <c:size val="6"/>
              <c:spPr>
                <a:solidFill>
                  <a:schemeClr val="accent3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17"/>
            <c:marker>
              <c:symbol val="circle"/>
              <c:size val="6"/>
              <c:spPr>
                <a:solidFill>
                  <a:schemeClr val="accent1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34"/>
            <c:marker>
              <c:symbol val="circle"/>
              <c:size val="6"/>
              <c:spPr>
                <a:solidFill>
                  <a:schemeClr val="accent1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56"/>
            <c:marker>
              <c:symbol val="circle"/>
              <c:size val="6"/>
              <c:spPr>
                <a:solidFill>
                  <a:schemeClr val="accent3"/>
                </a:solidFill>
                <a:ln w="9525">
                  <a:noFill/>
                </a:ln>
                <a:effectLst/>
              </c:spPr>
            </c:marker>
            <c:bubble3D val="0"/>
            <c:spPr>
              <a:ln w="19050" cap="rnd">
                <a:noFill/>
                <a:round/>
              </a:ln>
              <a:effectLst/>
            </c:spPr>
          </c:dPt>
          <c:dPt>
            <c:idx val="57"/>
            <c:marker>
              <c:symbol val="circle"/>
              <c:size val="6"/>
              <c:spPr>
                <a:solidFill>
                  <a:schemeClr val="accent1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60"/>
            <c:marker>
              <c:symbol val="circle"/>
              <c:size val="6"/>
              <c:spPr>
                <a:solidFill>
                  <a:schemeClr val="accent1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66"/>
            <c:marker>
              <c:symbol val="circle"/>
              <c:size val="6"/>
              <c:spPr>
                <a:solidFill>
                  <a:schemeClr val="accent3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67"/>
            <c:marker>
              <c:symbol val="circle"/>
              <c:size val="6"/>
              <c:spPr>
                <a:solidFill>
                  <a:schemeClr val="accent1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89"/>
            <c:marker>
              <c:symbol val="circle"/>
              <c:size val="6"/>
              <c:spPr>
                <a:solidFill>
                  <a:schemeClr val="accent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90"/>
            <c:marker>
              <c:symbol val="circle"/>
              <c:size val="6"/>
              <c:spPr>
                <a:solidFill>
                  <a:schemeClr val="accent3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91"/>
            <c:marker>
              <c:symbol val="circle"/>
              <c:size val="6"/>
              <c:spPr>
                <a:solidFill>
                  <a:schemeClr val="accent1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92"/>
            <c:marker>
              <c:symbol val="circle"/>
              <c:size val="6"/>
              <c:spPr>
                <a:solidFill>
                  <a:schemeClr val="accent1"/>
                </a:solidFill>
                <a:ln w="9525">
                  <a:noFill/>
                </a:ln>
                <a:effectLst/>
              </c:spPr>
            </c:marker>
            <c:bubble3D val="0"/>
          </c:dPt>
          <c:xVal>
            <c:numRef>
              <c:f>'G15 Nuage DD'!$C$5:$C$99</c:f>
              <c:numCache>
                <c:formatCode>#\ ##0.0</c:formatCode>
                <c:ptCount val="95"/>
                <c:pt idx="0">
                  <c:v>3.9389009909294099</c:v>
                </c:pt>
                <c:pt idx="1">
                  <c:v>12.999721315595778</c:v>
                </c:pt>
                <c:pt idx="2">
                  <c:v>5.3588573788430107</c:v>
                </c:pt>
                <c:pt idx="3">
                  <c:v>2.8715756128420651</c:v>
                </c:pt>
                <c:pt idx="4">
                  <c:v>3.6019574127997225</c:v>
                </c:pt>
                <c:pt idx="5">
                  <c:v>10.730910997638038</c:v>
                </c:pt>
                <c:pt idx="6">
                  <c:v>6.0465352713514955</c:v>
                </c:pt>
                <c:pt idx="7">
                  <c:v>5.5131873242944476</c:v>
                </c:pt>
                <c:pt idx="8">
                  <c:v>0.30900936453368039</c:v>
                </c:pt>
                <c:pt idx="9">
                  <c:v>0.58128277310381105</c:v>
                </c:pt>
                <c:pt idx="10">
                  <c:v>5.0509647782772227</c:v>
                </c:pt>
                <c:pt idx="11">
                  <c:v>3.6924012086430555</c:v>
                </c:pt>
                <c:pt idx="12">
                  <c:v>8.5034656877559947</c:v>
                </c:pt>
                <c:pt idx="13">
                  <c:v>1.5400633894367826</c:v>
                </c:pt>
                <c:pt idx="14">
                  <c:v>5.917248189425333</c:v>
                </c:pt>
                <c:pt idx="15">
                  <c:v>3.1778242421473486</c:v>
                </c:pt>
                <c:pt idx="16">
                  <c:v>3.5638489232247283</c:v>
                </c:pt>
                <c:pt idx="17">
                  <c:v>6.6779969597428916</c:v>
                </c:pt>
                <c:pt idx="18">
                  <c:v>5.2188064189444781</c:v>
                </c:pt>
                <c:pt idx="19">
                  <c:v>2.7668248186392455</c:v>
                </c:pt>
                <c:pt idx="20">
                  <c:v>3.1253886509163231</c:v>
                </c:pt>
                <c:pt idx="21">
                  <c:v>6.940257168661331</c:v>
                </c:pt>
                <c:pt idx="22">
                  <c:v>7.1135878434616195</c:v>
                </c:pt>
                <c:pt idx="23">
                  <c:v>4.4840416989543979</c:v>
                </c:pt>
                <c:pt idx="24">
                  <c:v>0.75443855228857148</c:v>
                </c:pt>
                <c:pt idx="25">
                  <c:v>3.4682263840878709</c:v>
                </c:pt>
                <c:pt idx="26">
                  <c:v>3.9383510632096876</c:v>
                </c:pt>
                <c:pt idx="27">
                  <c:v>2.8773879300976919</c:v>
                </c:pt>
                <c:pt idx="28">
                  <c:v>5.7346937623466188</c:v>
                </c:pt>
                <c:pt idx="29">
                  <c:v>2.7249869833770624</c:v>
                </c:pt>
                <c:pt idx="30">
                  <c:v>6.1484098859788592</c:v>
                </c:pt>
                <c:pt idx="31">
                  <c:v>7.1949302357125182</c:v>
                </c:pt>
                <c:pt idx="32">
                  <c:v>5.5087357993901325</c:v>
                </c:pt>
                <c:pt idx="33">
                  <c:v>4.6036508108727157</c:v>
                </c:pt>
                <c:pt idx="34">
                  <c:v>5.7838662746338716E-5</c:v>
                </c:pt>
                <c:pt idx="35">
                  <c:v>4.1593488084699777</c:v>
                </c:pt>
                <c:pt idx="36">
                  <c:v>2.4754531102159669</c:v>
                </c:pt>
                <c:pt idx="37">
                  <c:v>2.2279540390777459</c:v>
                </c:pt>
                <c:pt idx="38">
                  <c:v>2.9841030274028602</c:v>
                </c:pt>
                <c:pt idx="39">
                  <c:v>2.6241970987781027</c:v>
                </c:pt>
                <c:pt idx="40">
                  <c:v>4.6569126589304979</c:v>
                </c:pt>
                <c:pt idx="41">
                  <c:v>2.0590356013188038</c:v>
                </c:pt>
                <c:pt idx="42">
                  <c:v>3.9438084933326589</c:v>
                </c:pt>
                <c:pt idx="43">
                  <c:v>5.2671294472352113</c:v>
                </c:pt>
                <c:pt idx="44">
                  <c:v>2.0897466477606157</c:v>
                </c:pt>
                <c:pt idx="45">
                  <c:v>4.642710170863305</c:v>
                </c:pt>
                <c:pt idx="46">
                  <c:v>1.3482125737271258</c:v>
                </c:pt>
                <c:pt idx="47">
                  <c:v>5.3010699568787203</c:v>
                </c:pt>
                <c:pt idx="48">
                  <c:v>4.1599110836910906</c:v>
                </c:pt>
                <c:pt idx="49">
                  <c:v>4.279053587240389</c:v>
                </c:pt>
                <c:pt idx="50">
                  <c:v>0.36177900969039323</c:v>
                </c:pt>
                <c:pt idx="51">
                  <c:v>1.7901331036114601</c:v>
                </c:pt>
                <c:pt idx="52">
                  <c:v>2.3645711055242811</c:v>
                </c:pt>
                <c:pt idx="53">
                  <c:v>5.8596786968129271</c:v>
                </c:pt>
                <c:pt idx="54">
                  <c:v>1.2621832451588415</c:v>
                </c:pt>
                <c:pt idx="55">
                  <c:v>6.3763080896543443</c:v>
                </c:pt>
                <c:pt idx="56">
                  <c:v>8.93015001960344</c:v>
                </c:pt>
                <c:pt idx="57">
                  <c:v>5.5647571984328259</c:v>
                </c:pt>
                <c:pt idx="58">
                  <c:v>5.676742212524073</c:v>
                </c:pt>
                <c:pt idx="59">
                  <c:v>3.0535852241927981</c:v>
                </c:pt>
                <c:pt idx="60">
                  <c:v>6.6061039334397185</c:v>
                </c:pt>
                <c:pt idx="61">
                  <c:v>3.056674451353782</c:v>
                </c:pt>
                <c:pt idx="62">
                  <c:v>3.7993353542838864</c:v>
                </c:pt>
                <c:pt idx="63">
                  <c:v>3.3732415373765985</c:v>
                </c:pt>
                <c:pt idx="64">
                  <c:v>2.4415955236562237</c:v>
                </c:pt>
                <c:pt idx="65">
                  <c:v>6.1234356215077401</c:v>
                </c:pt>
                <c:pt idx="66">
                  <c:v>11.077016423035701</c:v>
                </c:pt>
                <c:pt idx="67">
                  <c:v>2.5585623626648339</c:v>
                </c:pt>
                <c:pt idx="68">
                  <c:v>5.6552272778564632</c:v>
                </c:pt>
                <c:pt idx="69">
                  <c:v>3.063494780070025</c:v>
                </c:pt>
                <c:pt idx="70">
                  <c:v>1.4663676964618144</c:v>
                </c:pt>
                <c:pt idx="71">
                  <c:v>0.60003715361427634</c:v>
                </c:pt>
                <c:pt idx="72">
                  <c:v>4.3378439277956273</c:v>
                </c:pt>
                <c:pt idx="73">
                  <c:v>2.9001697422197927</c:v>
                </c:pt>
                <c:pt idx="74">
                  <c:v>2.601658524052215</c:v>
                </c:pt>
                <c:pt idx="75">
                  <c:v>4.0435143944270493</c:v>
                </c:pt>
                <c:pt idx="76">
                  <c:v>3.5237777678920681</c:v>
                </c:pt>
                <c:pt idx="77">
                  <c:v>4.2623943479836566</c:v>
                </c:pt>
                <c:pt idx="78">
                  <c:v>4.5652984552260794</c:v>
                </c:pt>
                <c:pt idx="79">
                  <c:v>3.3901693742688126</c:v>
                </c:pt>
                <c:pt idx="80">
                  <c:v>2.3682727854321479</c:v>
                </c:pt>
                <c:pt idx="81">
                  <c:v>2.3031421913680705</c:v>
                </c:pt>
                <c:pt idx="82">
                  <c:v>4.076647673127102</c:v>
                </c:pt>
                <c:pt idx="83">
                  <c:v>0.84926751453292448</c:v>
                </c:pt>
                <c:pt idx="84">
                  <c:v>3.2827503757980816</c:v>
                </c:pt>
                <c:pt idx="85">
                  <c:v>3.9066816312865669</c:v>
                </c:pt>
                <c:pt idx="86">
                  <c:v>6.1018727407689832</c:v>
                </c:pt>
                <c:pt idx="87">
                  <c:v>7.1291403484293179</c:v>
                </c:pt>
                <c:pt idx="88">
                  <c:v>0.80891494628290939</c:v>
                </c:pt>
                <c:pt idx="89">
                  <c:v>13.799205346262578</c:v>
                </c:pt>
                <c:pt idx="90">
                  <c:v>10.272116374211556</c:v>
                </c:pt>
                <c:pt idx="91">
                  <c:v>7.9571282961603833</c:v>
                </c:pt>
                <c:pt idx="92">
                  <c:v>1.2499123293894439</c:v>
                </c:pt>
                <c:pt idx="93">
                  <c:v>2.6869937657468634</c:v>
                </c:pt>
                <c:pt idx="94">
                  <c:v>1.2764184053369354</c:v>
                </c:pt>
              </c:numCache>
            </c:numRef>
          </c:xVal>
          <c:yVal>
            <c:numRef>
              <c:f>'G15 Nuage DD'!$D$5:$D$99</c:f>
              <c:numCache>
                <c:formatCode>#\ ##0.0</c:formatCode>
                <c:ptCount val="95"/>
                <c:pt idx="0">
                  <c:v>2.9854628741818092</c:v>
                </c:pt>
                <c:pt idx="1">
                  <c:v>9.6147578819958834</c:v>
                </c:pt>
                <c:pt idx="2">
                  <c:v>3.7286944935485131</c:v>
                </c:pt>
                <c:pt idx="3">
                  <c:v>1.8158706995253271</c:v>
                </c:pt>
                <c:pt idx="4">
                  <c:v>2.9781557909868721</c:v>
                </c:pt>
                <c:pt idx="5">
                  <c:v>3.9369934582708654</c:v>
                </c:pt>
                <c:pt idx="6">
                  <c:v>4.4405860944379514</c:v>
                </c:pt>
                <c:pt idx="7">
                  <c:v>4.3325482678430021</c:v>
                </c:pt>
                <c:pt idx="8">
                  <c:v>0.22704623683032291</c:v>
                </c:pt>
                <c:pt idx="9">
                  <c:v>0.32215845548688749</c:v>
                </c:pt>
                <c:pt idx="10">
                  <c:v>3.2086355225467376</c:v>
                </c:pt>
                <c:pt idx="11">
                  <c:v>3.3332226048408682</c:v>
                </c:pt>
                <c:pt idx="12">
                  <c:v>5.1498479948672546</c:v>
                </c:pt>
                <c:pt idx="13">
                  <c:v>1.0715482628419406</c:v>
                </c:pt>
                <c:pt idx="14">
                  <c:v>4.6250228967133831</c:v>
                </c:pt>
                <c:pt idx="15">
                  <c:v>2.2552822139076389</c:v>
                </c:pt>
                <c:pt idx="16">
                  <c:v>2.5612484206274115</c:v>
                </c:pt>
                <c:pt idx="17">
                  <c:v>5.0952240895483767</c:v>
                </c:pt>
                <c:pt idx="18">
                  <c:v>3.2411281609516256</c:v>
                </c:pt>
                <c:pt idx="19">
                  <c:v>3.4288867279699144</c:v>
                </c:pt>
                <c:pt idx="20">
                  <c:v>2.3458135867147036</c:v>
                </c:pt>
                <c:pt idx="21">
                  <c:v>5.7901589611337245</c:v>
                </c:pt>
                <c:pt idx="22">
                  <c:v>5.4938197122237264</c:v>
                </c:pt>
                <c:pt idx="23">
                  <c:v>3.0847051489228807</c:v>
                </c:pt>
                <c:pt idx="24">
                  <c:v>0.58515105403852941</c:v>
                </c:pt>
                <c:pt idx="25">
                  <c:v>3.0096273754654685</c:v>
                </c:pt>
                <c:pt idx="26">
                  <c:v>3.2912394062148906</c:v>
                </c:pt>
                <c:pt idx="27">
                  <c:v>1.964837764338023</c:v>
                </c:pt>
                <c:pt idx="28">
                  <c:v>3.4295490117548084</c:v>
                </c:pt>
                <c:pt idx="29">
                  <c:v>2.1233829618320215</c:v>
                </c:pt>
                <c:pt idx="30">
                  <c:v>3.4393096951277342</c:v>
                </c:pt>
                <c:pt idx="31">
                  <c:v>3.2293548779965464</c:v>
                </c:pt>
                <c:pt idx="32">
                  <c:v>2.7201344180168912</c:v>
                </c:pt>
                <c:pt idx="33">
                  <c:v>2.8449988903247143</c:v>
                </c:pt>
                <c:pt idx="34">
                  <c:v>4.8601104386900468E-5</c:v>
                </c:pt>
                <c:pt idx="35">
                  <c:v>2.8768161434474742</c:v>
                </c:pt>
                <c:pt idx="36">
                  <c:v>2.2236529386580588</c:v>
                </c:pt>
                <c:pt idx="37">
                  <c:v>1.474941757921348</c:v>
                </c:pt>
                <c:pt idx="38">
                  <c:v>1.6814637621228323</c:v>
                </c:pt>
                <c:pt idx="39">
                  <c:v>1.8807285747864935</c:v>
                </c:pt>
                <c:pt idx="40">
                  <c:v>3.4968152336633245</c:v>
                </c:pt>
                <c:pt idx="41">
                  <c:v>1.8637463761126971</c:v>
                </c:pt>
                <c:pt idx="42">
                  <c:v>2.2037271922581754</c:v>
                </c:pt>
                <c:pt idx="43">
                  <c:v>3.4226272735966434</c:v>
                </c:pt>
                <c:pt idx="44">
                  <c:v>1.6404376484972445</c:v>
                </c:pt>
                <c:pt idx="45">
                  <c:v>3.1941663448336253</c:v>
                </c:pt>
                <c:pt idx="46">
                  <c:v>1.1856905829639652</c:v>
                </c:pt>
                <c:pt idx="47">
                  <c:v>3.2143921874988171</c:v>
                </c:pt>
                <c:pt idx="48">
                  <c:v>2.8890335717542803</c:v>
                </c:pt>
                <c:pt idx="49">
                  <c:v>2.4990667516598033</c:v>
                </c:pt>
                <c:pt idx="50">
                  <c:v>0.77926474989504868</c:v>
                </c:pt>
                <c:pt idx="51">
                  <c:v>1.9634907812888895</c:v>
                </c:pt>
                <c:pt idx="52">
                  <c:v>1.6802241950598407</c:v>
                </c:pt>
                <c:pt idx="53">
                  <c:v>4.9874346530859608</c:v>
                </c:pt>
                <c:pt idx="54">
                  <c:v>0.82145513435316375</c:v>
                </c:pt>
                <c:pt idx="55">
                  <c:v>4.2170156991534817</c:v>
                </c:pt>
                <c:pt idx="56">
                  <c:v>6.9234136899429961</c:v>
                </c:pt>
                <c:pt idx="57">
                  <c:v>3.341294365171362</c:v>
                </c:pt>
                <c:pt idx="58">
                  <c:v>5.2144400206510353</c:v>
                </c:pt>
                <c:pt idx="59">
                  <c:v>2.392050963838444</c:v>
                </c:pt>
                <c:pt idx="60">
                  <c:v>3.4029837966035821</c:v>
                </c:pt>
                <c:pt idx="61">
                  <c:v>2.3999387296020762</c:v>
                </c:pt>
                <c:pt idx="62">
                  <c:v>2.3423759588250528</c:v>
                </c:pt>
                <c:pt idx="63">
                  <c:v>2.5260460927439969</c:v>
                </c:pt>
                <c:pt idx="64">
                  <c:v>1.7882813411771907</c:v>
                </c:pt>
                <c:pt idx="65">
                  <c:v>1.8737254445083382</c:v>
                </c:pt>
                <c:pt idx="66">
                  <c:v>4.6466284431497114</c:v>
                </c:pt>
                <c:pt idx="67">
                  <c:v>2.3217806901601263</c:v>
                </c:pt>
                <c:pt idx="68">
                  <c:v>3.5818381743482459</c:v>
                </c:pt>
                <c:pt idx="69">
                  <c:v>2.1160500779121429</c:v>
                </c:pt>
                <c:pt idx="70">
                  <c:v>1.3082770854156218</c:v>
                </c:pt>
                <c:pt idx="71">
                  <c:v>0.31161044463587168</c:v>
                </c:pt>
                <c:pt idx="72">
                  <c:v>3.5332545466704484</c:v>
                </c:pt>
                <c:pt idx="73">
                  <c:v>2.0951829041095582</c:v>
                </c:pt>
                <c:pt idx="74">
                  <c:v>1.9371120684920169</c:v>
                </c:pt>
                <c:pt idx="75">
                  <c:v>2.6351008372563154</c:v>
                </c:pt>
                <c:pt idx="76">
                  <c:v>3.0072476560908323</c:v>
                </c:pt>
                <c:pt idx="77">
                  <c:v>2.9196644134204108</c:v>
                </c:pt>
                <c:pt idx="78">
                  <c:v>3.6883975279225418</c:v>
                </c:pt>
                <c:pt idx="79">
                  <c:v>1.6340462454045193</c:v>
                </c:pt>
                <c:pt idx="80">
                  <c:v>1.4676906775203387</c:v>
                </c:pt>
                <c:pt idx="81">
                  <c:v>1.6255625076653955</c:v>
                </c:pt>
                <c:pt idx="82">
                  <c:v>3.0784215797870549</c:v>
                </c:pt>
                <c:pt idx="83">
                  <c:v>0.60030476822017464</c:v>
                </c:pt>
                <c:pt idx="84">
                  <c:v>2.9293548321687246</c:v>
                </c:pt>
                <c:pt idx="85">
                  <c:v>2.5658262366568168</c:v>
                </c:pt>
                <c:pt idx="86">
                  <c:v>4.7465938577658031</c:v>
                </c:pt>
                <c:pt idx="87">
                  <c:v>4.4665516433914574</c:v>
                </c:pt>
                <c:pt idx="88">
                  <c:v>0.48312519565121831</c:v>
                </c:pt>
                <c:pt idx="89">
                  <c:v>8.5462656437782094</c:v>
                </c:pt>
                <c:pt idx="90">
                  <c:v>6.8613641825823866</c:v>
                </c:pt>
                <c:pt idx="91">
                  <c:v>4.7536564615275418</c:v>
                </c:pt>
                <c:pt idx="92">
                  <c:v>1.7866361922593661</c:v>
                </c:pt>
                <c:pt idx="93">
                  <c:v>1.8049221168472078</c:v>
                </c:pt>
                <c:pt idx="94">
                  <c:v>1.1029139218777104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6531024"/>
        <c:axId val="1986531568"/>
      </c:scatterChart>
      <c:valAx>
        <c:axId val="1986531024"/>
        <c:scaling>
          <c:orientation val="minMax"/>
          <c:max val="18"/>
        </c:scaling>
        <c:delete val="0"/>
        <c:axPos val="b"/>
        <c:numFmt formatCode="0" sourceLinked="0"/>
        <c:majorTickMark val="cross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86531568"/>
        <c:crossesAt val="8"/>
        <c:crossBetween val="midCat"/>
        <c:majorUnit val="2"/>
      </c:valAx>
      <c:valAx>
        <c:axId val="1986531568"/>
        <c:scaling>
          <c:orientation val="minMax"/>
          <c:max val="18"/>
        </c:scaling>
        <c:delete val="0"/>
        <c:axPos val="l"/>
        <c:numFmt formatCode="0" sourceLinked="0"/>
        <c:majorTickMark val="cross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86531024"/>
        <c:crossesAt val="8"/>
        <c:crossBetween val="midCat"/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'G16 Enc'!$A$4</c:f>
              <c:strCache>
                <c:ptCount val="1"/>
                <c:pt idx="0">
                  <c:v>Q3 / Q1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'G16 Enc'!$B$3:$H$3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'G16 Enc'!$B$4:$H$4</c:f>
              <c:numCache>
                <c:formatCode>General</c:formatCode>
                <c:ptCount val="7"/>
                <c:pt idx="0">
                  <c:v>2.268353726362625</c:v>
                </c:pt>
                <c:pt idx="1">
                  <c:v>2.2359882005899703</c:v>
                </c:pt>
                <c:pt idx="2">
                  <c:v>1.9515822784810126</c:v>
                </c:pt>
                <c:pt idx="3">
                  <c:v>2.1501386962552012</c:v>
                </c:pt>
                <c:pt idx="4">
                  <c:v>2.0285596026490067</c:v>
                </c:pt>
                <c:pt idx="5">
                  <c:v>2.195736434108527</c:v>
                </c:pt>
                <c:pt idx="6" formatCode="#\ ##0.000">
                  <c:v>1.9256961603394163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6534832"/>
        <c:axId val="1986535376"/>
      </c:lineChart>
      <c:catAx>
        <c:axId val="198653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noFill/>
                </a:ln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86535376"/>
        <c:crosses val="autoZero"/>
        <c:auto val="1"/>
        <c:lblAlgn val="ctr"/>
        <c:lblOffset val="100"/>
        <c:noMultiLvlLbl val="0"/>
      </c:catAx>
      <c:valAx>
        <c:axId val="19865353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86534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68876711105655"/>
          <c:y val="0.12527964205816555"/>
          <c:w val="0.85312767512848986"/>
          <c:h val="0.77092497665979676"/>
        </c:manualLayout>
      </c:layout>
      <c:lineChart>
        <c:grouping val="standard"/>
        <c:varyColors val="0"/>
        <c:ser>
          <c:idx val="0"/>
          <c:order val="0"/>
          <c:tx>
            <c:strRef>
              <c:f>'G2-G4 DD EB dette DF RF DD'!$A$3</c:f>
              <c:strCache>
                <c:ptCount val="1"/>
                <c:pt idx="0">
                  <c:v>G2 - Délai de désendettement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95000"/>
                </a:schemeClr>
              </a:solidFill>
              <a:ln w="9525">
                <a:solidFill>
                  <a:schemeClr val="tx2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bg1">
                    <a:lumMod val="95000"/>
                  </a:schemeClr>
                </a:solidFill>
                <a:ln w="9525">
                  <a:solidFill>
                    <a:schemeClr val="tx2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prstDash val="sysDot"/>
                <a:round/>
              </a:ln>
              <a:effectLst/>
            </c:spPr>
          </c:dPt>
          <c:dPt>
            <c:idx val="7"/>
            <c:marker>
              <c:symbol val="circle"/>
              <c:size val="5"/>
              <c:spPr>
                <a:solidFill>
                  <a:schemeClr val="bg1">
                    <a:lumMod val="95000"/>
                  </a:schemeClr>
                </a:solidFill>
                <a:ln w="9525">
                  <a:solidFill>
                    <a:schemeClr val="tx2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prstDash val="sysDot"/>
                <a:round/>
              </a:ln>
              <a:effectLst/>
            </c:spPr>
          </c:dPt>
          <c:cat>
            <c:strRef>
              <c:f>'G2-G4 DD EB dette DF RF DD'!$C$2:$I$2</c:f>
              <c:strCach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2022*</c:v>
                </c:pt>
              </c:strCache>
            </c:strRef>
          </c:cat>
          <c:val>
            <c:numRef>
              <c:f>'G2-G4 DD EB dette DF RF DD'!$C$3:$I$3</c:f>
              <c:numCache>
                <c:formatCode>0.0" ans"</c:formatCode>
                <c:ptCount val="7"/>
                <c:pt idx="0">
                  <c:v>4.3334895496803512</c:v>
                </c:pt>
                <c:pt idx="1">
                  <c:v>4.2261715113065499</c:v>
                </c:pt>
                <c:pt idx="2">
                  <c:v>4.1396379154752401</c:v>
                </c:pt>
                <c:pt idx="3">
                  <c:v>3.435860003326054</c:v>
                </c:pt>
                <c:pt idx="4">
                  <c:v>4.1261625044765404</c:v>
                </c:pt>
                <c:pt idx="5">
                  <c:v>2.8057049300407999</c:v>
                </c:pt>
                <c:pt idx="6">
                  <c:v>2.3002191762239987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2501424"/>
        <c:axId val="402498160"/>
      </c:lineChart>
      <c:catAx>
        <c:axId val="4025014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2498160"/>
        <c:crosses val="autoZero"/>
        <c:auto val="1"/>
        <c:lblAlgn val="ctr"/>
        <c:lblOffset val="100"/>
        <c:noMultiLvlLbl val="0"/>
      </c:catAx>
      <c:valAx>
        <c:axId val="4024981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.0&quot; ans&quot;" sourceLinked="1"/>
        <c:majorTickMark val="cross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250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025590551181108E-2"/>
          <c:y val="0.10185185185185185"/>
          <c:w val="0.7338632983377078"/>
          <c:h val="0.79074876057159504"/>
        </c:manualLayout>
      </c:layout>
      <c:lineChart>
        <c:grouping val="standard"/>
        <c:varyColors val="0"/>
        <c:ser>
          <c:idx val="0"/>
          <c:order val="0"/>
          <c:tx>
            <c:strRef>
              <c:f>'G2-G4 DD EB dette DF RF DD'!$A$23</c:f>
              <c:strCache>
                <c:ptCount val="1"/>
                <c:pt idx="0">
                  <c:v>Épargne brute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>
                  <a:lumMod val="95000"/>
                </a:schemeClr>
              </a:solidFill>
              <a:ln w="9525">
                <a:solidFill>
                  <a:schemeClr val="tx2"/>
                </a:solidFill>
              </a:ln>
              <a:effectLst/>
            </c:spPr>
          </c:marker>
          <c:dPt>
            <c:idx val="7"/>
            <c:marker>
              <c:symbol val="square"/>
              <c:size val="5"/>
              <c:spPr>
                <a:solidFill>
                  <a:schemeClr val="bg1">
                    <a:lumMod val="95000"/>
                  </a:schemeClr>
                </a:solidFill>
                <a:ln w="9525">
                  <a:solidFill>
                    <a:schemeClr val="tx2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prstDash val="sysDot"/>
                <a:round/>
              </a:ln>
              <a:effectLst/>
            </c:spPr>
          </c:dPt>
          <c:cat>
            <c:strRef>
              <c:f>'G2-G4 DD EB dette DF RF DD'!$B$22:$I$22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2022*</c:v>
                </c:pt>
              </c:strCache>
            </c:strRef>
          </c:cat>
          <c:val>
            <c:numRef>
              <c:f>'G2-G4 DD EB dette DF RF DD'!$B$23:$I$23</c:f>
              <c:numCache>
                <c:formatCode>0</c:formatCode>
                <c:ptCount val="8"/>
                <c:pt idx="0">
                  <c:v>100</c:v>
                </c:pt>
                <c:pt idx="1">
                  <c:v>120.40717441178899</c:v>
                </c:pt>
                <c:pt idx="2">
                  <c:v>121.00717971552957</c:v>
                </c:pt>
                <c:pt idx="3">
                  <c:v>121.20322551472637</c:v>
                </c:pt>
                <c:pt idx="4">
                  <c:v>141.38531928336081</c:v>
                </c:pt>
                <c:pt idx="5">
                  <c:v>121.49504448031027</c:v>
                </c:pt>
                <c:pt idx="6">
                  <c:v>175.23222860072704</c:v>
                </c:pt>
                <c:pt idx="7">
                  <c:v>207.99165695872995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'G2-G4 DD EB dette DF RF DD'!$A$24</c:f>
              <c:strCache>
                <c:ptCount val="1"/>
                <c:pt idx="0">
                  <c:v>Dette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95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7"/>
            <c:marker>
              <c:symbol val="circle"/>
              <c:size val="5"/>
              <c:spPr>
                <a:solidFill>
                  <a:schemeClr val="bg1">
                    <a:lumMod val="95000"/>
                  </a:schemeClr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>
                    <a:lumMod val="50000"/>
                  </a:schemeClr>
                </a:solidFill>
                <a:prstDash val="sysDot"/>
                <a:round/>
              </a:ln>
              <a:effectLst/>
            </c:spPr>
          </c:dPt>
          <c:cat>
            <c:strRef>
              <c:f>'G2-G4 DD EB dette DF RF DD'!$B$22:$I$22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2022*</c:v>
                </c:pt>
              </c:strCache>
            </c:strRef>
          </c:cat>
          <c:val>
            <c:numRef>
              <c:f>'G2-G4 DD EB dette DF RF DD'!$B$24:$I$24</c:f>
              <c:numCache>
                <c:formatCode>0</c:formatCode>
                <c:ptCount val="8"/>
                <c:pt idx="0">
                  <c:v>100</c:v>
                </c:pt>
                <c:pt idx="1">
                  <c:v>99.883886943469747</c:v>
                </c:pt>
                <c:pt idx="2">
                  <c:v>97.895690285240079</c:v>
                </c:pt>
                <c:pt idx="3">
                  <c:v>96.118845801128231</c:v>
                </c:pt>
                <c:pt idx="4">
                  <c:v>93.67295808221985</c:v>
                </c:pt>
                <c:pt idx="5">
                  <c:v>96.667247065255268</c:v>
                </c:pt>
                <c:pt idx="6">
                  <c:v>94.804824324274222</c:v>
                </c:pt>
                <c:pt idx="7">
                  <c:v>92.254931902150588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2496528"/>
        <c:axId val="402498704"/>
      </c:lineChart>
      <c:catAx>
        <c:axId val="4024965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2498704"/>
        <c:crosses val="autoZero"/>
        <c:auto val="1"/>
        <c:lblAlgn val="ctr"/>
        <c:lblOffset val="100"/>
        <c:noMultiLvlLbl val="0"/>
      </c:catAx>
      <c:valAx>
        <c:axId val="402498704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" sourceLinked="0"/>
        <c:majorTickMark val="cross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2496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476815398075238"/>
          <c:y val="0.48205963837853599"/>
          <c:w val="0.20856529600466611"/>
          <c:h val="0.378473315835520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025590551181108E-2"/>
          <c:y val="0.10185185185185185"/>
          <c:w val="0.70330774278215225"/>
          <c:h val="0.79074876057159504"/>
        </c:manualLayout>
      </c:layout>
      <c:lineChart>
        <c:grouping val="standard"/>
        <c:varyColors val="0"/>
        <c:ser>
          <c:idx val="0"/>
          <c:order val="0"/>
          <c:tx>
            <c:strRef>
              <c:f>'G2-G4 DD EB dette DF RF DD'!$A$44</c:f>
              <c:strCache>
                <c:ptCount val="1"/>
                <c:pt idx="0">
                  <c:v>Recettes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95000"/>
                </a:schemeClr>
              </a:solidFill>
              <a:ln w="9525">
                <a:solidFill>
                  <a:schemeClr val="tx2"/>
                </a:solidFill>
              </a:ln>
              <a:effectLst/>
            </c:spPr>
          </c:marker>
          <c:dPt>
            <c:idx val="7"/>
            <c:marker>
              <c:symbol val="circle"/>
              <c:size val="5"/>
              <c:spPr>
                <a:solidFill>
                  <a:schemeClr val="bg1">
                    <a:lumMod val="95000"/>
                  </a:schemeClr>
                </a:solidFill>
                <a:ln w="9525">
                  <a:solidFill>
                    <a:schemeClr val="tx2"/>
                  </a:solidFill>
                </a:ln>
                <a:effectLst/>
              </c:spPr>
            </c:marker>
            <c:bubble3D val="0"/>
            <c:spPr>
              <a:ln w="25400" cap="rnd">
                <a:solidFill>
                  <a:schemeClr val="accent1"/>
                </a:solidFill>
                <a:prstDash val="sysDot"/>
                <a:round/>
              </a:ln>
              <a:effectLst/>
            </c:spPr>
          </c:dPt>
          <c:cat>
            <c:strRef>
              <c:f>'G2-G4 DD EB dette DF RF DD'!$B$43:$I$43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2022*</c:v>
                </c:pt>
              </c:strCache>
            </c:strRef>
          </c:cat>
          <c:val>
            <c:numRef>
              <c:f>'G2-G4 DD EB dette DF RF DD'!$B$44:$I$44</c:f>
              <c:numCache>
                <c:formatCode>0</c:formatCode>
                <c:ptCount val="8"/>
                <c:pt idx="0">
                  <c:v>100</c:v>
                </c:pt>
                <c:pt idx="1">
                  <c:v>102.14448275297299</c:v>
                </c:pt>
                <c:pt idx="2">
                  <c:v>102.01614861025043</c:v>
                </c:pt>
                <c:pt idx="3">
                  <c:v>101.27325356811438</c:v>
                </c:pt>
                <c:pt idx="4">
                  <c:v>104.53482092649081</c:v>
                </c:pt>
                <c:pt idx="5">
                  <c:v>104.11234693855489</c:v>
                </c:pt>
                <c:pt idx="6">
                  <c:v>110.97385827968773</c:v>
                </c:pt>
                <c:pt idx="7">
                  <c:v>116.03169062566498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'G2-G4 DD EB dette DF RF DD'!$A$45</c:f>
              <c:strCache>
                <c:ptCount val="1"/>
                <c:pt idx="0">
                  <c:v>Dépenses</c:v>
                </c:pt>
              </c:strCache>
            </c:strRef>
          </c:tx>
          <c:spPr>
            <a:ln w="2540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>
                  <a:lumMod val="95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7"/>
            <c:marker>
              <c:symbol val="square"/>
              <c:size val="5"/>
              <c:spPr>
                <a:solidFill>
                  <a:schemeClr val="bg1">
                    <a:lumMod val="95000"/>
                  </a:schemeClr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5400" cap="rnd">
                <a:solidFill>
                  <a:schemeClr val="accent1">
                    <a:lumMod val="50000"/>
                  </a:schemeClr>
                </a:solidFill>
                <a:prstDash val="sysDot"/>
                <a:round/>
              </a:ln>
              <a:effectLst/>
            </c:spPr>
          </c:dPt>
          <c:cat>
            <c:strRef>
              <c:f>'G2-G4 DD EB dette DF RF DD'!$B$43:$I$43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2022*</c:v>
                </c:pt>
              </c:strCache>
            </c:strRef>
          </c:cat>
          <c:val>
            <c:numRef>
              <c:f>'G2-G4 DD EB dette DF RF DD'!$B$45:$I$45</c:f>
              <c:numCache>
                <c:formatCode>0</c:formatCode>
                <c:ptCount val="8"/>
                <c:pt idx="0">
                  <c:v>100</c:v>
                </c:pt>
                <c:pt idx="1">
                  <c:v>100.12046271858755</c:v>
                </c:pt>
                <c:pt idx="2">
                  <c:v>99.91140807596696</c:v>
                </c:pt>
                <c:pt idx="3">
                  <c:v>99.06420489968643</c:v>
                </c:pt>
                <c:pt idx="4">
                  <c:v>100.36908057363901</c:v>
                </c:pt>
                <c:pt idx="5">
                  <c:v>102.20113478610243</c:v>
                </c:pt>
                <c:pt idx="6">
                  <c:v>103.63980323886679</c:v>
                </c:pt>
                <c:pt idx="7">
                  <c:v>105.49394299862497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150880"/>
        <c:axId val="208151968"/>
      </c:lineChart>
      <c:catAx>
        <c:axId val="20815088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8151968"/>
        <c:crosses val="autoZero"/>
        <c:auto val="1"/>
        <c:lblAlgn val="ctr"/>
        <c:lblOffset val="100"/>
        <c:noMultiLvlLbl val="0"/>
      </c:catAx>
      <c:valAx>
        <c:axId val="208151968"/>
        <c:scaling>
          <c:orientation val="minMax"/>
          <c:min val="9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" sourceLinked="0"/>
        <c:majorTickMark val="cross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8150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124956255468071"/>
          <c:y val="0.24131889763779532"/>
          <c:w val="0.20597265966754155"/>
          <c:h val="0.378473315835520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595206173990568E-2"/>
          <c:y val="9.672744854261639E-2"/>
          <c:w val="0.7421089763779527"/>
          <c:h val="0.40737878159966856"/>
        </c:manualLayout>
      </c:layout>
      <c:lineChart>
        <c:grouping val="standard"/>
        <c:varyColors val="0"/>
        <c:ser>
          <c:idx val="0"/>
          <c:order val="0"/>
          <c:tx>
            <c:strRef>
              <c:f>'G5 Répart RF'!$D$4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rgbClr val="A5A5A5">
                  <a:lumMod val="50000"/>
                </a:srgbClr>
              </a:solidFill>
              <a:prstDash val="sysDot"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rgbClr val="5B9BD5">
                    <a:lumMod val="75000"/>
                  </a:srgbClr>
                </a:solidFill>
              </a:ln>
              <a:effectLst/>
            </c:spPr>
          </c:marker>
          <c:cat>
            <c:multiLvlStrRef>
              <c:f>'G5 Répart RF'!$A$5:$B$12</c:f>
              <c:multiLvlStrCache>
                <c:ptCount val="8"/>
                <c:lvl>
                  <c:pt idx="0">
                    <c:v>de plus de 5%</c:v>
                  </c:pt>
                  <c:pt idx="1">
                    <c:v>de -5% à -2,5%</c:v>
                  </c:pt>
                  <c:pt idx="2">
                    <c:v>de -2,5% à -1,25%</c:v>
                  </c:pt>
                  <c:pt idx="3">
                    <c:v>de -1,25% à 0%</c:v>
                  </c:pt>
                  <c:pt idx="4">
                    <c:v>de 0% à +1,25%</c:v>
                  </c:pt>
                  <c:pt idx="5">
                    <c:v>de +1,25% à +2,5%</c:v>
                  </c:pt>
                  <c:pt idx="6">
                    <c:v>de +2,5% à +5%</c:v>
                  </c:pt>
                  <c:pt idx="7">
                    <c:v>de plus de 5%</c:v>
                  </c:pt>
                </c:lvl>
                <c:lvl>
                  <c:pt idx="0">
                    <c:v>BAISSE 
DES RECETTES</c:v>
                  </c:pt>
                  <c:pt idx="4">
                    <c:v>HAUSSE 
DES RECETTES</c:v>
                  </c:pt>
                </c:lvl>
              </c:multiLvlStrCache>
            </c:multiLvlStrRef>
          </c:cat>
          <c:val>
            <c:numRef>
              <c:f>'G5 Répart RF'!$D$5:$D$12</c:f>
              <c:numCache>
                <c:formatCode>0</c:formatCode>
                <c:ptCount val="8"/>
                <c:pt idx="0">
                  <c:v>6</c:v>
                </c:pt>
                <c:pt idx="1">
                  <c:v>1</c:v>
                </c:pt>
                <c:pt idx="2">
                  <c:v>5</c:v>
                </c:pt>
                <c:pt idx="3">
                  <c:v>7</c:v>
                </c:pt>
                <c:pt idx="4">
                  <c:v>18</c:v>
                </c:pt>
                <c:pt idx="5">
                  <c:v>33</c:v>
                </c:pt>
                <c:pt idx="6">
                  <c:v>24</c:v>
                </c:pt>
                <c:pt idx="7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'G5 Répart RF'!$E$4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4472C4">
                  <a:lumMod val="50000"/>
                </a:srgb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ysClr val="window" lastClr="FFFFFF"/>
              </a:solidFill>
              <a:ln w="9525">
                <a:solidFill>
                  <a:srgbClr val="5B9BD5">
                    <a:lumMod val="75000"/>
                  </a:srgbClr>
                </a:solidFill>
              </a:ln>
              <a:effectLst/>
            </c:spPr>
          </c:marker>
          <c:cat>
            <c:multiLvlStrRef>
              <c:f>'G5 Répart RF'!$A$5:$B$12</c:f>
              <c:multiLvlStrCache>
                <c:ptCount val="8"/>
                <c:lvl>
                  <c:pt idx="0">
                    <c:v>de plus de 5%</c:v>
                  </c:pt>
                  <c:pt idx="1">
                    <c:v>de -5% à -2,5%</c:v>
                  </c:pt>
                  <c:pt idx="2">
                    <c:v>de -2,5% à -1,25%</c:v>
                  </c:pt>
                  <c:pt idx="3">
                    <c:v>de -1,25% à 0%</c:v>
                  </c:pt>
                  <c:pt idx="4">
                    <c:v>de 0% à +1,25%</c:v>
                  </c:pt>
                  <c:pt idx="5">
                    <c:v>de +1,25% à +2,5%</c:v>
                  </c:pt>
                  <c:pt idx="6">
                    <c:v>de +2,5% à +5%</c:v>
                  </c:pt>
                  <c:pt idx="7">
                    <c:v>de plus de 5%</c:v>
                  </c:pt>
                </c:lvl>
                <c:lvl>
                  <c:pt idx="0">
                    <c:v>BAISSE 
DES RECETTES</c:v>
                  </c:pt>
                  <c:pt idx="4">
                    <c:v>HAUSSE 
DES RECETTES</c:v>
                  </c:pt>
                </c:lvl>
              </c:multiLvlStrCache>
            </c:multiLvlStrRef>
          </c:cat>
          <c:val>
            <c:numRef>
              <c:f>'G5 Répart RF'!$E$5:$E$12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6</c:v>
                </c:pt>
                <c:pt idx="6">
                  <c:v>27</c:v>
                </c:pt>
                <c:pt idx="7">
                  <c:v>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145984"/>
        <c:axId val="208146528"/>
      </c:lineChart>
      <c:catAx>
        <c:axId val="208145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low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8146528"/>
        <c:crosses val="autoZero"/>
        <c:auto val="1"/>
        <c:lblAlgn val="ctr"/>
        <c:lblOffset val="100"/>
        <c:noMultiLvlLbl val="0"/>
      </c:catAx>
      <c:valAx>
        <c:axId val="208146528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low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8145984"/>
        <c:crossesAt val="5"/>
        <c:crossBetween val="between"/>
        <c:majorUnit val="10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0382716637516249"/>
          <c:y val="0.21923633349659044"/>
          <c:w val="0.19253886010362695"/>
          <c:h val="0.3125021872265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4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88407699037624E-2"/>
          <c:y val="8.2718542535124298E-2"/>
          <c:w val="0.67237490746349127"/>
          <c:h val="0.8244495908599655"/>
        </c:manualLayout>
      </c:layout>
      <c:lineChart>
        <c:grouping val="standard"/>
        <c:varyColors val="0"/>
        <c:ser>
          <c:idx val="0"/>
          <c:order val="0"/>
          <c:tx>
            <c:strRef>
              <c:f>' G6 Fisc'!$A$4</c:f>
              <c:strCache>
                <c:ptCount val="1"/>
                <c:pt idx="0">
                  <c:v>FB</c:v>
                </c:pt>
              </c:strCache>
            </c:strRef>
          </c:tx>
          <c:spPr>
            <a:ln w="25400"/>
          </c:spPr>
          <c:marker>
            <c:symbol val="square"/>
            <c:size val="5"/>
            <c:spPr>
              <a:solidFill>
                <a:schemeClr val="bg1">
                  <a:lumMod val="95000"/>
                </a:schemeClr>
              </a:solidFill>
            </c:spPr>
          </c:marker>
          <c:cat>
            <c:numRef>
              <c:f>' G6 Fisc'!$E$3:$K$3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 G6 Fisc'!$E$4:$K$4</c:f>
              <c:numCache>
                <c:formatCode>0.0</c:formatCode>
                <c:ptCount val="7"/>
                <c:pt idx="0">
                  <c:v>12.734742804269999</c:v>
                </c:pt>
                <c:pt idx="1">
                  <c:v>13.515455514380001</c:v>
                </c:pt>
                <c:pt idx="2">
                  <c:v>13.83930018627</c:v>
                </c:pt>
                <c:pt idx="3">
                  <c:v>14.11673947303</c:v>
                </c:pt>
                <c:pt idx="4">
                  <c:v>14.099497689240001</c:v>
                </c:pt>
                <c:pt idx="5">
                  <c:v>14.33496461202</c:v>
                </c:pt>
                <c:pt idx="6">
                  <c:v>7.0536399999999999E-4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 G6 Fisc'!$A$5</c:f>
              <c:strCache>
                <c:ptCount val="1"/>
                <c:pt idx="0">
                  <c:v>DMTO</c:v>
                </c:pt>
              </c:strCache>
            </c:strRef>
          </c:tx>
          <c:spPr>
            <a:ln w="25400">
              <a:solidFill>
                <a:schemeClr val="accent1">
                  <a:lumMod val="40000"/>
                  <a:lumOff val="6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 G6 Fisc'!$E$3:$K$3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 G6 Fisc'!$E$5:$K$5</c:f>
              <c:numCache>
                <c:formatCode>0.0</c:formatCode>
                <c:ptCount val="7"/>
                <c:pt idx="0">
                  <c:v>8.8498753408299997</c:v>
                </c:pt>
                <c:pt idx="1">
                  <c:v>9.5463600501699997</c:v>
                </c:pt>
                <c:pt idx="2">
                  <c:v>11.146776191819999</c:v>
                </c:pt>
                <c:pt idx="3">
                  <c:v>11.52497294606</c:v>
                </c:pt>
                <c:pt idx="4">
                  <c:v>11.49510241031</c:v>
                </c:pt>
                <c:pt idx="5">
                  <c:v>11.305705891320001</c:v>
                </c:pt>
                <c:pt idx="6">
                  <c:v>14.354824762489999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 G6 Fisc'!$A$6</c:f>
              <c:strCache>
                <c:ptCount val="1"/>
                <c:pt idx="0">
                  <c:v>TSCA</c:v>
                </c:pt>
              </c:strCache>
            </c:strRef>
          </c:tx>
          <c:spPr>
            <a:ln w="25400">
              <a:solidFill>
                <a:schemeClr val="accent1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' G6 Fisc'!$E$3:$K$3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 G6 Fisc'!$E$6:$K$6</c:f>
              <c:numCache>
                <c:formatCode>0.0</c:formatCode>
                <c:ptCount val="7"/>
                <c:pt idx="0">
                  <c:v>6.7554043528499994</c:v>
                </c:pt>
                <c:pt idx="1">
                  <c:v>6.8550015669300004</c:v>
                </c:pt>
                <c:pt idx="2">
                  <c:v>6.9621679474100002</c:v>
                </c:pt>
                <c:pt idx="3">
                  <c:v>7.1217968366599997</c:v>
                </c:pt>
                <c:pt idx="4">
                  <c:v>7.2723830642200005</c:v>
                </c:pt>
                <c:pt idx="5">
                  <c:v>7.51532110525</c:v>
                </c:pt>
                <c:pt idx="6">
                  <c:v>7.9274597284499997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 G6 Fisc'!$A$7</c:f>
              <c:strCache>
                <c:ptCount val="1"/>
                <c:pt idx="0">
                  <c:v>TICPE</c:v>
                </c:pt>
              </c:strCache>
            </c:strRef>
          </c:tx>
          <c:spPr>
            <a:ln w="25400">
              <a:prstDash val="solid"/>
            </a:ln>
          </c:spPr>
          <c:marker>
            <c:symbol val="star"/>
            <c:size val="5"/>
          </c:marker>
          <c:cat>
            <c:numRef>
              <c:f>' G6 Fisc'!$E$3:$K$3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 G6 Fisc'!$E$7:$K$7</c:f>
              <c:numCache>
                <c:formatCode>0.0</c:formatCode>
                <c:ptCount val="7"/>
                <c:pt idx="0">
                  <c:v>6.3682788873199998</c:v>
                </c:pt>
                <c:pt idx="1">
                  <c:v>6.1377022096999996</c:v>
                </c:pt>
                <c:pt idx="2">
                  <c:v>6.1420344371399995</c:v>
                </c:pt>
                <c:pt idx="3">
                  <c:v>6.0970700838800003</c:v>
                </c:pt>
                <c:pt idx="4">
                  <c:v>5.8264716023799998</c:v>
                </c:pt>
                <c:pt idx="5">
                  <c:v>5.3549188153900005</c:v>
                </c:pt>
                <c:pt idx="6">
                  <c:v>5.4394067350500004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 G6 Fisc'!$A$8</c:f>
              <c:strCache>
                <c:ptCount val="1"/>
                <c:pt idx="0">
                  <c:v>CVAE</c:v>
                </c:pt>
              </c:strCache>
            </c:strRef>
          </c:tx>
          <c:spPr>
            <a:ln w="25400" cmpd="sng">
              <a:solidFill>
                <a:schemeClr val="tx1"/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bg1">
                  <a:lumMod val="95000"/>
                </a:schemeClr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 G6 Fisc'!$E$3:$K$3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 G6 Fisc'!$E$8:$K$8</c:f>
              <c:numCache>
                <c:formatCode>0.0</c:formatCode>
                <c:ptCount val="7"/>
                <c:pt idx="0">
                  <c:v>7.8196688135099999</c:v>
                </c:pt>
                <c:pt idx="1">
                  <c:v>7.8969761189999996</c:v>
                </c:pt>
                <c:pt idx="2">
                  <c:v>6.3866914401999999</c:v>
                </c:pt>
                <c:pt idx="3">
                  <c:v>5.8379183941099999</c:v>
                </c:pt>
                <c:pt idx="4">
                  <c:v>5.1325217386000004</c:v>
                </c:pt>
                <c:pt idx="5">
                  <c:v>5.1675554561199997</c:v>
                </c:pt>
                <c:pt idx="6">
                  <c:v>5.1601367260700002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' G6 Fisc'!$A$9</c:f>
              <c:strCache>
                <c:ptCount val="1"/>
                <c:pt idx="0">
                  <c:v>CVAE hors AC</c:v>
                </c:pt>
              </c:strCache>
            </c:strRef>
          </c:tx>
          <c:spPr>
            <a:ln w="25400">
              <a:solidFill>
                <a:schemeClr val="bg1">
                  <a:lumMod val="50000"/>
                </a:schemeClr>
              </a:solidFill>
              <a:prstDash val="dashDot"/>
            </a:ln>
          </c:spPr>
          <c:marker>
            <c:symbol val="none"/>
          </c:marker>
          <c:cat>
            <c:numRef>
              <c:f>' G6 Fisc'!$E$3:$K$3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 G6 Fisc'!$E$9:$K$9</c:f>
              <c:numCache>
                <c:formatCode>0.0</c:formatCode>
                <c:ptCount val="7"/>
                <c:pt idx="0">
                  <c:v>7.8196688135099999</c:v>
                </c:pt>
                <c:pt idx="1">
                  <c:v>7.8969761189999996</c:v>
                </c:pt>
                <c:pt idx="2">
                  <c:v>3.9941519989800001</c:v>
                </c:pt>
                <c:pt idx="3">
                  <c:v>4.0069958723100001</c:v>
                </c:pt>
                <c:pt idx="4">
                  <c:v>3.7744377930000002</c:v>
                </c:pt>
                <c:pt idx="5">
                  <c:v>3.8676126970000002</c:v>
                </c:pt>
                <c:pt idx="6">
                  <c:v>3.822673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' G6 Fisc'!$A$11</c:f>
              <c:strCache>
                <c:ptCount val="1"/>
                <c:pt idx="0">
                  <c:v>Autres</c:v>
                </c:pt>
              </c:strCache>
            </c:strRef>
          </c:tx>
          <c:spPr>
            <a:ln>
              <a:solidFill>
                <a:schemeClr val="accent1">
                  <a:lumMod val="50000"/>
                </a:schemeClr>
              </a:solidFill>
            </a:ln>
          </c:spPr>
          <c:marker>
            <c:symbol val="triangle"/>
            <c:size val="7"/>
            <c:spPr>
              <a:solidFill>
                <a:schemeClr val="bg1">
                  <a:lumMod val="95000"/>
                </a:schemeClr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' G6 Fisc'!$E$3:$K$3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 G6 Fisc'!$E$11:$K$11</c:f>
              <c:numCache>
                <c:formatCode>0.0</c:formatCode>
                <c:ptCount val="7"/>
                <c:pt idx="0">
                  <c:v>1.9511567031600001</c:v>
                </c:pt>
                <c:pt idx="1">
                  <c:v>1.8575890097800001</c:v>
                </c:pt>
                <c:pt idx="2">
                  <c:v>1.9238934374400001</c:v>
                </c:pt>
                <c:pt idx="3">
                  <c:v>1.7316443101599999</c:v>
                </c:pt>
                <c:pt idx="4">
                  <c:v>2.0286602539900001</c:v>
                </c:pt>
                <c:pt idx="5">
                  <c:v>2.15700932284</c:v>
                </c:pt>
                <c:pt idx="6">
                  <c:v>2.1210021513799986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 G6 Fisc'!$A$10</c:f>
              <c:strCache>
                <c:ptCount val="1"/>
                <c:pt idx="0">
                  <c:v>Fraction de TVA</c:v>
                </c:pt>
              </c:strCache>
            </c:strRef>
          </c:tx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cat>
            <c:numRef>
              <c:f>' G6 Fisc'!$E$3:$K$3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 G6 Fisc'!$E$10:$K$10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7.8376581999999994E-4</c:v>
                </c:pt>
                <c:pt idx="4">
                  <c:v>8.3669115999999999E-4</c:v>
                </c:pt>
                <c:pt idx="5">
                  <c:v>6.7962809000000001E-4</c:v>
                </c:pt>
                <c:pt idx="6">
                  <c:v>14.689837605579999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148704"/>
        <c:axId val="280388464"/>
      </c:lineChart>
      <c:catAx>
        <c:axId val="208148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80388464"/>
        <c:crosses val="autoZero"/>
        <c:auto val="1"/>
        <c:lblAlgn val="ctr"/>
        <c:lblOffset val="100"/>
        <c:noMultiLvlLbl val="0"/>
      </c:catAx>
      <c:valAx>
        <c:axId val="280388464"/>
        <c:scaling>
          <c:orientation val="minMax"/>
          <c:min val="0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crossAx val="208148704"/>
        <c:crosses val="autoZero"/>
        <c:crossBetween val="between"/>
        <c:majorUnit val="2"/>
      </c:valAx>
    </c:plotArea>
    <c:legend>
      <c:legendPos val="r"/>
      <c:layout>
        <c:manualLayout>
          <c:xMode val="edge"/>
          <c:yMode val="edge"/>
          <c:x val="0.74820931758530196"/>
          <c:y val="0.1102317173588596"/>
          <c:w val="0.25179068241469815"/>
          <c:h val="0.80997833919566098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57527324009868"/>
          <c:y val="0.1308460231017379"/>
          <c:w val="0.81616641203431661"/>
          <c:h val="0.75137627620336145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 G7 Logements'!$J$7:$J$39</c:f>
              <c:numCache>
                <c:formatCode>General</c:formatCode>
                <c:ptCount val="33"/>
                <c:pt idx="0">
                  <c:v>2014</c:v>
                </c:pt>
                <c:pt idx="4">
                  <c:v>2015</c:v>
                </c:pt>
                <c:pt idx="8">
                  <c:v>2016</c:v>
                </c:pt>
                <c:pt idx="12">
                  <c:v>2017</c:v>
                </c:pt>
                <c:pt idx="16">
                  <c:v>2018</c:v>
                </c:pt>
                <c:pt idx="20">
                  <c:v>2019</c:v>
                </c:pt>
                <c:pt idx="24">
                  <c:v>2020</c:v>
                </c:pt>
                <c:pt idx="28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 G7 Logements'!$K$7:$K$39</c:f>
              <c:numCache>
                <c:formatCode>0.0</c:formatCode>
                <c:ptCount val="33"/>
                <c:pt idx="0">
                  <c:v>102.6</c:v>
                </c:pt>
                <c:pt idx="1">
                  <c:v>102.4</c:v>
                </c:pt>
                <c:pt idx="2">
                  <c:v>101.6</c:v>
                </c:pt>
                <c:pt idx="3">
                  <c:v>100.4</c:v>
                </c:pt>
                <c:pt idx="4">
                  <c:v>100</c:v>
                </c:pt>
                <c:pt idx="5">
                  <c:v>99.7</c:v>
                </c:pt>
                <c:pt idx="6">
                  <c:v>99.8</c:v>
                </c:pt>
                <c:pt idx="7">
                  <c:v>100</c:v>
                </c:pt>
                <c:pt idx="8">
                  <c:v>100.3</c:v>
                </c:pt>
                <c:pt idx="9">
                  <c:v>100.4</c:v>
                </c:pt>
                <c:pt idx="10">
                  <c:v>101.1</c:v>
                </c:pt>
                <c:pt idx="11">
                  <c:v>101.5</c:v>
                </c:pt>
                <c:pt idx="12">
                  <c:v>102.7</c:v>
                </c:pt>
                <c:pt idx="13">
                  <c:v>103.4</c:v>
                </c:pt>
                <c:pt idx="14">
                  <c:v>104.4</c:v>
                </c:pt>
                <c:pt idx="15">
                  <c:v>104.7</c:v>
                </c:pt>
                <c:pt idx="16">
                  <c:v>105.7</c:v>
                </c:pt>
                <c:pt idx="17">
                  <c:v>106.4</c:v>
                </c:pt>
                <c:pt idx="18">
                  <c:v>107.4</c:v>
                </c:pt>
                <c:pt idx="19">
                  <c:v>108.1</c:v>
                </c:pt>
                <c:pt idx="20">
                  <c:v>108.9</c:v>
                </c:pt>
                <c:pt idx="21">
                  <c:v>109.8</c:v>
                </c:pt>
                <c:pt idx="22">
                  <c:v>110.9</c:v>
                </c:pt>
                <c:pt idx="23">
                  <c:v>112.2</c:v>
                </c:pt>
                <c:pt idx="24">
                  <c:v>114.3</c:v>
                </c:pt>
                <c:pt idx="25">
                  <c:v>116</c:v>
                </c:pt>
                <c:pt idx="26">
                  <c:v>116.6</c:v>
                </c:pt>
                <c:pt idx="27">
                  <c:v>119.4</c:v>
                </c:pt>
                <c:pt idx="28">
                  <c:v>120.9</c:v>
                </c:pt>
                <c:pt idx="29">
                  <c:v>123.2</c:v>
                </c:pt>
                <c:pt idx="30">
                  <c:v>125.7</c:v>
                </c:pt>
                <c:pt idx="31">
                  <c:v>127.8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0383024"/>
        <c:axId val="280389008"/>
      </c:lineChart>
      <c:catAx>
        <c:axId val="280383024"/>
        <c:scaling>
          <c:orientation val="minMax"/>
        </c:scaling>
        <c:delete val="0"/>
        <c:axPos val="b"/>
        <c:majorGridlines>
          <c:spPr>
            <a:ln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crossAx val="280389008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280389008"/>
        <c:scaling>
          <c:orientation val="minMax"/>
          <c:min val="95"/>
        </c:scaling>
        <c:delete val="0"/>
        <c:axPos val="l"/>
        <c:numFmt formatCode="0" sourceLinked="0"/>
        <c:majorTickMark val="out"/>
        <c:minorTickMark val="none"/>
        <c:tickLblPos val="nextTo"/>
        <c:crossAx val="280383024"/>
        <c:crosses val="autoZero"/>
        <c:crossBetween val="between"/>
        <c:majorUnit val="5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2661854768158"/>
          <c:y val="0.12624271741817025"/>
          <c:w val="0.84685608048993877"/>
          <c:h val="0.75386697739015862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 G7 Logements'!$A$15:$A$112</c:f>
              <c:strCache>
                <c:ptCount val="97"/>
                <c:pt idx="0">
                  <c:v>2014</c:v>
                </c:pt>
                <c:pt idx="12">
                  <c:v>2015</c:v>
                </c:pt>
                <c:pt idx="24">
                  <c:v>2016</c:v>
                </c:pt>
                <c:pt idx="36">
                  <c:v>2017</c:v>
                </c:pt>
                <c:pt idx="48">
                  <c:v>2018</c:v>
                </c:pt>
                <c:pt idx="60">
                  <c:v>2019</c:v>
                </c:pt>
                <c:pt idx="72">
                  <c:v>2020</c:v>
                </c:pt>
                <c:pt idx="84">
                  <c:v>2021</c:v>
                </c:pt>
                <c:pt idx="96">
                  <c:v>2022</c:v>
                </c:pt>
              </c:strCache>
            </c:strRef>
          </c:cat>
          <c:val>
            <c:numRef>
              <c:f>' G7 Logements'!$B$15:$B$112</c:f>
              <c:numCache>
                <c:formatCode>General</c:formatCode>
                <c:ptCount val="98"/>
                <c:pt idx="0">
                  <c:v>722</c:v>
                </c:pt>
                <c:pt idx="1">
                  <c:v>739</c:v>
                </c:pt>
                <c:pt idx="2">
                  <c:v>736</c:v>
                </c:pt>
                <c:pt idx="3">
                  <c:v>737</c:v>
                </c:pt>
                <c:pt idx="4">
                  <c:v>744</c:v>
                </c:pt>
                <c:pt idx="5">
                  <c:v>736</c:v>
                </c:pt>
                <c:pt idx="6">
                  <c:v>733</c:v>
                </c:pt>
                <c:pt idx="7">
                  <c:v>736</c:v>
                </c:pt>
                <c:pt idx="8">
                  <c:v>726</c:v>
                </c:pt>
                <c:pt idx="9">
                  <c:v>721</c:v>
                </c:pt>
                <c:pt idx="10">
                  <c:v>707</c:v>
                </c:pt>
                <c:pt idx="11">
                  <c:v>694</c:v>
                </c:pt>
                <c:pt idx="12">
                  <c:v>697</c:v>
                </c:pt>
                <c:pt idx="13">
                  <c:v>690</c:v>
                </c:pt>
                <c:pt idx="14">
                  <c:v>696</c:v>
                </c:pt>
                <c:pt idx="15">
                  <c:v>696</c:v>
                </c:pt>
                <c:pt idx="16">
                  <c:v>699</c:v>
                </c:pt>
                <c:pt idx="17">
                  <c:v>714</c:v>
                </c:pt>
                <c:pt idx="18">
                  <c:v>726</c:v>
                </c:pt>
                <c:pt idx="19">
                  <c:v>737</c:v>
                </c:pt>
                <c:pt idx="20">
                  <c:v>752</c:v>
                </c:pt>
                <c:pt idx="21">
                  <c:v>771</c:v>
                </c:pt>
                <c:pt idx="22">
                  <c:v>792</c:v>
                </c:pt>
                <c:pt idx="23">
                  <c:v>797</c:v>
                </c:pt>
                <c:pt idx="24">
                  <c:v>802</c:v>
                </c:pt>
                <c:pt idx="25">
                  <c:v>804</c:v>
                </c:pt>
                <c:pt idx="26">
                  <c:v>808</c:v>
                </c:pt>
                <c:pt idx="27">
                  <c:v>819</c:v>
                </c:pt>
                <c:pt idx="28">
                  <c:v>824</c:v>
                </c:pt>
                <c:pt idx="29">
                  <c:v>819</c:v>
                </c:pt>
                <c:pt idx="30">
                  <c:v>828</c:v>
                </c:pt>
                <c:pt idx="31">
                  <c:v>829</c:v>
                </c:pt>
                <c:pt idx="32">
                  <c:v>825</c:v>
                </c:pt>
                <c:pt idx="33">
                  <c:v>829</c:v>
                </c:pt>
                <c:pt idx="34">
                  <c:v>832</c:v>
                </c:pt>
                <c:pt idx="35">
                  <c:v>845</c:v>
                </c:pt>
                <c:pt idx="36">
                  <c:v>851</c:v>
                </c:pt>
                <c:pt idx="37">
                  <c:v>870</c:v>
                </c:pt>
                <c:pt idx="38">
                  <c:v>877</c:v>
                </c:pt>
                <c:pt idx="39">
                  <c:v>891</c:v>
                </c:pt>
                <c:pt idx="40">
                  <c:v>902</c:v>
                </c:pt>
                <c:pt idx="41">
                  <c:v>918</c:v>
                </c:pt>
                <c:pt idx="42">
                  <c:v>929</c:v>
                </c:pt>
                <c:pt idx="43">
                  <c:v>935</c:v>
                </c:pt>
                <c:pt idx="44">
                  <c:v>950</c:v>
                </c:pt>
                <c:pt idx="45">
                  <c:v>955</c:v>
                </c:pt>
                <c:pt idx="46">
                  <c:v>956</c:v>
                </c:pt>
                <c:pt idx="47">
                  <c:v>964</c:v>
                </c:pt>
                <c:pt idx="48">
                  <c:v>966</c:v>
                </c:pt>
                <c:pt idx="49">
                  <c:v>959</c:v>
                </c:pt>
                <c:pt idx="50">
                  <c:v>960</c:v>
                </c:pt>
                <c:pt idx="51">
                  <c:v>958</c:v>
                </c:pt>
                <c:pt idx="52">
                  <c:v>952</c:v>
                </c:pt>
                <c:pt idx="53">
                  <c:v>954</c:v>
                </c:pt>
                <c:pt idx="54">
                  <c:v>951</c:v>
                </c:pt>
                <c:pt idx="55">
                  <c:v>949</c:v>
                </c:pt>
                <c:pt idx="56">
                  <c:v>958</c:v>
                </c:pt>
                <c:pt idx="57">
                  <c:v>961</c:v>
                </c:pt>
                <c:pt idx="58">
                  <c:v>966</c:v>
                </c:pt>
                <c:pt idx="59">
                  <c:v>966</c:v>
                </c:pt>
                <c:pt idx="60">
                  <c:v>969</c:v>
                </c:pt>
                <c:pt idx="61">
                  <c:v>974</c:v>
                </c:pt>
                <c:pt idx="62">
                  <c:v>983</c:v>
                </c:pt>
                <c:pt idx="63">
                  <c:v>987</c:v>
                </c:pt>
                <c:pt idx="64">
                  <c:v>995</c:v>
                </c:pt>
                <c:pt idx="65">
                  <c:v>1016</c:v>
                </c:pt>
                <c:pt idx="66">
                  <c:v>1021</c:v>
                </c:pt>
                <c:pt idx="67">
                  <c:v>1034</c:v>
                </c:pt>
                <c:pt idx="68">
                  <c:v>1043</c:v>
                </c:pt>
                <c:pt idx="69">
                  <c:v>1047</c:v>
                </c:pt>
                <c:pt idx="70">
                  <c:v>1063</c:v>
                </c:pt>
                <c:pt idx="71">
                  <c:v>1067</c:v>
                </c:pt>
                <c:pt idx="72">
                  <c:v>1075</c:v>
                </c:pt>
                <c:pt idx="73">
                  <c:v>1071</c:v>
                </c:pt>
                <c:pt idx="74">
                  <c:v>1039</c:v>
                </c:pt>
                <c:pt idx="75">
                  <c:v>1009</c:v>
                </c:pt>
                <c:pt idx="76">
                  <c:v>1030</c:v>
                </c:pt>
                <c:pt idx="77">
                  <c:v>1008</c:v>
                </c:pt>
                <c:pt idx="78">
                  <c:v>982</c:v>
                </c:pt>
                <c:pt idx="79">
                  <c:v>985</c:v>
                </c:pt>
                <c:pt idx="80">
                  <c:v>989</c:v>
                </c:pt>
                <c:pt idx="81">
                  <c:v>1008</c:v>
                </c:pt>
                <c:pt idx="82">
                  <c:v>1023</c:v>
                </c:pt>
                <c:pt idx="83">
                  <c:v>1024</c:v>
                </c:pt>
                <c:pt idx="84">
                  <c:v>1027</c:v>
                </c:pt>
                <c:pt idx="85">
                  <c:v>1038</c:v>
                </c:pt>
                <c:pt idx="86">
                  <c:v>1080</c:v>
                </c:pt>
                <c:pt idx="87">
                  <c:v>1119</c:v>
                </c:pt>
                <c:pt idx="88">
                  <c:v>1123</c:v>
                </c:pt>
                <c:pt idx="89">
                  <c:v>1156</c:v>
                </c:pt>
                <c:pt idx="90">
                  <c:v>1196</c:v>
                </c:pt>
                <c:pt idx="91">
                  <c:v>1212</c:v>
                </c:pt>
                <c:pt idx="92">
                  <c:v>1205</c:v>
                </c:pt>
                <c:pt idx="93">
                  <c:v>1191</c:v>
                </c:pt>
                <c:pt idx="94">
                  <c:v>1188</c:v>
                </c:pt>
                <c:pt idx="95">
                  <c:v>1178</c:v>
                </c:pt>
                <c:pt idx="96">
                  <c:v>1177</c:v>
                </c:pt>
                <c:pt idx="97">
                  <c:v>1187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2788288"/>
        <c:axId val="212783936"/>
      </c:lineChart>
      <c:catAx>
        <c:axId val="212788288"/>
        <c:scaling>
          <c:orientation val="minMax"/>
        </c:scaling>
        <c:delete val="0"/>
        <c:axPos val="b"/>
        <c:majorGridlines>
          <c:spPr>
            <a:ln>
              <a:prstDash val="sysDot"/>
            </a:ln>
          </c:spPr>
        </c:majorGridlines>
        <c:numFmt formatCode="General" sourceLinked="0"/>
        <c:majorTickMark val="out"/>
        <c:minorTickMark val="none"/>
        <c:tickLblPos val="nextTo"/>
        <c:crossAx val="212783936"/>
        <c:crosses val="autoZero"/>
        <c:auto val="1"/>
        <c:lblAlgn val="ctr"/>
        <c:lblOffset val="100"/>
        <c:tickLblSkip val="12"/>
        <c:tickMarkSkip val="12"/>
        <c:noMultiLvlLbl val="0"/>
      </c:catAx>
      <c:valAx>
        <c:axId val="212783936"/>
        <c:scaling>
          <c:orientation val="minMax"/>
          <c:min val="600"/>
        </c:scaling>
        <c:delete val="0"/>
        <c:axPos val="l"/>
        <c:numFmt formatCode="General" sourceLinked="1"/>
        <c:majorTickMark val="out"/>
        <c:minorTickMark val="none"/>
        <c:tickLblPos val="nextTo"/>
        <c:crossAx val="212788288"/>
        <c:crosses val="autoZero"/>
        <c:crossBetween val="between"/>
        <c:majorUnit val="10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794935607142378E-2"/>
          <c:y val="0.10387894250648837"/>
          <c:w val="0.66594426991962796"/>
          <c:h val="0.39314969427704216"/>
        </c:manualLayout>
      </c:layout>
      <c:lineChart>
        <c:grouping val="standard"/>
        <c:varyColors val="0"/>
        <c:ser>
          <c:idx val="0"/>
          <c:order val="0"/>
          <c:tx>
            <c:strRef>
              <c:f>'G8 Répart DF'!$C$5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bg2">
                  <a:lumMod val="25000"/>
                </a:schemeClr>
              </a:solidFill>
              <a:prstDash val="sysDot"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'G8 Répart DF'!$A$6:$B$13</c:f>
              <c:multiLvlStrCache>
                <c:ptCount val="8"/>
                <c:lvl>
                  <c:pt idx="0">
                    <c:v>de plus de 5%</c:v>
                  </c:pt>
                  <c:pt idx="1">
                    <c:v>de -5% à -2,5%</c:v>
                  </c:pt>
                  <c:pt idx="2">
                    <c:v>de -2,5% à -1,25%</c:v>
                  </c:pt>
                  <c:pt idx="3">
                    <c:v>de -1,25% à 0%</c:v>
                  </c:pt>
                  <c:pt idx="4">
                    <c:v>de 0% à +1,25%</c:v>
                  </c:pt>
                  <c:pt idx="5">
                    <c:v>de +1,25% à +2,5%</c:v>
                  </c:pt>
                  <c:pt idx="6">
                    <c:v>de +2,5% à +5%</c:v>
                  </c:pt>
                  <c:pt idx="7">
                    <c:v>de plus de 5%</c:v>
                  </c:pt>
                </c:lvl>
                <c:lvl>
                  <c:pt idx="0">
                    <c:v>BAISSE 
DES DÉPENSES</c:v>
                  </c:pt>
                  <c:pt idx="4">
                    <c:v>HAUSSE 
DES DÉPENSES</c:v>
                  </c:pt>
                </c:lvl>
              </c:multiLvlStrCache>
            </c:multiLvlStrRef>
          </c:cat>
          <c:val>
            <c:numRef>
              <c:f>'G8 Répart DF'!$C$6:$C$13</c:f>
              <c:numCache>
                <c:formatCode>0</c:formatCode>
                <c:ptCount val="8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13</c:v>
                </c:pt>
                <c:pt idx="5">
                  <c:v>26</c:v>
                </c:pt>
                <c:pt idx="6">
                  <c:v>33</c:v>
                </c:pt>
                <c:pt idx="7">
                  <c:v>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'G8 Répart DF'!$D$5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multiLvlStrRef>
              <c:f>'G8 Répart DF'!$A$6:$B$13</c:f>
              <c:multiLvlStrCache>
                <c:ptCount val="8"/>
                <c:lvl>
                  <c:pt idx="0">
                    <c:v>de plus de 5%</c:v>
                  </c:pt>
                  <c:pt idx="1">
                    <c:v>de -5% à -2,5%</c:v>
                  </c:pt>
                  <c:pt idx="2">
                    <c:v>de -2,5% à -1,25%</c:v>
                  </c:pt>
                  <c:pt idx="3">
                    <c:v>de -1,25% à 0%</c:v>
                  </c:pt>
                  <c:pt idx="4">
                    <c:v>de 0% à +1,25%</c:v>
                  </c:pt>
                  <c:pt idx="5">
                    <c:v>de +1,25% à +2,5%</c:v>
                  </c:pt>
                  <c:pt idx="6">
                    <c:v>de +2,5% à +5%</c:v>
                  </c:pt>
                  <c:pt idx="7">
                    <c:v>de plus de 5%</c:v>
                  </c:pt>
                </c:lvl>
                <c:lvl>
                  <c:pt idx="0">
                    <c:v>BAISSE 
DES DÉPENSES</c:v>
                  </c:pt>
                  <c:pt idx="4">
                    <c:v>HAUSSE 
DES DÉPENSES</c:v>
                  </c:pt>
                </c:lvl>
              </c:multiLvlStrCache>
            </c:multiLvlStrRef>
          </c:cat>
          <c:val>
            <c:numRef>
              <c:f>'G8 Répart DF'!$D$6:$D$13</c:f>
              <c:numCache>
                <c:formatCode>0</c:formatCode>
                <c:ptCount val="8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9</c:v>
                </c:pt>
                <c:pt idx="4">
                  <c:v>24</c:v>
                </c:pt>
                <c:pt idx="5">
                  <c:v>31</c:v>
                </c:pt>
                <c:pt idx="6">
                  <c:v>19</c:v>
                </c:pt>
                <c:pt idx="7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784480"/>
        <c:axId val="212785568"/>
      </c:lineChart>
      <c:catAx>
        <c:axId val="212784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low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785568"/>
        <c:crosses val="autoZero"/>
        <c:auto val="1"/>
        <c:lblAlgn val="ctr"/>
        <c:lblOffset val="100"/>
        <c:noMultiLvlLbl val="0"/>
      </c:catAx>
      <c:valAx>
        <c:axId val="212785568"/>
        <c:scaling>
          <c:orientation val="minMax"/>
          <c:max val="60"/>
        </c:scaling>
        <c:delete val="0"/>
        <c:axPos val="l"/>
        <c:numFmt formatCode="0" sourceLinked="0"/>
        <c:majorTickMark val="none"/>
        <c:minorTickMark val="none"/>
        <c:tickLblPos val="low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784480"/>
        <c:crossesAt val="5"/>
        <c:crossBetween val="between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78981068298243085"/>
          <c:y val="0.1620608395173625"/>
          <c:w val="0.19253886010362695"/>
          <c:h val="0.3125021872265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1152526</xdr:colOff>
      <xdr:row>13</xdr:row>
      <xdr:rowOff>118110</xdr:rowOff>
    </xdr:from>
    <xdr:to>
      <xdr:col>7</xdr:col>
      <xdr:colOff>283845</xdr:colOff>
      <xdr:row>34</xdr:row>
      <xdr:rowOff>1903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219075</xdr:colOff>
      <xdr:row>15</xdr:row>
      <xdr:rowOff>85725</xdr:rowOff>
    </xdr:from>
    <xdr:to>
      <xdr:col>16</xdr:col>
      <xdr:colOff>361950</xdr:colOff>
      <xdr:row>26</xdr:row>
      <xdr:rowOff>152400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285750</xdr:colOff>
      <xdr:row>14</xdr:row>
      <xdr:rowOff>28576</xdr:rowOff>
    </xdr:from>
    <xdr:to>
      <xdr:col>7</xdr:col>
      <xdr:colOff>409575</xdr:colOff>
      <xdr:row>25</xdr:row>
      <xdr:rowOff>161926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</cdr:x>
      <cdr:y>4.62497E-7</cdr:y>
    </cdr:from>
    <cdr:to>
      <cdr:x>0.65672</cdr:x>
      <cdr:y>0.09692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1"/>
          <a:ext cx="20955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fr-FR" sz="1050" i="1"/>
            <a:t>indice 100 en 2015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0.35561</cdr:x>
      <cdr:y>0.1453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0"/>
          <a:ext cx="1127948" cy="3238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fr-FR" sz="1050" i="1"/>
            <a:t>en milliers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85725</xdr:rowOff>
    </xdr:from>
    <xdr:to>
      <xdr:col>10</xdr:col>
      <xdr:colOff>6350</xdr:colOff>
      <xdr:row>17</xdr:row>
      <xdr:rowOff>69850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0.45424</cdr:x>
      <cdr:y>0.0855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0"/>
          <a:ext cx="1733550" cy="2429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fr-FR" sz="1100"/>
            <a:t>Nombre de départements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705327</xdr:colOff>
      <xdr:row>0</xdr:row>
      <xdr:rowOff>183355</xdr:rowOff>
    </xdr:from>
    <xdr:to>
      <xdr:col>16</xdr:col>
      <xdr:colOff>723900</xdr:colOff>
      <xdr:row>18</xdr:row>
      <xdr:rowOff>19050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733425</xdr:colOff>
      <xdr:row>19</xdr:row>
      <xdr:rowOff>142875</xdr:rowOff>
    </xdr:from>
    <xdr:to>
      <xdr:col>16</xdr:col>
      <xdr:colOff>320198</xdr:colOff>
      <xdr:row>36</xdr:row>
      <xdr:rowOff>172244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0.00482</cdr:x>
      <cdr:y>0.00431</cdr:y>
    </cdr:from>
    <cdr:to>
      <cdr:x>0.33735</cdr:x>
      <cdr:y>0.09914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9050" y="9525"/>
          <a:ext cx="131445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000"/>
            <a:t>Indice 100 en 2015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0.00482</cdr:x>
      <cdr:y>0.00431</cdr:y>
    </cdr:from>
    <cdr:to>
      <cdr:x>0.12775</cdr:x>
      <cdr:y>0.09914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3719" y="14085"/>
          <a:ext cx="604932" cy="3098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000"/>
            <a:t>Md€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228600</xdr:colOff>
      <xdr:row>15</xdr:row>
      <xdr:rowOff>85726</xdr:rowOff>
    </xdr:from>
    <xdr:to>
      <xdr:col>20</xdr:col>
      <xdr:colOff>257175</xdr:colOff>
      <xdr:row>31</xdr:row>
      <xdr:rowOff>123825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285750</xdr:colOff>
      <xdr:row>15</xdr:row>
      <xdr:rowOff>66675</xdr:rowOff>
    </xdr:from>
    <xdr:to>
      <xdr:col>14</xdr:col>
      <xdr:colOff>238125</xdr:colOff>
      <xdr:row>31</xdr:row>
      <xdr:rowOff>142875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0.3575</cdr:x>
      <cdr:y>0.08681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0"/>
          <a:ext cx="1416558" cy="2500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/>
            <a:t>Indice 100 en 2015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92075</xdr:colOff>
      <xdr:row>4</xdr:row>
      <xdr:rowOff>41275</xdr:rowOff>
    </xdr:from>
    <xdr:to>
      <xdr:col>7</xdr:col>
      <xdr:colOff>0</xdr:colOff>
      <xdr:row>19</xdr:row>
      <xdr:rowOff>22225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285750</xdr:colOff>
      <xdr:row>25</xdr:row>
      <xdr:rowOff>146050</xdr:rowOff>
    </xdr:from>
    <xdr:to>
      <xdr:col>7</xdr:col>
      <xdr:colOff>0</xdr:colOff>
      <xdr:row>40</xdr:row>
      <xdr:rowOff>127000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45</xdr:row>
      <xdr:rowOff>9525</xdr:rowOff>
    </xdr:from>
    <xdr:to>
      <xdr:col>7</xdr:col>
      <xdr:colOff>0</xdr:colOff>
      <xdr:row>59</xdr:row>
      <xdr:rowOff>174625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0.28333</cdr:x>
      <cdr:y>0.07986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0"/>
          <a:ext cx="129540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fr-FR" sz="1100"/>
            <a:t>Md€</a:t>
          </a:r>
        </a:p>
      </cdr:txBody>
    </cdr:sp>
  </cdr:relSizeAnchor>
  <cdr:relSizeAnchor xmlns:cdr="http://schemas.openxmlformats.org/drawingml/2006/chartDrawing">
    <cdr:from>
      <cdr:x>0.75696</cdr:x>
      <cdr:y>0.59756</cdr:y>
    </cdr:from>
    <cdr:to>
      <cdr:x>0.96267</cdr:x>
      <cdr:y>0.94512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2847975" y="1866900"/>
          <a:ext cx="773949" cy="108584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139700</xdr:colOff>
      <xdr:row>0</xdr:row>
      <xdr:rowOff>19050</xdr:rowOff>
    </xdr:from>
    <xdr:to>
      <xdr:col>16</xdr:col>
      <xdr:colOff>139700</xdr:colOff>
      <xdr:row>12</xdr:row>
      <xdr:rowOff>82551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215900</xdr:colOff>
      <xdr:row>13</xdr:row>
      <xdr:rowOff>34925</xdr:rowOff>
    </xdr:from>
    <xdr:to>
      <xdr:col>16</xdr:col>
      <xdr:colOff>215900</xdr:colOff>
      <xdr:row>25</xdr:row>
      <xdr:rowOff>28575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0.39722</cdr:x>
      <cdr:y>0.09362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0"/>
          <a:ext cx="181609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000"/>
            <a:t>indice 100 en 2015</a:t>
          </a: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0.39722</cdr:x>
      <cdr:y>0.11056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0"/>
          <a:ext cx="1816100" cy="2513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000"/>
            <a:t>indice 100 en 2015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695325</xdr:colOff>
      <xdr:row>2</xdr:row>
      <xdr:rowOff>106679</xdr:rowOff>
    </xdr:from>
    <xdr:to>
      <xdr:col>16</xdr:col>
      <xdr:colOff>28575</xdr:colOff>
      <xdr:row>21</xdr:row>
      <xdr:rowOff>171449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0.125</cdr:x>
      <cdr:y>0.07912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0"/>
          <a:ext cx="571500" cy="2743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/>
            <a:t>Md€</a:t>
          </a: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396240</xdr:colOff>
      <xdr:row>6</xdr:row>
      <xdr:rowOff>76199</xdr:rowOff>
    </xdr:from>
    <xdr:to>
      <xdr:col>13</xdr:col>
      <xdr:colOff>171450</xdr:colOff>
      <xdr:row>19</xdr:row>
      <xdr:rowOff>9524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4</xdr:row>
      <xdr:rowOff>114299</xdr:rowOff>
    </xdr:from>
    <xdr:to>
      <xdr:col>11</xdr:col>
      <xdr:colOff>622300</xdr:colOff>
      <xdr:row>25</xdr:row>
      <xdr:rowOff>76198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0.65268</cdr:x>
      <cdr:y>0.0793</cdr:y>
    </cdr:from>
    <cdr:to>
      <cdr:x>0.65709</cdr:x>
      <cdr:y>0.89868</cdr:y>
    </cdr:to>
    <cdr:cxnSp macro="">
      <cdr:nvCxnSpPr>
        <cdr:cNvPr id="5" name="Connecteur droit 4"/>
        <cdr:cNvCxnSpPr/>
      </cdr:nvCxnSpPr>
      <cdr:spPr>
        <a:xfrm xmlns:a="http://schemas.openxmlformats.org/drawingml/2006/main">
          <a:off x="2693934" y="314200"/>
          <a:ext cx="18195" cy="324672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</cdr:x>
      <cdr:y>0</cdr:y>
    </cdr:from>
    <cdr:to>
      <cdr:x>0.26667</cdr:x>
      <cdr:y>0.05467</cdr:y>
    </cdr:to>
    <cdr:sp macro="" textlink="">
      <cdr:nvSpPr>
        <cdr:cNvPr id="10" name="ZoneTexte 1"/>
        <cdr:cNvSpPr txBox="1"/>
      </cdr:nvSpPr>
      <cdr:spPr>
        <a:xfrm xmlns:a="http://schemas.openxmlformats.org/drawingml/2006/main">
          <a:off x="0" y="0"/>
          <a:ext cx="12192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Délais en 2021</a:t>
          </a:r>
        </a:p>
      </cdr:txBody>
    </cdr:sp>
  </cdr:relSizeAnchor>
  <cdr:relSizeAnchor xmlns:cdr="http://schemas.openxmlformats.org/drawingml/2006/chartDrawing">
    <cdr:from>
      <cdr:x>0.7061</cdr:x>
      <cdr:y>0.42952</cdr:y>
    </cdr:from>
    <cdr:to>
      <cdr:x>0.82154</cdr:x>
      <cdr:y>0.48077</cdr:y>
    </cdr:to>
    <cdr:sp macro="" textlink="">
      <cdr:nvSpPr>
        <cdr:cNvPr id="21" name="ZoneTexte 1"/>
        <cdr:cNvSpPr txBox="1"/>
      </cdr:nvSpPr>
      <cdr:spPr>
        <a:xfrm xmlns:a="http://schemas.openxmlformats.org/drawingml/2006/main">
          <a:off x="2914422" y="1701912"/>
          <a:ext cx="476478" cy="2030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>
              <a:solidFill>
                <a:sysClr val="windowText" lastClr="000000"/>
              </a:solidFill>
            </a:rPr>
            <a:t>Aisne</a:t>
          </a:r>
        </a:p>
      </cdr:txBody>
    </cdr:sp>
  </cdr:relSizeAnchor>
  <cdr:relSizeAnchor xmlns:cdr="http://schemas.openxmlformats.org/drawingml/2006/chartDrawing">
    <cdr:from>
      <cdr:x>0.45555</cdr:x>
      <cdr:y>0.08352</cdr:y>
    </cdr:from>
    <cdr:to>
      <cdr:x>0.63336</cdr:x>
      <cdr:y>0.13819</cdr:y>
    </cdr:to>
    <cdr:sp macro="" textlink="">
      <cdr:nvSpPr>
        <cdr:cNvPr id="27" name="ZoneTexte 1"/>
        <cdr:cNvSpPr txBox="1"/>
      </cdr:nvSpPr>
      <cdr:spPr>
        <a:xfrm xmlns:a="http://schemas.openxmlformats.org/drawingml/2006/main">
          <a:off x="1968504" y="349257"/>
          <a:ext cx="768348" cy="2286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>
              <a:solidFill>
                <a:sysClr val="windowText" lastClr="000000"/>
              </a:solidFill>
            </a:rPr>
            <a:t>8 ans</a:t>
          </a:r>
        </a:p>
      </cdr:txBody>
    </cdr:sp>
  </cdr:relSizeAnchor>
  <cdr:relSizeAnchor xmlns:cdr="http://schemas.openxmlformats.org/drawingml/2006/chartDrawing">
    <cdr:from>
      <cdr:x>0.06736</cdr:x>
      <cdr:y>0.34916</cdr:y>
    </cdr:from>
    <cdr:to>
      <cdr:x>0.95625</cdr:x>
      <cdr:y>0.34916</cdr:y>
    </cdr:to>
    <cdr:cxnSp macro="">
      <cdr:nvCxnSpPr>
        <cdr:cNvPr id="36" name="Connecteur droit 7"/>
        <cdr:cNvCxnSpPr/>
      </cdr:nvCxnSpPr>
      <cdr:spPr>
        <a:xfrm xmlns:a="http://schemas.openxmlformats.org/drawingml/2006/main">
          <a:off x="278028" y="1383496"/>
          <a:ext cx="3668894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0.10489</cdr:x>
      <cdr:y>0.93622</cdr:y>
    </cdr:from>
    <cdr:to>
      <cdr:x>0.94692</cdr:x>
      <cdr:y>1</cdr:y>
    </cdr:to>
    <cdr:sp macro="" textlink="">
      <cdr:nvSpPr>
        <cdr:cNvPr id="37" name="ZoneTexte 8"/>
        <cdr:cNvSpPr txBox="1"/>
      </cdr:nvSpPr>
      <cdr:spPr>
        <a:xfrm xmlns:a="http://schemas.openxmlformats.org/drawingml/2006/main">
          <a:off x="432946" y="3709677"/>
          <a:ext cx="3475479" cy="2527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>
              <a:solidFill>
                <a:sysClr val="windowText" lastClr="000000"/>
              </a:solidFill>
            </a:rPr>
            <a:t>Délais de désendettement en 2020 (en nombre d'années)</a:t>
          </a:r>
        </a:p>
      </cdr:txBody>
    </cdr:sp>
  </cdr:relSizeAnchor>
  <cdr:relSizeAnchor xmlns:cdr="http://schemas.openxmlformats.org/drawingml/2006/chartDrawing">
    <cdr:from>
      <cdr:x>0.63789</cdr:x>
      <cdr:y>0.08581</cdr:y>
    </cdr:from>
    <cdr:to>
      <cdr:x>0.8157</cdr:x>
      <cdr:y>0.14048</cdr:y>
    </cdr:to>
    <cdr:sp macro="" textlink="">
      <cdr:nvSpPr>
        <cdr:cNvPr id="39" name="ZoneTexte 12"/>
        <cdr:cNvSpPr txBox="1"/>
      </cdr:nvSpPr>
      <cdr:spPr>
        <a:xfrm xmlns:a="http://schemas.openxmlformats.org/drawingml/2006/main">
          <a:off x="2632891" y="340013"/>
          <a:ext cx="733911" cy="216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900">
              <a:solidFill>
                <a:schemeClr val="tx1"/>
              </a:solidFill>
            </a:rPr>
            <a:t>12 ans</a:t>
          </a:r>
        </a:p>
      </cdr:txBody>
    </cdr:sp>
  </cdr:relSizeAnchor>
  <cdr:relSizeAnchor xmlns:cdr="http://schemas.openxmlformats.org/drawingml/2006/chartDrawing">
    <cdr:from>
      <cdr:x>0.85526</cdr:x>
      <cdr:y>0.53737</cdr:y>
    </cdr:from>
    <cdr:to>
      <cdr:x>0.9978</cdr:x>
      <cdr:y>0.58977</cdr:y>
    </cdr:to>
    <cdr:sp macro="" textlink="">
      <cdr:nvSpPr>
        <cdr:cNvPr id="40" name="ZoneTexte 1"/>
        <cdr:cNvSpPr txBox="1"/>
      </cdr:nvSpPr>
      <cdr:spPr>
        <a:xfrm xmlns:a="http://schemas.openxmlformats.org/drawingml/2006/main">
          <a:off x="3695710" y="2323779"/>
          <a:ext cx="615940" cy="2265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>
              <a:solidFill>
                <a:schemeClr val="tx1"/>
              </a:solidFill>
            </a:rPr>
            <a:t>8 ans</a:t>
          </a:r>
        </a:p>
      </cdr:txBody>
    </cdr:sp>
  </cdr:relSizeAnchor>
  <cdr:relSizeAnchor xmlns:cdr="http://schemas.openxmlformats.org/drawingml/2006/chartDrawing">
    <cdr:from>
      <cdr:x>0.06833</cdr:x>
      <cdr:y>0.07709</cdr:y>
    </cdr:from>
    <cdr:to>
      <cdr:x>0.95077</cdr:x>
      <cdr:y>0.90129</cdr:y>
    </cdr:to>
    <cdr:cxnSp macro="">
      <cdr:nvCxnSpPr>
        <cdr:cNvPr id="3" name="Connecteur droit 2"/>
        <cdr:cNvCxnSpPr/>
      </cdr:nvCxnSpPr>
      <cdr:spPr>
        <a:xfrm xmlns:a="http://schemas.openxmlformats.org/drawingml/2006/main" flipH="1">
          <a:off x="295267" y="333376"/>
          <a:ext cx="3813183" cy="356411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0.82219</cdr:x>
      <cdr:y>0.62339</cdr:y>
    </cdr:from>
    <cdr:to>
      <cdr:x>0.8795</cdr:x>
      <cdr:y>0.93166</cdr:y>
    </cdr:to>
    <cdr:sp macro="" textlink="">
      <cdr:nvSpPr>
        <cdr:cNvPr id="4" name="ZoneTexte 3"/>
        <cdr:cNvSpPr txBox="1"/>
      </cdr:nvSpPr>
      <cdr:spPr>
        <a:xfrm xmlns:a="http://schemas.openxmlformats.org/drawingml/2006/main" rot="18816955">
          <a:off x="3032125" y="3127376"/>
          <a:ext cx="12890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>
              <a:solidFill>
                <a:sysClr val="windowText" lastClr="000000"/>
              </a:solidFill>
            </a:rPr>
            <a:t>AMÉLIORATION</a:t>
          </a:r>
        </a:p>
      </cdr:txBody>
    </cdr:sp>
  </cdr:relSizeAnchor>
  <cdr:relSizeAnchor xmlns:cdr="http://schemas.openxmlformats.org/drawingml/2006/chartDrawing">
    <cdr:from>
      <cdr:x>0.16385</cdr:x>
      <cdr:y>0.01139</cdr:y>
    </cdr:from>
    <cdr:to>
      <cdr:x>0.22116</cdr:x>
      <cdr:y>0.31967</cdr:y>
    </cdr:to>
    <cdr:sp macro="" textlink="">
      <cdr:nvSpPr>
        <cdr:cNvPr id="52" name="ZoneTexte 1"/>
        <cdr:cNvSpPr txBox="1"/>
      </cdr:nvSpPr>
      <cdr:spPr>
        <a:xfrm xmlns:a="http://schemas.openxmlformats.org/drawingml/2006/main" rot="18882629">
          <a:off x="187325" y="568324"/>
          <a:ext cx="12890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>
              <a:solidFill>
                <a:sysClr val="windowText" lastClr="000000"/>
              </a:solidFill>
            </a:rPr>
            <a:t>DÉTÉRIORATION</a:t>
          </a:r>
        </a:p>
      </cdr:txBody>
    </cdr:sp>
  </cdr:relSizeAnchor>
  <cdr:relSizeAnchor xmlns:cdr="http://schemas.openxmlformats.org/drawingml/2006/chartDrawing">
    <cdr:from>
      <cdr:x>0.73916</cdr:x>
      <cdr:y>0.48091</cdr:y>
    </cdr:from>
    <cdr:to>
      <cdr:x>0.99045</cdr:x>
      <cdr:y>0.53658</cdr:y>
    </cdr:to>
    <cdr:sp macro="" textlink="">
      <cdr:nvSpPr>
        <cdr:cNvPr id="53" name="ZoneTexte 1"/>
        <cdr:cNvSpPr txBox="1"/>
      </cdr:nvSpPr>
      <cdr:spPr>
        <a:xfrm xmlns:a="http://schemas.openxmlformats.org/drawingml/2006/main">
          <a:off x="3194050" y="2079625"/>
          <a:ext cx="1085850" cy="2407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>
              <a:solidFill>
                <a:sysClr val="windowText" lastClr="000000"/>
              </a:solidFill>
            </a:rPr>
            <a:t>Seine-Saint-Denis</a:t>
          </a:r>
        </a:p>
      </cdr:txBody>
    </cdr:sp>
  </cdr:relSizeAnchor>
  <cdr:relSizeAnchor xmlns:cdr="http://schemas.openxmlformats.org/drawingml/2006/chartDrawing">
    <cdr:from>
      <cdr:x>0.43825</cdr:x>
      <cdr:y>0.71439</cdr:y>
    </cdr:from>
    <cdr:to>
      <cdr:x>0.6719</cdr:x>
      <cdr:y>0.77006</cdr:y>
    </cdr:to>
    <cdr:sp macro="" textlink="">
      <cdr:nvSpPr>
        <cdr:cNvPr id="54" name="ZoneTexte 1"/>
        <cdr:cNvSpPr txBox="1"/>
      </cdr:nvSpPr>
      <cdr:spPr>
        <a:xfrm xmlns:a="http://schemas.openxmlformats.org/drawingml/2006/main">
          <a:off x="1808858" y="2830698"/>
          <a:ext cx="964390" cy="2205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>
              <a:solidFill>
                <a:sysClr val="windowText" lastClr="000000"/>
              </a:solidFill>
            </a:rPr>
            <a:t>Alpes-Maritimes</a:t>
          </a:r>
        </a:p>
      </cdr:txBody>
    </cdr:sp>
  </cdr:relSizeAnchor>
  <cdr:relSizeAnchor xmlns:cdr="http://schemas.openxmlformats.org/drawingml/2006/chartDrawing">
    <cdr:from>
      <cdr:x>0.49418</cdr:x>
      <cdr:y>0.65451</cdr:y>
    </cdr:from>
    <cdr:to>
      <cdr:x>0.63305</cdr:x>
      <cdr:y>0.71019</cdr:y>
    </cdr:to>
    <cdr:sp macro="" textlink="">
      <cdr:nvSpPr>
        <cdr:cNvPr id="55" name="ZoneTexte 1"/>
        <cdr:cNvSpPr txBox="1"/>
      </cdr:nvSpPr>
      <cdr:spPr>
        <a:xfrm xmlns:a="http://schemas.openxmlformats.org/drawingml/2006/main">
          <a:off x="2039715" y="2593439"/>
          <a:ext cx="573186" cy="2206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>
              <a:solidFill>
                <a:sysClr val="windowText" lastClr="000000"/>
              </a:solidFill>
            </a:rPr>
            <a:t>Rhône</a:t>
          </a:r>
        </a:p>
      </cdr:txBody>
    </cdr:sp>
  </cdr:relSizeAnchor>
  <cdr:relSizeAnchor xmlns:cdr="http://schemas.openxmlformats.org/drawingml/2006/chartDrawing">
    <cdr:from>
      <cdr:x>0.83308</cdr:x>
      <cdr:y>0.29567</cdr:y>
    </cdr:from>
    <cdr:to>
      <cdr:x>0.96769</cdr:x>
      <cdr:y>0.35595</cdr:y>
    </cdr:to>
    <cdr:sp macro="" textlink="">
      <cdr:nvSpPr>
        <cdr:cNvPr id="57" name="ZoneTexte 12"/>
        <cdr:cNvSpPr txBox="1"/>
      </cdr:nvSpPr>
      <cdr:spPr>
        <a:xfrm xmlns:a="http://schemas.openxmlformats.org/drawingml/2006/main">
          <a:off x="3438525" y="1171576"/>
          <a:ext cx="555625" cy="2388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>
              <a:solidFill>
                <a:schemeClr val="tx1"/>
              </a:solidFill>
            </a:rPr>
            <a:t>12 ans</a:t>
          </a:r>
        </a:p>
      </cdr:txBody>
    </cdr:sp>
  </cdr:relSizeAnchor>
  <cdr:relSizeAnchor xmlns:cdr="http://schemas.openxmlformats.org/drawingml/2006/chartDrawing">
    <cdr:from>
      <cdr:x>0.44154</cdr:x>
      <cdr:y>0.53446</cdr:y>
    </cdr:from>
    <cdr:to>
      <cdr:x>0.58041</cdr:x>
      <cdr:y>0.59014</cdr:y>
    </cdr:to>
    <cdr:sp macro="" textlink="">
      <cdr:nvSpPr>
        <cdr:cNvPr id="17" name="ZoneTexte 1"/>
        <cdr:cNvSpPr txBox="1"/>
      </cdr:nvSpPr>
      <cdr:spPr>
        <a:xfrm xmlns:a="http://schemas.openxmlformats.org/drawingml/2006/main">
          <a:off x="1822450" y="2117725"/>
          <a:ext cx="573186" cy="2206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>
              <a:solidFill>
                <a:sysClr val="windowText" lastClr="000000"/>
              </a:solidFill>
            </a:rPr>
            <a:t>Nièvre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282575</xdr:colOff>
      <xdr:row>5</xdr:row>
      <xdr:rowOff>47625</xdr:rowOff>
    </xdr:from>
    <xdr:to>
      <xdr:col>10</xdr:col>
      <xdr:colOff>615950</xdr:colOff>
      <xdr:row>22</xdr:row>
      <xdr:rowOff>92075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0.28278</cdr:x>
      <cdr:y>0.09904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0"/>
          <a:ext cx="1266825" cy="2811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fr-FR" sz="1100"/>
            <a:t>Nombre d'années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0.4</cdr:x>
      <cdr:y>0.07176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0"/>
          <a:ext cx="1828800" cy="196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/>
            <a:t>indice 100</a:t>
          </a:r>
          <a:r>
            <a:rPr lang="fr-FR" sz="1100" baseline="0"/>
            <a:t> en </a:t>
          </a:r>
          <a:r>
            <a:rPr lang="fr-FR" sz="1100"/>
            <a:t>2015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0.4</cdr:x>
      <cdr:y>0.07176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0"/>
          <a:ext cx="1828800" cy="196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/>
            <a:t>indice 100</a:t>
          </a:r>
          <a:r>
            <a:rPr lang="fr-FR" sz="1100" baseline="0"/>
            <a:t> en </a:t>
          </a:r>
          <a:r>
            <a:rPr lang="fr-FR" sz="1100"/>
            <a:t>2015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1</xdr:row>
      <xdr:rowOff>66676</xdr:rowOff>
    </xdr:from>
    <xdr:to>
      <xdr:col>10</xdr:col>
      <xdr:colOff>206375</xdr:colOff>
      <xdr:row>16</xdr:row>
      <xdr:rowOff>104776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0.47191</cdr:x>
      <cdr:y>0.08081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0"/>
          <a:ext cx="1733550" cy="2339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fr-FR" sz="1100"/>
            <a:t>Nombre de départements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188594</xdr:colOff>
      <xdr:row>13</xdr:row>
      <xdr:rowOff>24764</xdr:rowOff>
    </xdr:from>
    <xdr:to>
      <xdr:col>8</xdr:col>
      <xdr:colOff>647699</xdr:colOff>
      <xdr:row>30</xdr:row>
      <xdr:rowOff>57149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0.11667</cdr:x>
      <cdr:y>0.08681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0"/>
          <a:ext cx="533400" cy="2811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fr-FR" sz="1100"/>
            <a:t>Md€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hyperlink" Target="https://www.insee.fr/fr/statistiques/serie/010567119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K12" sqref="K12"/>
    </sheetView>
  </sheetViews>
  <sheetFormatPr baseColWidth="10" defaultRowHeight="15"/>
  <cols>
    <col min="1" max="1" width="47.42578125" style="8" customWidth="1"/>
  </cols>
  <sheetData>
    <row r="1" spans="1:8">
      <c r="A1" s="6" t="s">
        <v>0</v>
      </c>
      <c r="B1" s="1"/>
      <c r="C1" s="1"/>
      <c r="D1" s="1"/>
      <c r="E1" s="1"/>
    </row>
    <row r="2" spans="1:8">
      <c r="A2" s="7"/>
      <c r="B2" s="2">
        <v>2016</v>
      </c>
      <c r="C2" s="2">
        <v>2017</v>
      </c>
      <c r="D2" s="2">
        <v>2018</v>
      </c>
      <c r="E2" s="22">
        <v>2019</v>
      </c>
      <c r="F2" s="22">
        <v>2020</v>
      </c>
      <c r="G2" s="22">
        <v>2021</v>
      </c>
      <c r="H2" s="22" t="s">
        <v>200</v>
      </c>
    </row>
    <row r="3" spans="1:8">
      <c r="A3" s="32" t="s">
        <v>1</v>
      </c>
      <c r="B3" s="3">
        <v>1.2046271899857075E-3</v>
      </c>
      <c r="C3" s="3">
        <v>-2.088031137750801E-3</v>
      </c>
      <c r="D3" s="3">
        <v>-8.4795439633331693E-3</v>
      </c>
      <c r="E3" s="38">
        <v>1.3172019579535732E-2</v>
      </c>
      <c r="F3" s="38">
        <v>1.8253173206898163E-2</v>
      </c>
      <c r="G3" s="38">
        <v>1.4076834430804666E-2</v>
      </c>
      <c r="H3" s="38">
        <v>1.7890228481858585E-2</v>
      </c>
    </row>
    <row r="4" spans="1:8">
      <c r="A4" s="33" t="s">
        <v>2</v>
      </c>
      <c r="B4" s="4">
        <v>2.1444827534985222E-2</v>
      </c>
      <c r="C4" s="4">
        <v>-1.2563981848362493E-3</v>
      </c>
      <c r="D4" s="4">
        <v>-7.28213182707238E-3</v>
      </c>
      <c r="E4" s="39">
        <v>3.2205614529397186E-2</v>
      </c>
      <c r="F4" s="39">
        <v>-4.0414665993508776E-3</v>
      </c>
      <c r="G4" s="39">
        <v>6.5904876239834931E-2</v>
      </c>
      <c r="H4" s="39">
        <v>4.5576791006310576E-2</v>
      </c>
    </row>
    <row r="5" spans="1:8">
      <c r="A5" s="36" t="s">
        <v>3</v>
      </c>
      <c r="B5" s="37">
        <v>0.20407174411883711</v>
      </c>
      <c r="C5" s="37">
        <v>4.9831357702829759E-3</v>
      </c>
      <c r="D5" s="37">
        <v>1.6201171101637435E-3</v>
      </c>
      <c r="E5" s="39">
        <v>0.16651449673402774</v>
      </c>
      <c r="F5" s="39">
        <v>-0.14068133035769617</v>
      </c>
      <c r="G5" s="39">
        <v>0.44229939053633843</v>
      </c>
      <c r="H5" s="39">
        <v>0.18694864877080605</v>
      </c>
    </row>
    <row r="6" spans="1:8">
      <c r="A6" s="35" t="s">
        <v>4</v>
      </c>
      <c r="B6" s="4">
        <v>-5.6783937244708094E-2</v>
      </c>
      <c r="C6" s="4">
        <v>-1.0659691951228845E-2</v>
      </c>
      <c r="D6" s="4">
        <v>4.1395313906121389E-2</v>
      </c>
      <c r="E6" s="38">
        <v>0.13538432325845684</v>
      </c>
      <c r="F6" s="38">
        <v>9.5534051205779739E-3</v>
      </c>
      <c r="G6" s="38">
        <v>9.4128027362839817E-2</v>
      </c>
      <c r="H6" s="38">
        <v>8.0791038007943516E-2</v>
      </c>
    </row>
    <row r="7" spans="1:8">
      <c r="A7" s="34" t="s">
        <v>5</v>
      </c>
      <c r="B7" s="4">
        <v>-0.1247678697500576</v>
      </c>
      <c r="C7" s="4">
        <v>-6.0298928178337707E-2</v>
      </c>
      <c r="D7" s="4">
        <v>3.5997999690464022E-2</v>
      </c>
      <c r="E7" s="38">
        <v>0.11149461348134282</v>
      </c>
      <c r="F7" s="38">
        <v>-3.4714387499623196E-2</v>
      </c>
      <c r="G7" s="38">
        <v>7.5030681514361264E-2</v>
      </c>
      <c r="H7" s="38">
        <v>9.2321826308082777E-2</v>
      </c>
    </row>
    <row r="8" spans="1:8">
      <c r="A8" s="40" t="s">
        <v>6</v>
      </c>
      <c r="B8" s="5">
        <v>-1.1611305682522888E-3</v>
      </c>
      <c r="C8" s="5">
        <v>-1.9905078972933032E-2</v>
      </c>
      <c r="D8" s="5">
        <v>-1.8150385154859561E-2</v>
      </c>
      <c r="E8" s="39">
        <v>-2.544649488416395E-2</v>
      </c>
      <c r="F8" s="39">
        <v>3.1965350968151188E-2</v>
      </c>
      <c r="G8" s="39">
        <v>-1.9266326469843338E-2</v>
      </c>
      <c r="H8" s="39">
        <v>-2.6896230653852361E-2</v>
      </c>
    </row>
    <row r="9" spans="1:8">
      <c r="A9" s="36" t="s">
        <v>199</v>
      </c>
      <c r="B9" s="100">
        <v>0.32013060366613583</v>
      </c>
      <c r="C9" s="100">
        <v>-2.06884923515845E-2</v>
      </c>
      <c r="D9" s="100">
        <v>1.7135426852114194E-2</v>
      </c>
      <c r="E9" s="39">
        <v>0.24645017690164414</v>
      </c>
      <c r="F9" s="39">
        <v>-0.20381616101460825</v>
      </c>
      <c r="G9" s="39">
        <v>0.70727800478539049</v>
      </c>
      <c r="H9" s="39">
        <v>0.28307675868798843</v>
      </c>
    </row>
    <row r="10" spans="1:8">
      <c r="A10" s="41" t="s">
        <v>47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selection activeCell="Q15" sqref="Q15"/>
    </sheetView>
  </sheetViews>
  <sheetFormatPr baseColWidth="10" defaultRowHeight="15"/>
  <cols>
    <col min="1" max="1" width="27.85546875" customWidth="1"/>
  </cols>
  <sheetData>
    <row r="1" spans="1:8">
      <c r="A1" s="17" t="s">
        <v>90</v>
      </c>
    </row>
    <row r="2" spans="1:8">
      <c r="A2" t="s">
        <v>39</v>
      </c>
    </row>
    <row r="3" spans="1:8" ht="15.75" thickBot="1">
      <c r="A3" t="s">
        <v>48</v>
      </c>
    </row>
    <row r="4" spans="1:8">
      <c r="A4" s="46"/>
      <c r="B4" s="47">
        <v>2015</v>
      </c>
      <c r="C4" s="47">
        <v>2016</v>
      </c>
      <c r="D4" s="47">
        <v>2017</v>
      </c>
      <c r="E4" s="47">
        <v>2018</v>
      </c>
      <c r="F4" s="47">
        <v>2019</v>
      </c>
      <c r="G4" s="47">
        <v>2020</v>
      </c>
      <c r="H4" s="47">
        <v>2021</v>
      </c>
    </row>
    <row r="5" spans="1:8">
      <c r="A5" s="26" t="s">
        <v>91</v>
      </c>
      <c r="B5" s="86">
        <v>3.3325145360200001</v>
      </c>
      <c r="C5" s="86">
        <v>3.2897020711800002</v>
      </c>
      <c r="D5" s="86">
        <v>3.4417151046499996</v>
      </c>
      <c r="E5" s="86">
        <v>3.5653575328100002</v>
      </c>
      <c r="F5" s="86">
        <v>3.8302765877000002</v>
      </c>
      <c r="G5" s="86">
        <v>3.8845767264100002</v>
      </c>
      <c r="H5" s="86">
        <v>4.0272197747899998</v>
      </c>
    </row>
    <row r="6" spans="1:8">
      <c r="A6" s="26" t="s">
        <v>92</v>
      </c>
      <c r="B6" s="86">
        <v>1.8301933137000002</v>
      </c>
      <c r="C6" s="86">
        <v>1.7345602897999999</v>
      </c>
      <c r="D6" s="86">
        <v>1.7233863672</v>
      </c>
      <c r="E6" s="86">
        <v>1.81989844496</v>
      </c>
      <c r="F6" s="86">
        <v>2.0864813679499998</v>
      </c>
      <c r="G6" s="86">
        <v>2.1281274248999997</v>
      </c>
      <c r="H6" s="86">
        <v>2.5340053975300001</v>
      </c>
    </row>
    <row r="7" spans="1:8">
      <c r="A7" s="26" t="s">
        <v>93</v>
      </c>
      <c r="B7" s="86">
        <v>1.17548414773</v>
      </c>
      <c r="C7" s="86">
        <v>1.0040514439600001</v>
      </c>
      <c r="D7" s="86">
        <v>1.01239526674</v>
      </c>
      <c r="E7" s="86">
        <v>1.0446033626200002</v>
      </c>
      <c r="F7" s="86">
        <v>1.1583769529000001</v>
      </c>
      <c r="G7" s="86">
        <v>1.1383821571099999</v>
      </c>
      <c r="H7" s="86">
        <v>1.3089270825000001</v>
      </c>
    </row>
    <row r="8" spans="1:8">
      <c r="A8" s="26" t="s">
        <v>38</v>
      </c>
      <c r="B8" s="86">
        <v>0.73145826739999997</v>
      </c>
      <c r="C8" s="86">
        <v>0.82153797927000005</v>
      </c>
      <c r="D8" s="86">
        <v>0.77337215042000007</v>
      </c>
      <c r="E8" s="86">
        <v>0.80266623538000004</v>
      </c>
      <c r="F8" s="86">
        <v>1.1526344235799999</v>
      </c>
      <c r="G8" s="86">
        <v>1.1723218919799998</v>
      </c>
      <c r="H8" s="86">
        <v>1.207342986</v>
      </c>
    </row>
    <row r="9" spans="1:8">
      <c r="A9" s="26" t="s">
        <v>94</v>
      </c>
      <c r="B9" s="86">
        <v>0.52359615693000006</v>
      </c>
      <c r="C9" s="86">
        <v>0.47173778596999999</v>
      </c>
      <c r="D9" s="86">
        <v>0.38029381131000001</v>
      </c>
      <c r="E9" s="86">
        <v>0.37762269874999999</v>
      </c>
      <c r="F9" s="86">
        <v>0.49428477450999997</v>
      </c>
      <c r="G9" s="86">
        <v>0.50799583814000004</v>
      </c>
      <c r="H9" s="86">
        <v>0.55911337456999999</v>
      </c>
    </row>
    <row r="10" spans="1:8">
      <c r="A10" s="26" t="s">
        <v>95</v>
      </c>
      <c r="B10" s="86">
        <v>0.59612919115999996</v>
      </c>
      <c r="C10" s="86">
        <v>0.54289089709999994</v>
      </c>
      <c r="D10" s="86">
        <v>0.50160987100999999</v>
      </c>
      <c r="E10" s="86">
        <v>0.50948584160999999</v>
      </c>
      <c r="F10" s="86">
        <v>0.49831794072999996</v>
      </c>
      <c r="G10" s="86">
        <v>0.50580000524000002</v>
      </c>
      <c r="H10" s="86">
        <v>0.54380744598999997</v>
      </c>
    </row>
    <row r="11" spans="1:8">
      <c r="A11" s="26" t="s">
        <v>96</v>
      </c>
      <c r="B11" s="86">
        <v>0.62726273638999996</v>
      </c>
      <c r="C11" s="86">
        <v>0.44923979876999998</v>
      </c>
      <c r="D11" s="86">
        <v>0.37744286563000001</v>
      </c>
      <c r="E11" s="86">
        <v>0.36355686908000001</v>
      </c>
      <c r="F11" s="86">
        <v>0.40733929339000002</v>
      </c>
      <c r="G11" s="86">
        <v>0.43841889336000001</v>
      </c>
      <c r="H11" s="86">
        <v>0.46148047124999997</v>
      </c>
    </row>
    <row r="12" spans="1:8">
      <c r="A12" s="26" t="s">
        <v>97</v>
      </c>
      <c r="B12" s="86">
        <v>0.38558327056000002</v>
      </c>
      <c r="C12" s="86">
        <v>0.34430896240999997</v>
      </c>
      <c r="D12" s="86">
        <v>0.35736061554000004</v>
      </c>
      <c r="E12" s="86">
        <v>0.39511592082999997</v>
      </c>
      <c r="F12" s="86">
        <v>0.44855878254999998</v>
      </c>
      <c r="G12" s="86">
        <v>0.40016057790000004</v>
      </c>
      <c r="H12" s="86">
        <v>0.40198781268</v>
      </c>
    </row>
    <row r="13" spans="1:8">
      <c r="A13" s="26" t="s">
        <v>98</v>
      </c>
      <c r="B13" s="86">
        <v>0.12969246905000001</v>
      </c>
      <c r="C13" s="86">
        <v>0.11656885297</v>
      </c>
      <c r="D13" s="86">
        <v>0.12366487347000001</v>
      </c>
      <c r="E13" s="86">
        <v>0.13633340165000002</v>
      </c>
      <c r="F13" s="86">
        <v>0.17617521780000001</v>
      </c>
      <c r="G13" s="86">
        <v>0.18363230443</v>
      </c>
      <c r="H13" s="86">
        <v>0.20099598904000002</v>
      </c>
    </row>
    <row r="14" spans="1:8">
      <c r="A14" s="43" t="s">
        <v>99</v>
      </c>
      <c r="B14" s="87">
        <v>0</v>
      </c>
      <c r="C14" s="87">
        <v>0</v>
      </c>
      <c r="D14" s="87">
        <v>0</v>
      </c>
      <c r="E14" s="87">
        <v>0</v>
      </c>
      <c r="F14" s="87">
        <v>0</v>
      </c>
      <c r="G14" s="87">
        <v>0</v>
      </c>
      <c r="H14" s="87">
        <v>8.4205349819999997E-2</v>
      </c>
    </row>
    <row r="15" spans="1:8">
      <c r="A15" s="44" t="s">
        <v>42</v>
      </c>
      <c r="B15" s="45">
        <v>9.3319140889399979</v>
      </c>
      <c r="C15" s="45">
        <v>8.7745980814299998</v>
      </c>
      <c r="D15" s="45">
        <v>8.6912409259699999</v>
      </c>
      <c r="E15" s="45">
        <v>9.0146403076899997</v>
      </c>
      <c r="F15" s="45">
        <v>10.25244534111</v>
      </c>
      <c r="G15" s="45">
        <v>10.359415819469998</v>
      </c>
      <c r="H15" s="45">
        <v>11.329085684170002</v>
      </c>
    </row>
    <row r="16" spans="1:8" ht="15.6" customHeight="1">
      <c r="A16" t="s">
        <v>40</v>
      </c>
    </row>
    <row r="17" spans="1:1">
      <c r="A17" t="s">
        <v>41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H4" sqref="H4:I6"/>
    </sheetView>
  </sheetViews>
  <sheetFormatPr baseColWidth="10" defaultRowHeight="15"/>
  <cols>
    <col min="2" max="7" width="9.140625" customWidth="1"/>
  </cols>
  <sheetData>
    <row r="1" spans="1:9">
      <c r="A1" t="s">
        <v>46</v>
      </c>
    </row>
    <row r="2" spans="1:9">
      <c r="A2" t="s">
        <v>0</v>
      </c>
    </row>
    <row r="3" spans="1:9">
      <c r="B3" s="29">
        <v>2014</v>
      </c>
      <c r="C3" s="29">
        <v>2015</v>
      </c>
      <c r="D3" s="29">
        <v>2016</v>
      </c>
      <c r="E3" s="29">
        <v>2017</v>
      </c>
      <c r="F3" s="29">
        <v>2018</v>
      </c>
      <c r="G3" s="29">
        <v>2019</v>
      </c>
      <c r="H3" s="29">
        <v>2020</v>
      </c>
      <c r="I3" s="29">
        <v>2021</v>
      </c>
    </row>
    <row r="4" spans="1:9">
      <c r="A4" s="30" t="s">
        <v>43</v>
      </c>
      <c r="B4" s="31">
        <v>82.18</v>
      </c>
      <c r="C4" s="31">
        <v>72.28</v>
      </c>
      <c r="D4" s="31">
        <v>83.84</v>
      </c>
      <c r="E4" s="31">
        <v>86.87</v>
      </c>
      <c r="F4" s="31">
        <v>91.75</v>
      </c>
      <c r="G4" s="31">
        <v>97.92</v>
      </c>
      <c r="H4" s="31">
        <v>91.666666666666657</v>
      </c>
      <c r="I4" s="9">
        <v>96.875</v>
      </c>
    </row>
    <row r="5" spans="1:9">
      <c r="A5" s="30" t="s">
        <v>44</v>
      </c>
      <c r="B5" s="31">
        <v>10.89</v>
      </c>
      <c r="C5" s="31">
        <v>15.84</v>
      </c>
      <c r="D5" s="31">
        <v>14.14</v>
      </c>
      <c r="E5" s="31">
        <v>8.08</v>
      </c>
      <c r="F5" s="31">
        <v>6.19</v>
      </c>
      <c r="G5" s="31"/>
      <c r="H5" s="9">
        <v>5.2083333333333339</v>
      </c>
      <c r="I5" s="9">
        <v>2.083333333333333</v>
      </c>
    </row>
    <row r="6" spans="1:9">
      <c r="A6" s="30" t="s">
        <v>45</v>
      </c>
      <c r="B6" s="31">
        <v>6.93</v>
      </c>
      <c r="C6" s="31">
        <v>11.88</v>
      </c>
      <c r="D6" s="31">
        <v>2.02</v>
      </c>
      <c r="E6" s="31">
        <v>5.05</v>
      </c>
      <c r="F6" s="31">
        <v>2.06</v>
      </c>
      <c r="G6" s="31">
        <v>2.08</v>
      </c>
      <c r="H6" s="9">
        <v>2.083333333333333</v>
      </c>
      <c r="I6" s="9">
        <v>0</v>
      </c>
    </row>
    <row r="7" spans="1:9">
      <c r="B7" s="9"/>
      <c r="C7" s="9"/>
      <c r="D7" s="9"/>
      <c r="E7" s="9"/>
      <c r="F7" s="9"/>
      <c r="G7" s="9"/>
    </row>
    <row r="8" spans="1:9">
      <c r="B8" s="9"/>
      <c r="C8" s="9"/>
      <c r="D8" s="9"/>
      <c r="E8" s="9"/>
      <c r="F8" s="9"/>
      <c r="G8" s="9"/>
    </row>
    <row r="9" spans="1:9">
      <c r="A9" s="27"/>
      <c r="B9" s="28"/>
      <c r="C9" s="28"/>
      <c r="D9" s="28"/>
      <c r="E9" s="28"/>
      <c r="F9" s="28"/>
      <c r="G9" s="28"/>
    </row>
    <row r="10" spans="1:9">
      <c r="A10" s="27"/>
      <c r="B10" s="28"/>
      <c r="C10" s="28"/>
      <c r="D10" s="28"/>
      <c r="E10" s="28"/>
      <c r="F10" s="28"/>
      <c r="G10" s="28"/>
    </row>
    <row r="11" spans="1:9">
      <c r="A11" s="27"/>
      <c r="B11" s="28"/>
      <c r="C11" s="28"/>
      <c r="D11" s="28"/>
      <c r="E11" s="28"/>
      <c r="F11" s="28"/>
      <c r="G11" s="28"/>
    </row>
    <row r="12" spans="1:9">
      <c r="B12" s="9"/>
      <c r="C12" s="9"/>
      <c r="D12" s="9"/>
      <c r="E12" s="9"/>
      <c r="F12" s="9"/>
      <c r="G12" s="9"/>
    </row>
    <row r="13" spans="1:9">
      <c r="B13" s="9"/>
      <c r="C13" s="9"/>
      <c r="D13" s="9"/>
      <c r="E13" s="9"/>
      <c r="F13" s="9"/>
      <c r="G13" s="9"/>
    </row>
    <row r="14" spans="1:9">
      <c r="A14" s="27"/>
      <c r="B14" s="28"/>
      <c r="C14" s="28"/>
      <c r="D14" s="28"/>
      <c r="E14" s="28"/>
      <c r="F14" s="28"/>
      <c r="G14" s="28"/>
    </row>
    <row r="15" spans="1:9">
      <c r="A15" s="27"/>
      <c r="B15" s="28"/>
      <c r="C15" s="28"/>
      <c r="D15" s="28"/>
      <c r="E15" s="28"/>
      <c r="F15" s="28"/>
      <c r="G15" s="28"/>
    </row>
    <row r="16" spans="1:9">
      <c r="A16" s="27"/>
      <c r="B16" s="28"/>
      <c r="C16" s="28"/>
      <c r="D16" s="28"/>
      <c r="E16" s="28"/>
      <c r="F16" s="28"/>
      <c r="G16" s="28"/>
    </row>
    <row r="17" spans="1:7">
      <c r="B17" s="9"/>
      <c r="C17" s="9"/>
      <c r="D17" s="9"/>
      <c r="E17" s="9"/>
      <c r="F17" s="9"/>
      <c r="G17" s="9"/>
    </row>
    <row r="18" spans="1:7">
      <c r="A18" s="27"/>
      <c r="B18" s="9"/>
      <c r="C18" s="9"/>
      <c r="D18" s="9"/>
      <c r="E18" s="9"/>
      <c r="F18" s="9"/>
      <c r="G18" s="9"/>
    </row>
    <row r="19" spans="1:7">
      <c r="A19" s="27"/>
      <c r="B19" s="28"/>
      <c r="C19" s="28"/>
      <c r="D19" s="28"/>
      <c r="E19" s="28"/>
      <c r="F19" s="28"/>
      <c r="G19" s="28"/>
    </row>
    <row r="20" spans="1:7">
      <c r="A20" s="27"/>
      <c r="B20" s="28"/>
      <c r="C20" s="28"/>
      <c r="D20" s="28"/>
      <c r="E20" s="28"/>
      <c r="F20" s="28"/>
      <c r="G20" s="28"/>
    </row>
    <row r="21" spans="1:7">
      <c r="A21" s="27"/>
      <c r="B21" s="28"/>
      <c r="C21" s="28"/>
      <c r="D21" s="28"/>
      <c r="E21" s="28"/>
      <c r="F21" s="28"/>
      <c r="G21" s="28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"/>
  <sheetViews>
    <sheetView topLeftCell="A28" zoomScaleNormal="100" workbookViewId="0">
      <selection activeCell="N12" sqref="N12"/>
    </sheetView>
  </sheetViews>
  <sheetFormatPr baseColWidth="10" defaultRowHeight="15"/>
  <cols>
    <col min="1" max="1" width="37.140625" style="93" customWidth="1"/>
    <col min="2" max="2" width="17.5703125" style="93" customWidth="1"/>
    <col min="3" max="4" width="14.5703125" style="9" bestFit="1" customWidth="1"/>
  </cols>
  <sheetData>
    <row r="1" spans="1:4">
      <c r="A1" s="92" t="s">
        <v>74</v>
      </c>
      <c r="B1" s="92"/>
    </row>
    <row r="3" spans="1:4" ht="15.75" thickBot="1">
      <c r="A3" s="110" t="s">
        <v>75</v>
      </c>
      <c r="B3" s="110"/>
      <c r="C3" s="110"/>
      <c r="D3" s="110"/>
    </row>
    <row r="4" spans="1:4">
      <c r="A4" s="94"/>
      <c r="B4" s="90">
        <v>2019</v>
      </c>
      <c r="C4" s="90">
        <v>2020</v>
      </c>
      <c r="D4" s="91">
        <v>2021</v>
      </c>
    </row>
    <row r="5" spans="1:4">
      <c r="A5" s="95" t="s">
        <v>101</v>
      </c>
      <c r="B5" s="97">
        <v>3.7989688726328956</v>
      </c>
      <c r="C5" s="97">
        <v>3.9389009909294099</v>
      </c>
      <c r="D5" s="98">
        <v>2.9854628741818092</v>
      </c>
    </row>
    <row r="6" spans="1:4">
      <c r="A6" s="95" t="s">
        <v>102</v>
      </c>
      <c r="B6" s="97">
        <v>13.347597491889216</v>
      </c>
      <c r="C6" s="97">
        <v>12.999721315595778</v>
      </c>
      <c r="D6" s="98">
        <v>9.6147578819958834</v>
      </c>
    </row>
    <row r="7" spans="1:4">
      <c r="A7" s="95" t="s">
        <v>103</v>
      </c>
      <c r="B7" s="97">
        <v>5.8054625118013128</v>
      </c>
      <c r="C7" s="97">
        <v>5.3588573788430107</v>
      </c>
      <c r="D7" s="98">
        <v>3.7286944935485131</v>
      </c>
    </row>
    <row r="8" spans="1:4">
      <c r="A8" s="95" t="s">
        <v>104</v>
      </c>
      <c r="B8" s="97">
        <v>3.7016785857356664</v>
      </c>
      <c r="C8" s="97">
        <v>2.8715756128420651</v>
      </c>
      <c r="D8" s="98">
        <v>1.8158706995253271</v>
      </c>
    </row>
    <row r="9" spans="1:4">
      <c r="A9" s="95" t="s">
        <v>105</v>
      </c>
      <c r="B9" s="97">
        <v>3.7293177470234817</v>
      </c>
      <c r="C9" s="97">
        <v>3.6019574127997225</v>
      </c>
      <c r="D9" s="98">
        <v>2.9781557909868721</v>
      </c>
    </row>
    <row r="10" spans="1:4">
      <c r="A10" s="95" t="s">
        <v>106</v>
      </c>
      <c r="B10" s="97">
        <v>4.0187807767600123</v>
      </c>
      <c r="C10" s="97">
        <v>10.730910997638038</v>
      </c>
      <c r="D10" s="98">
        <v>3.9369934582708654</v>
      </c>
    </row>
    <row r="11" spans="1:4">
      <c r="A11" s="95" t="s">
        <v>107</v>
      </c>
      <c r="B11" s="97">
        <v>5.9112298932478708</v>
      </c>
      <c r="C11" s="97">
        <v>6.0465352713514955</v>
      </c>
      <c r="D11" s="98">
        <v>4.4405860944379514</v>
      </c>
    </row>
    <row r="12" spans="1:4">
      <c r="A12" s="95" t="s">
        <v>108</v>
      </c>
      <c r="B12" s="97">
        <v>5.2707977883519641</v>
      </c>
      <c r="C12" s="97">
        <v>5.5131873242944476</v>
      </c>
      <c r="D12" s="98">
        <v>4.3325482678430021</v>
      </c>
    </row>
    <row r="13" spans="1:4">
      <c r="A13" s="95" t="s">
        <v>109</v>
      </c>
      <c r="B13" s="97">
        <v>0.3447672381372856</v>
      </c>
      <c r="C13" s="97">
        <v>0.30900936453368039</v>
      </c>
      <c r="D13" s="98">
        <v>0.22704623683032291</v>
      </c>
    </row>
    <row r="14" spans="1:4">
      <c r="A14" s="95" t="s">
        <v>110</v>
      </c>
      <c r="B14" s="97">
        <v>0.66988504030408624</v>
      </c>
      <c r="C14" s="97">
        <v>0.58128277310381105</v>
      </c>
      <c r="D14" s="98">
        <v>0.32215845548688749</v>
      </c>
    </row>
    <row r="15" spans="1:4">
      <c r="A15" s="95" t="s">
        <v>111</v>
      </c>
      <c r="B15" s="97">
        <v>4.8323505386837713</v>
      </c>
      <c r="C15" s="97">
        <v>5.0509647782772227</v>
      </c>
      <c r="D15" s="98">
        <v>3.2086355225467376</v>
      </c>
    </row>
    <row r="16" spans="1:4">
      <c r="A16" s="95" t="s">
        <v>112</v>
      </c>
      <c r="B16" s="97">
        <v>3.369277961957609</v>
      </c>
      <c r="C16" s="97">
        <v>3.6924012086430555</v>
      </c>
      <c r="D16" s="98">
        <v>3.3332226048408682</v>
      </c>
    </row>
    <row r="17" spans="1:4">
      <c r="A17" s="95" t="s">
        <v>113</v>
      </c>
      <c r="B17" s="97">
        <v>4.0119270916210192</v>
      </c>
      <c r="C17" s="97">
        <v>8.5034656877559947</v>
      </c>
      <c r="D17" s="98">
        <v>5.1498479948672546</v>
      </c>
    </row>
    <row r="18" spans="1:4">
      <c r="A18" s="95" t="s">
        <v>114</v>
      </c>
      <c r="B18" s="97">
        <v>1.6381802805777699</v>
      </c>
      <c r="C18" s="97">
        <v>1.5400633894367826</v>
      </c>
      <c r="D18" s="98">
        <v>1.0715482628419406</v>
      </c>
    </row>
    <row r="19" spans="1:4">
      <c r="A19" s="95" t="s">
        <v>115</v>
      </c>
      <c r="B19" s="97">
        <v>5.3309476815806107</v>
      </c>
      <c r="C19" s="97">
        <v>5.917248189425333</v>
      </c>
      <c r="D19" s="98">
        <v>4.6250228967133831</v>
      </c>
    </row>
    <row r="20" spans="1:4">
      <c r="A20" s="95" t="s">
        <v>116</v>
      </c>
      <c r="B20" s="97">
        <v>3.0139236372924079</v>
      </c>
      <c r="C20" s="97">
        <v>3.1778242421473486</v>
      </c>
      <c r="D20" s="98">
        <v>2.2552822139076389</v>
      </c>
    </row>
    <row r="21" spans="1:4">
      <c r="A21" s="95" t="s">
        <v>117</v>
      </c>
      <c r="B21" s="97">
        <v>3.178262780175928</v>
      </c>
      <c r="C21" s="97">
        <v>3.5638489232247283</v>
      </c>
      <c r="D21" s="98">
        <v>2.5612484206274115</v>
      </c>
    </row>
    <row r="22" spans="1:4">
      <c r="A22" s="95" t="s">
        <v>118</v>
      </c>
      <c r="B22" s="97">
        <v>6.3773094766420728</v>
      </c>
      <c r="C22" s="97">
        <v>6.6779969597428916</v>
      </c>
      <c r="D22" s="98">
        <v>5.0952240895483767</v>
      </c>
    </row>
    <row r="23" spans="1:4">
      <c r="A23" s="95" t="s">
        <v>119</v>
      </c>
      <c r="B23" s="97">
        <v>5.8145203403742753</v>
      </c>
      <c r="C23" s="97">
        <v>5.2188064189444781</v>
      </c>
      <c r="D23" s="98">
        <v>3.2411281609516256</v>
      </c>
    </row>
    <row r="24" spans="1:4">
      <c r="A24" s="95" t="s">
        <v>120</v>
      </c>
      <c r="B24" s="97">
        <v>3.3911017142556599</v>
      </c>
      <c r="C24" s="97">
        <v>2.7668248186392455</v>
      </c>
      <c r="D24" s="98">
        <v>3.4288867279699144</v>
      </c>
    </row>
    <row r="25" spans="1:4">
      <c r="A25" s="95" t="s">
        <v>121</v>
      </c>
      <c r="B25" s="97">
        <v>3.5879675599820366</v>
      </c>
      <c r="C25" s="97">
        <v>3.1253886509163231</v>
      </c>
      <c r="D25" s="98">
        <v>2.3458135867147036</v>
      </c>
    </row>
    <row r="26" spans="1:4">
      <c r="A26" s="95" t="s">
        <v>122</v>
      </c>
      <c r="B26" s="97">
        <v>5.2638282805870142</v>
      </c>
      <c r="C26" s="97">
        <v>6.940257168661331</v>
      </c>
      <c r="D26" s="98">
        <v>5.7901589611337245</v>
      </c>
    </row>
    <row r="27" spans="1:4">
      <c r="A27" s="95" t="s">
        <v>123</v>
      </c>
      <c r="B27" s="97">
        <v>6.8683292355270984</v>
      </c>
      <c r="C27" s="97">
        <v>7.1135878434616195</v>
      </c>
      <c r="D27" s="98">
        <v>5.4938197122237264</v>
      </c>
    </row>
    <row r="28" spans="1:4">
      <c r="A28" s="95" t="s">
        <v>124</v>
      </c>
      <c r="B28" s="97">
        <v>3.5202946530851769</v>
      </c>
      <c r="C28" s="97">
        <v>4.4840416989543979</v>
      </c>
      <c r="D28" s="98">
        <v>3.0847051489228807</v>
      </c>
    </row>
    <row r="29" spans="1:4">
      <c r="A29" s="95" t="s">
        <v>125</v>
      </c>
      <c r="B29" s="97">
        <v>0.75182036708957778</v>
      </c>
      <c r="C29" s="97">
        <v>0.75443855228857148</v>
      </c>
      <c r="D29" s="98">
        <v>0.58515105403852941</v>
      </c>
    </row>
    <row r="30" spans="1:4">
      <c r="A30" s="95" t="s">
        <v>126</v>
      </c>
      <c r="B30" s="97">
        <v>3.7421288826320338</v>
      </c>
      <c r="C30" s="97">
        <v>3.4682263840878709</v>
      </c>
      <c r="D30" s="98">
        <v>3.0096273754654685</v>
      </c>
    </row>
    <row r="31" spans="1:4">
      <c r="A31" s="95" t="s">
        <v>127</v>
      </c>
      <c r="B31" s="97">
        <v>4.2895747263849042</v>
      </c>
      <c r="C31" s="97">
        <v>3.9383510632096876</v>
      </c>
      <c r="D31" s="98">
        <v>3.2912394062148906</v>
      </c>
    </row>
    <row r="32" spans="1:4">
      <c r="A32" s="95" t="s">
        <v>128</v>
      </c>
      <c r="B32" s="97">
        <v>3.1291989381343903</v>
      </c>
      <c r="C32" s="97">
        <v>2.8773879300976919</v>
      </c>
      <c r="D32" s="98">
        <v>1.964837764338023</v>
      </c>
    </row>
    <row r="33" spans="1:4">
      <c r="A33" s="95" t="s">
        <v>129</v>
      </c>
      <c r="B33" s="97">
        <v>5.2537852171159969</v>
      </c>
      <c r="C33" s="97">
        <v>5.7346937623466188</v>
      </c>
      <c r="D33" s="98">
        <v>3.4295490117548084</v>
      </c>
    </row>
    <row r="34" spans="1:4">
      <c r="A34" s="95" t="s">
        <v>130</v>
      </c>
      <c r="B34" s="97">
        <v>1.9803594745428301</v>
      </c>
      <c r="C34" s="97">
        <v>2.7249869833770624</v>
      </c>
      <c r="D34" s="98">
        <v>2.1233829618320215</v>
      </c>
    </row>
    <row r="35" spans="1:4">
      <c r="A35" s="95" t="s">
        <v>131</v>
      </c>
      <c r="B35" s="97">
        <v>4.9167394245679628</v>
      </c>
      <c r="C35" s="97">
        <v>6.1484098859788592</v>
      </c>
      <c r="D35" s="98">
        <v>3.4393096951277342</v>
      </c>
    </row>
    <row r="36" spans="1:4">
      <c r="A36" s="95" t="s">
        <v>132</v>
      </c>
      <c r="B36" s="97">
        <v>4.2201341272296569</v>
      </c>
      <c r="C36" s="97">
        <v>7.1949302357125182</v>
      </c>
      <c r="D36" s="98">
        <v>3.2293548779965464</v>
      </c>
    </row>
    <row r="37" spans="1:4">
      <c r="A37" s="95" t="s">
        <v>133</v>
      </c>
      <c r="B37" s="97">
        <v>3.1922737931651515</v>
      </c>
      <c r="C37" s="97">
        <v>5.5087357993901325</v>
      </c>
      <c r="D37" s="98">
        <v>2.7201344180168912</v>
      </c>
    </row>
    <row r="38" spans="1:4">
      <c r="A38" s="95" t="s">
        <v>134</v>
      </c>
      <c r="B38" s="97">
        <v>3.5773483536678956</v>
      </c>
      <c r="C38" s="97">
        <v>4.6036508108727157</v>
      </c>
      <c r="D38" s="98">
        <v>2.8449988903247143</v>
      </c>
    </row>
    <row r="39" spans="1:4">
      <c r="A39" s="95" t="s">
        <v>135</v>
      </c>
      <c r="B39" s="97">
        <v>5.5948386061859802E-5</v>
      </c>
      <c r="C39" s="97">
        <v>5.7838662746338716E-5</v>
      </c>
      <c r="D39" s="98">
        <v>4.8601104386900468E-5</v>
      </c>
    </row>
    <row r="40" spans="1:4">
      <c r="A40" s="95" t="s">
        <v>136</v>
      </c>
      <c r="B40" s="97">
        <v>3.8894753932942532</v>
      </c>
      <c r="C40" s="97">
        <v>4.1593488084699777</v>
      </c>
      <c r="D40" s="98">
        <v>2.8768161434474742</v>
      </c>
    </row>
    <row r="41" spans="1:4">
      <c r="A41" s="95" t="s">
        <v>137</v>
      </c>
      <c r="B41" s="97">
        <v>1.9587479702931607</v>
      </c>
      <c r="C41" s="97">
        <v>2.4754531102159669</v>
      </c>
      <c r="D41" s="98">
        <v>2.2236529386580588</v>
      </c>
    </row>
    <row r="42" spans="1:4">
      <c r="A42" s="95" t="s">
        <v>138</v>
      </c>
      <c r="B42" s="97">
        <v>2.3721848611138459</v>
      </c>
      <c r="C42" s="97">
        <v>2.2279540390777459</v>
      </c>
      <c r="D42" s="98">
        <v>1.474941757921348</v>
      </c>
    </row>
    <row r="43" spans="1:4">
      <c r="A43" s="95" t="s">
        <v>139</v>
      </c>
      <c r="B43" s="97">
        <v>2.5357863685449935</v>
      </c>
      <c r="C43" s="97">
        <v>2.9841030274028602</v>
      </c>
      <c r="D43" s="98">
        <v>1.6814637621228323</v>
      </c>
    </row>
    <row r="44" spans="1:4">
      <c r="A44" s="95" t="s">
        <v>140</v>
      </c>
      <c r="B44" s="97">
        <v>2.075689069590172</v>
      </c>
      <c r="C44" s="97">
        <v>2.6241970987781027</v>
      </c>
      <c r="D44" s="98">
        <v>1.8807285747864935</v>
      </c>
    </row>
    <row r="45" spans="1:4">
      <c r="A45" s="95" t="s">
        <v>141</v>
      </c>
      <c r="B45" s="97">
        <v>5.2007839346911631</v>
      </c>
      <c r="C45" s="97">
        <v>4.6569126589304979</v>
      </c>
      <c r="D45" s="98">
        <v>3.4968152336633245</v>
      </c>
    </row>
    <row r="46" spans="1:4">
      <c r="A46" s="95" t="s">
        <v>142</v>
      </c>
      <c r="B46" s="97">
        <v>1.9373616248301069</v>
      </c>
      <c r="C46" s="97">
        <v>2.0590356013188038</v>
      </c>
      <c r="D46" s="98">
        <v>1.8637463761126971</v>
      </c>
    </row>
    <row r="47" spans="1:4">
      <c r="A47" s="95" t="s">
        <v>143</v>
      </c>
      <c r="B47" s="97">
        <v>3.3571525730022267</v>
      </c>
      <c r="C47" s="97">
        <v>3.9438084933326589</v>
      </c>
      <c r="D47" s="98">
        <v>2.2037271922581754</v>
      </c>
    </row>
    <row r="48" spans="1:4">
      <c r="A48" s="95" t="s">
        <v>144</v>
      </c>
      <c r="B48" s="97">
        <v>4.382801197355124</v>
      </c>
      <c r="C48" s="97">
        <v>5.2671294472352113</v>
      </c>
      <c r="D48" s="98">
        <v>3.4226272735966434</v>
      </c>
    </row>
    <row r="49" spans="1:4">
      <c r="A49" s="95" t="s">
        <v>145</v>
      </c>
      <c r="B49" s="97">
        <v>2.3137586249571562</v>
      </c>
      <c r="C49" s="97">
        <v>2.0897466477606157</v>
      </c>
      <c r="D49" s="98">
        <v>1.6404376484972445</v>
      </c>
    </row>
    <row r="50" spans="1:4">
      <c r="A50" s="95" t="s">
        <v>146</v>
      </c>
      <c r="B50" s="97">
        <v>5.0040869862683603</v>
      </c>
      <c r="C50" s="97">
        <v>4.642710170863305</v>
      </c>
      <c r="D50" s="98">
        <v>3.1941663448336253</v>
      </c>
    </row>
    <row r="51" spans="1:4">
      <c r="A51" s="95" t="s">
        <v>147</v>
      </c>
      <c r="B51" s="97">
        <v>1.4976000138490817</v>
      </c>
      <c r="C51" s="97">
        <v>1.3482125737271258</v>
      </c>
      <c r="D51" s="98">
        <v>1.1856905829639652</v>
      </c>
    </row>
    <row r="52" spans="1:4">
      <c r="A52" s="95" t="s">
        <v>148</v>
      </c>
      <c r="B52" s="97">
        <v>4.9517898697553786</v>
      </c>
      <c r="C52" s="97">
        <v>5.3010699568787203</v>
      </c>
      <c r="D52" s="98">
        <v>3.2143921874988171</v>
      </c>
    </row>
    <row r="53" spans="1:4">
      <c r="A53" s="95" t="s">
        <v>149</v>
      </c>
      <c r="B53" s="97">
        <v>3.8696116790513244</v>
      </c>
      <c r="C53" s="97">
        <v>4.1599110836910906</v>
      </c>
      <c r="D53" s="98">
        <v>2.8890335717542803</v>
      </c>
    </row>
    <row r="54" spans="1:4">
      <c r="A54" s="95" t="s">
        <v>150</v>
      </c>
      <c r="B54" s="97">
        <v>4.1200564878279788</v>
      </c>
      <c r="C54" s="97">
        <v>4.279053587240389</v>
      </c>
      <c r="D54" s="98">
        <v>2.4990667516598033</v>
      </c>
    </row>
    <row r="55" spans="1:4">
      <c r="A55" s="95" t="s">
        <v>151</v>
      </c>
      <c r="B55" s="97">
        <v>0.46135728836254492</v>
      </c>
      <c r="C55" s="97">
        <v>0.36177900969039323</v>
      </c>
      <c r="D55" s="98">
        <v>0.77926474989504868</v>
      </c>
    </row>
    <row r="56" spans="1:4">
      <c r="A56" s="95" t="s">
        <v>152</v>
      </c>
      <c r="B56" s="97">
        <v>1.4463972548893975</v>
      </c>
      <c r="C56" s="97">
        <v>1.7901331036114601</v>
      </c>
      <c r="D56" s="98">
        <v>1.9634907812888895</v>
      </c>
    </row>
    <row r="57" spans="1:4">
      <c r="A57" s="95" t="s">
        <v>153</v>
      </c>
      <c r="B57" s="97">
        <v>2.4612363967522972</v>
      </c>
      <c r="C57" s="97">
        <v>2.3645711055242811</v>
      </c>
      <c r="D57" s="98">
        <v>1.6802241950598407</v>
      </c>
    </row>
    <row r="58" spans="1:4">
      <c r="A58" s="95" t="s">
        <v>154</v>
      </c>
      <c r="B58" s="97">
        <v>5.8440362193803415</v>
      </c>
      <c r="C58" s="97">
        <v>5.8596786968129271</v>
      </c>
      <c r="D58" s="98">
        <v>4.9874346530859608</v>
      </c>
    </row>
    <row r="59" spans="1:4">
      <c r="A59" s="95" t="s">
        <v>155</v>
      </c>
      <c r="B59" s="97">
        <v>1.3962362991896116</v>
      </c>
      <c r="C59" s="97">
        <v>1.2621832451588415</v>
      </c>
      <c r="D59" s="98">
        <v>0.82145513435316375</v>
      </c>
    </row>
    <row r="60" spans="1:4">
      <c r="A60" s="95" t="s">
        <v>156</v>
      </c>
      <c r="B60" s="97">
        <v>5.2497902032501953</v>
      </c>
      <c r="C60" s="97">
        <v>6.3763080896543443</v>
      </c>
      <c r="D60" s="98">
        <v>4.2170156991534817</v>
      </c>
    </row>
    <row r="61" spans="1:4">
      <c r="A61" s="95" t="s">
        <v>157</v>
      </c>
      <c r="B61" s="97">
        <v>7.4802295834971293</v>
      </c>
      <c r="C61" s="97">
        <v>8.93015001960344</v>
      </c>
      <c r="D61" s="98">
        <v>6.9234136899429961</v>
      </c>
    </row>
    <row r="62" spans="1:4">
      <c r="A62" s="95" t="s">
        <v>158</v>
      </c>
      <c r="B62" s="97">
        <v>4.5472808725468195</v>
      </c>
      <c r="C62" s="97">
        <v>5.5647571984328259</v>
      </c>
      <c r="D62" s="98">
        <v>3.341294365171362</v>
      </c>
    </row>
    <row r="63" spans="1:4">
      <c r="A63" s="95" t="s">
        <v>159</v>
      </c>
      <c r="B63" s="97">
        <v>5.5969286341473632</v>
      </c>
      <c r="C63" s="97">
        <v>5.676742212524073</v>
      </c>
      <c r="D63" s="98">
        <v>5.2144400206510353</v>
      </c>
    </row>
    <row r="64" spans="1:4">
      <c r="A64" s="95" t="s">
        <v>160</v>
      </c>
      <c r="B64" s="97">
        <v>2.9682561657762827</v>
      </c>
      <c r="C64" s="97">
        <v>3.0535852241927981</v>
      </c>
      <c r="D64" s="98">
        <v>2.392050963838444</v>
      </c>
    </row>
    <row r="65" spans="1:4">
      <c r="A65" s="95" t="s">
        <v>161</v>
      </c>
      <c r="B65" s="97">
        <v>5.6104184400535226</v>
      </c>
      <c r="C65" s="97">
        <v>6.6061039334397185</v>
      </c>
      <c r="D65" s="98">
        <v>3.4029837966035821</v>
      </c>
    </row>
    <row r="66" spans="1:4">
      <c r="A66" s="95" t="s">
        <v>162</v>
      </c>
      <c r="B66" s="97">
        <v>3.773009038280617</v>
      </c>
      <c r="C66" s="97">
        <v>3.056674451353782</v>
      </c>
      <c r="D66" s="98">
        <v>2.3999387296020762</v>
      </c>
    </row>
    <row r="67" spans="1:4">
      <c r="A67" s="95" t="s">
        <v>163</v>
      </c>
      <c r="B67" s="97">
        <v>3.6190591308786195</v>
      </c>
      <c r="C67" s="97">
        <v>3.7993353542838864</v>
      </c>
      <c r="D67" s="98">
        <v>2.3423759588250528</v>
      </c>
    </row>
    <row r="68" spans="1:4">
      <c r="A68" s="95" t="s">
        <v>164</v>
      </c>
      <c r="B68" s="97">
        <v>3.4342017672263712</v>
      </c>
      <c r="C68" s="97">
        <v>3.3732415373765985</v>
      </c>
      <c r="D68" s="98">
        <v>2.5260460927439969</v>
      </c>
    </row>
    <row r="69" spans="1:4">
      <c r="A69" s="95" t="s">
        <v>165</v>
      </c>
      <c r="B69" s="97">
        <v>2.2458007088949241</v>
      </c>
      <c r="C69" s="97">
        <v>2.4415955236562237</v>
      </c>
      <c r="D69" s="98">
        <v>1.7882813411771907</v>
      </c>
    </row>
    <row r="70" spans="1:4">
      <c r="A70" s="95" t="s">
        <v>166</v>
      </c>
      <c r="B70" s="97">
        <v>2.9518518404976763</v>
      </c>
      <c r="C70" s="97">
        <v>6.1234356215077401</v>
      </c>
      <c r="D70" s="98">
        <v>1.8737254445083382</v>
      </c>
    </row>
    <row r="71" spans="1:4">
      <c r="A71" s="95" t="s">
        <v>167</v>
      </c>
      <c r="B71" s="97">
        <v>4.0556738416044853</v>
      </c>
      <c r="C71" s="97">
        <v>11.077016423035701</v>
      </c>
      <c r="D71" s="98">
        <v>4.6466284431497114</v>
      </c>
    </row>
    <row r="72" spans="1:4">
      <c r="A72" s="95" t="s">
        <v>168</v>
      </c>
      <c r="B72" s="97">
        <v>2.5860700350396408</v>
      </c>
      <c r="C72" s="97">
        <v>2.5585623626648339</v>
      </c>
      <c r="D72" s="98">
        <v>2.3217806901601263</v>
      </c>
    </row>
    <row r="73" spans="1:4">
      <c r="A73" s="95" t="s">
        <v>169</v>
      </c>
      <c r="B73" s="97">
        <v>3.8806839931615857</v>
      </c>
      <c r="C73" s="97">
        <v>5.6552272778564632</v>
      </c>
      <c r="D73" s="98">
        <v>3.5818381743482459</v>
      </c>
    </row>
    <row r="74" spans="1:4">
      <c r="A74" s="95" t="s">
        <v>170</v>
      </c>
      <c r="B74" s="97">
        <v>3.6717849029631835</v>
      </c>
      <c r="C74" s="97">
        <v>3.063494780070025</v>
      </c>
      <c r="D74" s="98">
        <v>2.1160500779121429</v>
      </c>
    </row>
    <row r="75" spans="1:4">
      <c r="A75" s="95" t="s">
        <v>171</v>
      </c>
      <c r="B75" s="97">
        <v>1.2985063391593183</v>
      </c>
      <c r="C75" s="97">
        <v>1.4663676964618144</v>
      </c>
      <c r="D75" s="98">
        <v>1.3082770854156218</v>
      </c>
    </row>
    <row r="76" spans="1:4">
      <c r="A76" s="95" t="s">
        <v>172</v>
      </c>
      <c r="B76" s="97">
        <v>0.60628077451095386</v>
      </c>
      <c r="C76" s="97">
        <v>0.60003715361427634</v>
      </c>
      <c r="D76" s="98">
        <v>0.31161044463587168</v>
      </c>
    </row>
    <row r="77" spans="1:4">
      <c r="A77" s="95" t="s">
        <v>173</v>
      </c>
      <c r="B77" s="97">
        <v>5.0610975093375705</v>
      </c>
      <c r="C77" s="97">
        <v>4.3378439277956273</v>
      </c>
      <c r="D77" s="98">
        <v>3.5332545466704484</v>
      </c>
    </row>
    <row r="78" spans="1:4">
      <c r="A78" s="95" t="s">
        <v>174</v>
      </c>
      <c r="B78" s="97">
        <v>2.9054935218299156</v>
      </c>
      <c r="C78" s="97">
        <v>2.9001697422197927</v>
      </c>
      <c r="D78" s="98">
        <v>2.0951829041095582</v>
      </c>
    </row>
    <row r="79" spans="1:4">
      <c r="A79" s="95" t="s">
        <v>175</v>
      </c>
      <c r="B79" s="97">
        <v>1.2907404044878361</v>
      </c>
      <c r="C79" s="97">
        <v>2.601658524052215</v>
      </c>
      <c r="D79" s="98">
        <v>1.9371120684920169</v>
      </c>
    </row>
    <row r="80" spans="1:4">
      <c r="A80" s="95" t="s">
        <v>176</v>
      </c>
      <c r="B80" s="97">
        <v>4.2083649119668198</v>
      </c>
      <c r="C80" s="97">
        <v>4.0435143944270493</v>
      </c>
      <c r="D80" s="98">
        <v>2.6351008372563154</v>
      </c>
    </row>
    <row r="81" spans="1:4">
      <c r="A81" s="95" t="s">
        <v>177</v>
      </c>
      <c r="B81" s="97">
        <v>3.0834246511467316</v>
      </c>
      <c r="C81" s="97">
        <v>3.5237777678920681</v>
      </c>
      <c r="D81" s="98">
        <v>3.0072476560908323</v>
      </c>
    </row>
    <row r="82" spans="1:4">
      <c r="A82" s="95" t="s">
        <v>178</v>
      </c>
      <c r="B82" s="97">
        <v>4.8400448680388628</v>
      </c>
      <c r="C82" s="97">
        <v>4.2623943479836566</v>
      </c>
      <c r="D82" s="98">
        <v>2.9196644134204108</v>
      </c>
    </row>
    <row r="83" spans="1:4">
      <c r="A83" s="95" t="s">
        <v>179</v>
      </c>
      <c r="B83" s="97">
        <v>4.8855854188413037</v>
      </c>
      <c r="C83" s="97">
        <v>4.5652984552260794</v>
      </c>
      <c r="D83" s="98">
        <v>3.6883975279225418</v>
      </c>
    </row>
    <row r="84" spans="1:4">
      <c r="A84" s="95" t="s">
        <v>180</v>
      </c>
      <c r="B84" s="97">
        <v>3.0017102294561577</v>
      </c>
      <c r="C84" s="97">
        <v>3.3901693742688126</v>
      </c>
      <c r="D84" s="98">
        <v>1.6340462454045193</v>
      </c>
    </row>
    <row r="85" spans="1:4">
      <c r="A85" s="95" t="s">
        <v>181</v>
      </c>
      <c r="B85" s="97">
        <v>2.0718910884849104</v>
      </c>
      <c r="C85" s="97">
        <v>2.3682727854321479</v>
      </c>
      <c r="D85" s="98">
        <v>1.4676906775203387</v>
      </c>
    </row>
    <row r="86" spans="1:4">
      <c r="A86" s="95" t="s">
        <v>182</v>
      </c>
      <c r="B86" s="97">
        <v>2.4613921981717266</v>
      </c>
      <c r="C86" s="97">
        <v>2.3031421913680705</v>
      </c>
      <c r="D86" s="98">
        <v>1.6255625076653955</v>
      </c>
    </row>
    <row r="87" spans="1:4">
      <c r="A87" s="95" t="s">
        <v>183</v>
      </c>
      <c r="B87" s="97">
        <v>3.7735849112079625</v>
      </c>
      <c r="C87" s="97">
        <v>4.076647673127102</v>
      </c>
      <c r="D87" s="98">
        <v>3.0784215797870549</v>
      </c>
    </row>
    <row r="88" spans="1:4">
      <c r="A88" s="95" t="s">
        <v>184</v>
      </c>
      <c r="B88" s="97">
        <v>0.51272608751484328</v>
      </c>
      <c r="C88" s="97">
        <v>0.84926751453292448</v>
      </c>
      <c r="D88" s="98">
        <v>0.60030476822017464</v>
      </c>
    </row>
    <row r="89" spans="1:4">
      <c r="A89" s="95" t="s">
        <v>185</v>
      </c>
      <c r="B89" s="97">
        <v>3.5421831147087182</v>
      </c>
      <c r="C89" s="97">
        <v>3.2827503757980816</v>
      </c>
      <c r="D89" s="98">
        <v>2.9293548321687246</v>
      </c>
    </row>
    <row r="90" spans="1:4">
      <c r="A90" s="95" t="s">
        <v>186</v>
      </c>
      <c r="B90" s="97">
        <v>5.1635924637768511</v>
      </c>
      <c r="C90" s="97">
        <v>3.9066816312865669</v>
      </c>
      <c r="D90" s="98">
        <v>2.5658262366568168</v>
      </c>
    </row>
    <row r="91" spans="1:4">
      <c r="A91" s="95" t="s">
        <v>187</v>
      </c>
      <c r="B91" s="97">
        <v>4.8525226885422708</v>
      </c>
      <c r="C91" s="97">
        <v>6.1018727407689832</v>
      </c>
      <c r="D91" s="98">
        <v>4.7465938577658031</v>
      </c>
    </row>
    <row r="92" spans="1:4">
      <c r="A92" s="95" t="s">
        <v>188</v>
      </c>
      <c r="B92" s="97">
        <v>4.2231959871831988</v>
      </c>
      <c r="C92" s="97">
        <v>7.1291403484293179</v>
      </c>
      <c r="D92" s="98">
        <v>4.4665516433914574</v>
      </c>
    </row>
    <row r="93" spans="1:4">
      <c r="A93" s="95" t="s">
        <v>189</v>
      </c>
      <c r="B93" s="97">
        <v>0.4597150893584635</v>
      </c>
      <c r="C93" s="97">
        <v>0.80891494628290939</v>
      </c>
      <c r="D93" s="98">
        <v>0.48312519565121831</v>
      </c>
    </row>
    <row r="94" spans="1:4">
      <c r="A94" s="95" t="s">
        <v>190</v>
      </c>
      <c r="B94" s="97">
        <v>13.367609342741188</v>
      </c>
      <c r="C94" s="97">
        <v>13.799205346262578</v>
      </c>
      <c r="D94" s="98">
        <v>8.5462656437782094</v>
      </c>
    </row>
    <row r="95" spans="1:4">
      <c r="A95" s="95" t="s">
        <v>191</v>
      </c>
      <c r="B95" s="97">
        <v>6.0505514048444935</v>
      </c>
      <c r="C95" s="97">
        <v>10.272116374211556</v>
      </c>
      <c r="D95" s="98">
        <v>6.8613641825823866</v>
      </c>
    </row>
    <row r="96" spans="1:4">
      <c r="A96" s="95" t="s">
        <v>192</v>
      </c>
      <c r="B96" s="97">
        <v>5.221923486057177</v>
      </c>
      <c r="C96" s="97">
        <v>7.9571282961603833</v>
      </c>
      <c r="D96" s="98">
        <v>4.7536564615275418</v>
      </c>
    </row>
    <row r="97" spans="1:4">
      <c r="A97" s="95" t="s">
        <v>193</v>
      </c>
      <c r="B97" s="97">
        <v>1.7521313157650031</v>
      </c>
      <c r="C97" s="97">
        <v>1.2499123293894439</v>
      </c>
      <c r="D97" s="98">
        <v>1.7866361922593661</v>
      </c>
    </row>
    <row r="98" spans="1:4">
      <c r="A98" s="95" t="s">
        <v>194</v>
      </c>
      <c r="B98" s="97">
        <v>4.4636128100205914</v>
      </c>
      <c r="C98" s="97">
        <v>2.6869937657468634</v>
      </c>
      <c r="D98" s="98">
        <v>1.8049221168472078</v>
      </c>
    </row>
    <row r="99" spans="1:4">
      <c r="A99" s="95" t="s">
        <v>195</v>
      </c>
      <c r="B99" s="97">
        <v>1.3114531472385094</v>
      </c>
      <c r="C99" s="97">
        <v>1.2764184053369354</v>
      </c>
      <c r="D99" s="98">
        <v>1.1029139218777104</v>
      </c>
    </row>
    <row r="100" spans="1:4">
      <c r="A100" s="96"/>
      <c r="B100" s="96"/>
      <c r="C100" s="67"/>
      <c r="D100" s="67"/>
    </row>
  </sheetData>
  <autoFilter ref="B4:D99"/>
  <mergeCells count="1">
    <mergeCell ref="A3:D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Q11" sqref="Q11"/>
    </sheetView>
  </sheetViews>
  <sheetFormatPr baseColWidth="10" defaultColWidth="10.85546875" defaultRowHeight="12.75"/>
  <cols>
    <col min="1" max="1" width="30.28515625" style="69" bestFit="1" customWidth="1"/>
    <col min="2" max="7" width="6.28515625" style="69" customWidth="1"/>
    <col min="8" max="16384" width="10.85546875" style="69"/>
  </cols>
  <sheetData>
    <row r="1" spans="1:8">
      <c r="A1" s="68" t="s">
        <v>74</v>
      </c>
    </row>
    <row r="2" spans="1:8" ht="13.5" thickBot="1">
      <c r="A2" s="70"/>
    </row>
    <row r="3" spans="1:8" ht="15">
      <c r="A3" s="71"/>
      <c r="B3" s="72">
        <v>2015</v>
      </c>
      <c r="C3" s="72">
        <v>2016</v>
      </c>
      <c r="D3" s="72">
        <v>2017</v>
      </c>
      <c r="E3" s="72">
        <v>2018</v>
      </c>
      <c r="F3" s="72">
        <v>2019</v>
      </c>
      <c r="G3" s="72">
        <v>2020</v>
      </c>
      <c r="H3" s="72">
        <v>2021</v>
      </c>
    </row>
    <row r="4" spans="1:8">
      <c r="A4" s="69" t="s">
        <v>76</v>
      </c>
      <c r="B4" s="69">
        <v>2.268353726362625</v>
      </c>
      <c r="C4" s="69">
        <v>2.2359882005899703</v>
      </c>
      <c r="D4" s="69">
        <v>1.9515822784810126</v>
      </c>
      <c r="E4" s="69">
        <v>2.1501386962552012</v>
      </c>
      <c r="F4" s="69">
        <v>2.0285596026490067</v>
      </c>
      <c r="G4" s="69">
        <v>2.195736434108527</v>
      </c>
      <c r="H4" s="99">
        <v>1.9256961603394163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5"/>
  <sheetViews>
    <sheetView tabSelected="1" topLeftCell="A41" workbookViewId="0">
      <selection activeCell="F58" sqref="F58"/>
    </sheetView>
  </sheetViews>
  <sheetFormatPr baseColWidth="10" defaultRowHeight="15"/>
  <cols>
    <col min="1" max="1" width="52.7109375" style="76" customWidth="1"/>
    <col min="2" max="12" width="11" style="76" customWidth="1"/>
    <col min="13" max="16384" width="11.42578125" style="76"/>
  </cols>
  <sheetData>
    <row r="2" spans="1:12">
      <c r="A2" s="117" t="s">
        <v>201</v>
      </c>
      <c r="B2" s="118"/>
      <c r="C2" s="118"/>
      <c r="D2" s="118"/>
      <c r="E2" s="118"/>
      <c r="F2" s="118"/>
      <c r="G2" s="119" t="s">
        <v>202</v>
      </c>
      <c r="H2" s="119"/>
      <c r="I2" s="120"/>
      <c r="J2" s="121" t="s">
        <v>255</v>
      </c>
      <c r="K2" s="121"/>
      <c r="L2" s="121"/>
    </row>
    <row r="3" spans="1:12" ht="42.75">
      <c r="A3" s="111" t="s">
        <v>203</v>
      </c>
      <c r="B3" s="112">
        <v>2018</v>
      </c>
      <c r="C3" s="113" t="s">
        <v>204</v>
      </c>
      <c r="D3" s="112" t="s">
        <v>205</v>
      </c>
      <c r="E3" s="113" t="s">
        <v>206</v>
      </c>
      <c r="F3" s="112">
        <v>2020</v>
      </c>
      <c r="G3" s="113" t="s">
        <v>207</v>
      </c>
      <c r="H3" s="112">
        <v>2021</v>
      </c>
      <c r="I3" s="2" t="s">
        <v>208</v>
      </c>
      <c r="J3" s="115">
        <v>2021</v>
      </c>
      <c r="K3" s="116" t="s">
        <v>254</v>
      </c>
      <c r="L3" s="115" t="s">
        <v>200</v>
      </c>
    </row>
    <row r="4" spans="1:12">
      <c r="A4" s="122" t="s">
        <v>209</v>
      </c>
      <c r="B4" s="123">
        <v>57.279889996000001</v>
      </c>
      <c r="C4" s="124">
        <v>1.3172019855950179E-2</v>
      </c>
      <c r="D4" s="123">
        <v>56.008894472000001</v>
      </c>
      <c r="E4" s="124">
        <v>1.8253135749913607E-2</v>
      </c>
      <c r="F4" s="123">
        <v>57.031232426000003</v>
      </c>
      <c r="G4" s="124">
        <v>1.4076871739387542E-2</v>
      </c>
      <c r="H4" s="123">
        <v>57.834053769999997</v>
      </c>
      <c r="I4" s="124">
        <f>(H4/D4)-1</f>
        <v>3.2586954540094082E-2</v>
      </c>
      <c r="J4" s="125">
        <v>57.578015307000001</v>
      </c>
      <c r="K4" s="126">
        <v>1.7785363051155745E-2</v>
      </c>
      <c r="L4" s="125">
        <v>58.602061212999999</v>
      </c>
    </row>
    <row r="5" spans="1:12">
      <c r="A5" s="127" t="s">
        <v>210</v>
      </c>
      <c r="B5" s="128">
        <v>3.7325609219999998</v>
      </c>
      <c r="C5" s="129">
        <v>1.5488653725094892E-2</v>
      </c>
      <c r="D5" s="128">
        <v>3.6877735989999998</v>
      </c>
      <c r="E5" s="129">
        <v>1.5744228446059605E-3</v>
      </c>
      <c r="F5" s="128">
        <v>3.6935797140000002</v>
      </c>
      <c r="G5" s="129">
        <v>1.0403996116381098E-2</v>
      </c>
      <c r="H5" s="128">
        <v>3.7320077029999998</v>
      </c>
      <c r="I5" s="129">
        <f t="shared" ref="I5:I44" si="0">(H5/D5)-1</f>
        <v>1.1994799250147903E-2</v>
      </c>
      <c r="J5" s="130">
        <v>3.9940232450000002</v>
      </c>
      <c r="K5" s="131">
        <v>2.8720619526589664E-2</v>
      </c>
      <c r="L5" s="130">
        <v>4.1087340670000003</v>
      </c>
    </row>
    <row r="6" spans="1:12">
      <c r="A6" s="127" t="s">
        <v>31</v>
      </c>
      <c r="B6" s="128">
        <v>11.919630851999999</v>
      </c>
      <c r="C6" s="129">
        <v>1.021347410289497E-2</v>
      </c>
      <c r="D6" s="128">
        <v>11.848654696000001</v>
      </c>
      <c r="E6" s="129">
        <v>1.5748454384698629E-2</v>
      </c>
      <c r="F6" s="128">
        <v>12.035252694</v>
      </c>
      <c r="G6" s="129">
        <v>2.500536155339983E-2</v>
      </c>
      <c r="H6" s="128">
        <v>12.336198539</v>
      </c>
      <c r="I6" s="129">
        <f t="shared" si="0"/>
        <v>4.1147611733894918E-2</v>
      </c>
      <c r="J6" s="130">
        <v>12.045682626</v>
      </c>
      <c r="K6" s="131">
        <v>3.2090285125531581E-2</v>
      </c>
      <c r="L6" s="130">
        <v>12.432232016</v>
      </c>
    </row>
    <row r="7" spans="1:12">
      <c r="A7" s="127" t="s">
        <v>32</v>
      </c>
      <c r="B7" s="128">
        <v>0.73310714300000002</v>
      </c>
      <c r="C7" s="129">
        <v>-5.962908616755902E-2</v>
      </c>
      <c r="D7" s="128">
        <v>0.68939263399999995</v>
      </c>
      <c r="E7" s="129">
        <v>-8.5403620660095436E-2</v>
      </c>
      <c r="F7" s="128">
        <v>0.63051600699999999</v>
      </c>
      <c r="G7" s="129">
        <v>-8.5571573760220176E-2</v>
      </c>
      <c r="H7" s="128">
        <v>0.57656176000000003</v>
      </c>
      <c r="I7" s="129">
        <f t="shared" si="0"/>
        <v>-0.16366707219561027</v>
      </c>
      <c r="J7" s="130">
        <v>0.64302334100000003</v>
      </c>
      <c r="K7" s="131">
        <v>-9.3947903828890844E-2</v>
      </c>
      <c r="L7" s="130">
        <v>0.58261264599999996</v>
      </c>
    </row>
    <row r="8" spans="1:12">
      <c r="A8" s="127" t="s">
        <v>33</v>
      </c>
      <c r="B8" s="128">
        <v>40.006197301</v>
      </c>
      <c r="C8" s="129">
        <v>1.9222298611386135E-2</v>
      </c>
      <c r="D8" s="128">
        <v>39.055996843000003</v>
      </c>
      <c r="E8" s="129">
        <v>2.1571191624852881E-2</v>
      </c>
      <c r="F8" s="128">
        <v>39.898481234999998</v>
      </c>
      <c r="G8" s="129">
        <v>1.3077293141231072E-2</v>
      </c>
      <c r="H8" s="128">
        <v>40.420245370000004</v>
      </c>
      <c r="I8" s="129">
        <f t="shared" si="0"/>
        <v>3.4930577562367837E-2</v>
      </c>
      <c r="J8" s="130">
        <v>40.122335380000003</v>
      </c>
      <c r="K8" s="131">
        <v>1.1035377372891064E-2</v>
      </c>
      <c r="L8" s="130">
        <v>40.565100491999999</v>
      </c>
    </row>
    <row r="9" spans="1:12">
      <c r="A9" s="127" t="s">
        <v>211</v>
      </c>
      <c r="B9" s="128">
        <v>0.88839377600000002</v>
      </c>
      <c r="C9" s="129">
        <v>-0.16219019834592996</v>
      </c>
      <c r="D9" s="128">
        <v>0.72707669799999997</v>
      </c>
      <c r="E9" s="129">
        <v>6.3715531150195126E-2</v>
      </c>
      <c r="F9" s="128">
        <v>0.77340277599999996</v>
      </c>
      <c r="G9" s="129">
        <v>-5.6405008300616233E-3</v>
      </c>
      <c r="H9" s="128">
        <v>0.76904039700000004</v>
      </c>
      <c r="I9" s="129">
        <f t="shared" si="0"/>
        <v>5.7715642813793044E-2</v>
      </c>
      <c r="J9" s="130">
        <v>0.77295071500000001</v>
      </c>
      <c r="K9" s="131">
        <v>0.18168205847380592</v>
      </c>
      <c r="L9" s="130">
        <v>0.91338199200000003</v>
      </c>
    </row>
    <row r="10" spans="1:12">
      <c r="A10" s="132" t="s">
        <v>212</v>
      </c>
      <c r="B10" s="133">
        <v>65.062897629000005</v>
      </c>
      <c r="C10" s="134">
        <v>3.2205614448663544E-2</v>
      </c>
      <c r="D10" s="133">
        <v>65.147502298000006</v>
      </c>
      <c r="E10" s="134">
        <v>-4.0419483128532052E-3</v>
      </c>
      <c r="F10" s="133">
        <v>64.884179461000002</v>
      </c>
      <c r="G10" s="134">
        <v>6.5905391784607747E-2</v>
      </c>
      <c r="H10" s="133">
        <v>69.160396728999999</v>
      </c>
      <c r="I10" s="134">
        <f t="shared" si="0"/>
        <v>6.1597057284622725E-2</v>
      </c>
      <c r="J10" s="135">
        <v>61.848260070000002</v>
      </c>
      <c r="K10" s="136">
        <v>4.0588662529209119E-2</v>
      </c>
      <c r="L10" s="135">
        <v>64.358598225999998</v>
      </c>
    </row>
    <row r="11" spans="1:12">
      <c r="A11" s="137" t="s">
        <v>213</v>
      </c>
      <c r="B11" s="128">
        <v>47.283314546</v>
      </c>
      <c r="C11" s="129">
        <v>4.7961095098384199E-2</v>
      </c>
      <c r="D11" s="128">
        <v>47.668670446999997</v>
      </c>
      <c r="E11" s="129">
        <v>-4.3807710188226157E-4</v>
      </c>
      <c r="F11" s="128">
        <v>47.647787893999997</v>
      </c>
      <c r="G11" s="129">
        <v>8.1964756216768464E-2</v>
      </c>
      <c r="H11" s="128">
        <v>51.553227213</v>
      </c>
      <c r="I11" s="129">
        <f t="shared" si="0"/>
        <v>8.1490772232026387E-2</v>
      </c>
      <c r="J11" s="130">
        <v>45.240185193000002</v>
      </c>
      <c r="K11" s="131">
        <v>5.3429517489552714E-2</v>
      </c>
      <c r="L11" s="130">
        <v>47.657346459000003</v>
      </c>
    </row>
    <row r="12" spans="1:12">
      <c r="A12" s="138" t="s">
        <v>214</v>
      </c>
      <c r="B12" s="128">
        <v>21.088969389999999</v>
      </c>
      <c r="C12" s="129">
        <v>3.151358583612196E-2</v>
      </c>
      <c r="D12" s="128">
        <v>21.339866493999999</v>
      </c>
      <c r="E12" s="129">
        <v>1.302519409285674E-2</v>
      </c>
      <c r="F12" s="128">
        <v>21.617822397000001</v>
      </c>
      <c r="G12" s="129">
        <v>-0.66064690983778007</v>
      </c>
      <c r="H12" s="128">
        <v>7.3360748329999996</v>
      </c>
      <c r="I12" s="129">
        <f t="shared" si="0"/>
        <v>-0.65622676997240637</v>
      </c>
      <c r="J12" s="130">
        <v>7.6539599110000003</v>
      </c>
      <c r="K12" s="131">
        <v>-0.11106527665219179</v>
      </c>
      <c r="L12" s="130">
        <v>6.8038707360000004</v>
      </c>
    </row>
    <row r="13" spans="1:12">
      <c r="A13" s="138" t="s">
        <v>215</v>
      </c>
      <c r="B13" s="128">
        <v>26.194345155000001</v>
      </c>
      <c r="C13" s="129">
        <v>6.1681918530795965E-2</v>
      </c>
      <c r="D13" s="128">
        <v>26.328803953000001</v>
      </c>
      <c r="E13" s="129">
        <v>-1.1350248098374038E-2</v>
      </c>
      <c r="F13" s="128">
        <v>26.029965495999999</v>
      </c>
      <c r="G13" s="129">
        <v>0.69870192051521562</v>
      </c>
      <c r="H13" s="128">
        <v>44.217152378999998</v>
      </c>
      <c r="I13" s="129">
        <f t="shared" si="0"/>
        <v>0.67942123227218354</v>
      </c>
      <c r="J13" s="130">
        <v>37.586225282000001</v>
      </c>
      <c r="K13" s="131">
        <v>8.6926804074807906E-2</v>
      </c>
      <c r="L13" s="130">
        <v>40.853475723000003</v>
      </c>
    </row>
    <row r="14" spans="1:12">
      <c r="A14" s="139" t="s">
        <v>216</v>
      </c>
      <c r="B14" s="128"/>
      <c r="C14" s="129"/>
      <c r="D14" s="128"/>
      <c r="E14" s="129"/>
      <c r="F14" s="128">
        <v>0</v>
      </c>
      <c r="G14" s="140" t="s">
        <v>217</v>
      </c>
      <c r="H14" s="141">
        <v>14.689837604999999</v>
      </c>
      <c r="I14" s="129"/>
      <c r="J14" s="128">
        <v>2.3312849670000002</v>
      </c>
      <c r="K14" s="129">
        <v>0.72430162073789894</v>
      </c>
      <c r="L14" s="128">
        <v>4.0198384469999997</v>
      </c>
    </row>
    <row r="15" spans="1:12">
      <c r="A15" s="139" t="s">
        <v>218</v>
      </c>
      <c r="B15" s="141">
        <v>11.524972946</v>
      </c>
      <c r="C15" s="142">
        <v>0.11084374423259691</v>
      </c>
      <c r="D15" s="141">
        <v>11.495102409999999</v>
      </c>
      <c r="E15" s="142">
        <v>-1.6476279396626992E-2</v>
      </c>
      <c r="F15" s="141">
        <v>11.305705891000001</v>
      </c>
      <c r="G15" s="142">
        <v>0.26969734578247584</v>
      </c>
      <c r="H15" s="141">
        <v>14.354824762</v>
      </c>
      <c r="I15" s="142">
        <f t="shared" si="0"/>
        <v>0.2487774575642081</v>
      </c>
      <c r="J15" s="143">
        <v>9.979027919</v>
      </c>
      <c r="K15" s="144">
        <v>0.1813638040388772</v>
      </c>
      <c r="L15" s="143">
        <v>11.788862383</v>
      </c>
    </row>
    <row r="16" spans="1:12">
      <c r="A16" s="139" t="s">
        <v>219</v>
      </c>
      <c r="B16" s="141">
        <v>6.0970700830000002</v>
      </c>
      <c r="C16" s="142">
        <v>-1.3704335833260028E-3</v>
      </c>
      <c r="D16" s="141">
        <v>5.8264716019999998</v>
      </c>
      <c r="E16" s="142">
        <v>-8.0932821647690556E-2</v>
      </c>
      <c r="F16" s="141">
        <v>5.3549188150000004</v>
      </c>
      <c r="G16" s="142">
        <v>1.5777628554019429E-2</v>
      </c>
      <c r="H16" s="141">
        <v>5.4394067350000004</v>
      </c>
      <c r="I16" s="142">
        <f t="shared" si="0"/>
        <v>-6.6432121091457019E-2</v>
      </c>
      <c r="J16" s="143">
        <v>5.2872316860000002</v>
      </c>
      <c r="K16" s="144">
        <v>-4.4293084908706204E-2</v>
      </c>
      <c r="L16" s="143">
        <v>5.053043884</v>
      </c>
    </row>
    <row r="17" spans="1:12">
      <c r="A17" s="139" t="s">
        <v>220</v>
      </c>
      <c r="B17" s="141">
        <v>7.1217968359999997</v>
      </c>
      <c r="C17" s="142">
        <v>3.1209383619773767E-2</v>
      </c>
      <c r="D17" s="141">
        <v>7.2723830639999996</v>
      </c>
      <c r="E17" s="142">
        <v>3.3405561679306972E-2</v>
      </c>
      <c r="F17" s="141">
        <v>7.5153211049999999</v>
      </c>
      <c r="G17" s="142">
        <v>5.483978891145469E-2</v>
      </c>
      <c r="H17" s="141">
        <v>7.9274597279999997</v>
      </c>
      <c r="I17" s="142">
        <f t="shared" si="0"/>
        <v>9.007730454172358E-2</v>
      </c>
      <c r="J17" s="143">
        <v>7.3667319039999999</v>
      </c>
      <c r="K17" s="144">
        <v>4.1180559025811414E-2</v>
      </c>
      <c r="L17" s="143">
        <v>7.6700980420000002</v>
      </c>
    </row>
    <row r="18" spans="1:12">
      <c r="A18" s="127" t="s">
        <v>221</v>
      </c>
      <c r="B18" s="128">
        <v>10.360936806</v>
      </c>
      <c r="C18" s="129">
        <v>7.1354620976307181E-3</v>
      </c>
      <c r="D18" s="128">
        <v>10.434123202</v>
      </c>
      <c r="E18" s="129">
        <v>-1.5426514608256392E-2</v>
      </c>
      <c r="F18" s="128">
        <v>10.273161048</v>
      </c>
      <c r="G18" s="129">
        <v>-5.7934755156580087E-3</v>
      </c>
      <c r="H18" s="128">
        <v>10.213643741</v>
      </c>
      <c r="I18" s="129">
        <f t="shared" si="0"/>
        <v>-2.113061698923957E-2</v>
      </c>
      <c r="J18" s="130">
        <v>10.049872477999999</v>
      </c>
      <c r="K18" s="131">
        <v>-2.2456284245798819E-2</v>
      </c>
      <c r="L18" s="130">
        <v>9.8241896850000003</v>
      </c>
    </row>
    <row r="19" spans="1:12">
      <c r="A19" s="138" t="s">
        <v>222</v>
      </c>
      <c r="B19" s="128">
        <v>8.1397515550000001</v>
      </c>
      <c r="C19" s="129">
        <v>-8.5683364570454668E-4</v>
      </c>
      <c r="D19" s="128">
        <v>8.1327771420000001</v>
      </c>
      <c r="E19" s="129">
        <v>-1.5614167065294948E-2</v>
      </c>
      <c r="F19" s="128">
        <v>8.0057906009999993</v>
      </c>
      <c r="G19" s="129">
        <v>-3.7353916047048186E-3</v>
      </c>
      <c r="H19" s="128">
        <v>7.9758858379999999</v>
      </c>
      <c r="I19" s="129">
        <f t="shared" si="0"/>
        <v>-1.9291233641429595E-2</v>
      </c>
      <c r="J19" s="130">
        <v>7.8600836159999998</v>
      </c>
      <c r="K19" s="131">
        <v>-2.3263716766038001E-2</v>
      </c>
      <c r="L19" s="130">
        <v>7.6772288570000002</v>
      </c>
    </row>
    <row r="20" spans="1:12">
      <c r="A20" s="138" t="s">
        <v>223</v>
      </c>
      <c r="B20" s="128">
        <v>0.462950582</v>
      </c>
      <c r="C20" s="129">
        <v>-1.2320111581249238E-2</v>
      </c>
      <c r="D20" s="128">
        <v>0.45653349700000001</v>
      </c>
      <c r="E20" s="129">
        <v>-7.6810355057033153E-4</v>
      </c>
      <c r="F20" s="128">
        <v>0.45618283199999998</v>
      </c>
      <c r="G20" s="129">
        <v>3.9066704728598634E-3</v>
      </c>
      <c r="H20" s="128">
        <v>0.45796498800000002</v>
      </c>
      <c r="I20" s="129">
        <f t="shared" si="0"/>
        <v>3.1355661948284652E-3</v>
      </c>
      <c r="J20" s="130">
        <v>0.44801693599999998</v>
      </c>
      <c r="K20" s="131">
        <v>-1.7960816552702319E-3</v>
      </c>
      <c r="L20" s="130">
        <v>0.447212261</v>
      </c>
    </row>
    <row r="21" spans="1:12">
      <c r="A21" s="138" t="s">
        <v>224</v>
      </c>
      <c r="B21" s="128">
        <v>1.7582346680000001</v>
      </c>
      <c r="C21" s="129">
        <v>4.9250938923186105E-2</v>
      </c>
      <c r="D21" s="128">
        <v>1.844812562</v>
      </c>
      <c r="E21" s="129">
        <v>-1.8226755765120339E-2</v>
      </c>
      <c r="F21" s="128">
        <v>1.8111876140000001</v>
      </c>
      <c r="G21" s="129">
        <v>-1.7333764739404844E-2</v>
      </c>
      <c r="H21" s="128">
        <v>1.7797929139999999</v>
      </c>
      <c r="I21" s="129">
        <f t="shared" si="0"/>
        <v>-3.5244582208130093E-2</v>
      </c>
      <c r="J21" s="130">
        <v>1.7417719250000001</v>
      </c>
      <c r="K21" s="131">
        <v>-2.4126785141516227E-2</v>
      </c>
      <c r="L21" s="130">
        <v>1.699748568</v>
      </c>
    </row>
    <row r="22" spans="1:12">
      <c r="A22" s="145" t="s">
        <v>225</v>
      </c>
      <c r="B22" s="128">
        <v>4.8092827720000004</v>
      </c>
      <c r="C22" s="129">
        <v>-2.8833633764785205E-2</v>
      </c>
      <c r="D22" s="128">
        <v>4.5966164139999997</v>
      </c>
      <c r="E22" s="129">
        <v>1.7219883686383275E-2</v>
      </c>
      <c r="F22" s="128">
        <v>4.675769614</v>
      </c>
      <c r="G22" s="129">
        <v>6.5385698449427432E-2</v>
      </c>
      <c r="H22" s="128">
        <v>4.9814980760000003</v>
      </c>
      <c r="I22" s="129">
        <f t="shared" si="0"/>
        <v>8.3731516257862904E-2</v>
      </c>
      <c r="J22" s="130">
        <v>4.5078258709999997</v>
      </c>
      <c r="K22" s="131">
        <v>7.3944035670139296E-2</v>
      </c>
      <c r="L22" s="130">
        <v>4.8411527080000001</v>
      </c>
    </row>
    <row r="23" spans="1:12">
      <c r="A23" s="127" t="s">
        <v>226</v>
      </c>
      <c r="B23" s="128">
        <v>0.434893737</v>
      </c>
      <c r="C23" s="129">
        <v>7.0865099117120023E-2</v>
      </c>
      <c r="D23" s="128">
        <v>0.46508005899999999</v>
      </c>
      <c r="E23" s="129">
        <v>-7.0315293823423164E-2</v>
      </c>
      <c r="F23" s="128">
        <v>0.43237781800000002</v>
      </c>
      <c r="G23" s="129">
        <v>-3.2128230037924865E-2</v>
      </c>
      <c r="H23" s="128">
        <v>0.41848628399999999</v>
      </c>
      <c r="I23" s="129">
        <f t="shared" si="0"/>
        <v>-0.10018441792620481</v>
      </c>
      <c r="J23" s="130">
        <v>0.38640095899999999</v>
      </c>
      <c r="K23" s="131">
        <v>-3.4397554380810935E-2</v>
      </c>
      <c r="L23" s="130">
        <v>0.37310971100000001</v>
      </c>
    </row>
    <row r="24" spans="1:12">
      <c r="A24" s="145" t="s">
        <v>227</v>
      </c>
      <c r="B24" s="128">
        <v>2.1744697660000001</v>
      </c>
      <c r="C24" s="129">
        <v>-5.5797746708152962E-2</v>
      </c>
      <c r="D24" s="128">
        <v>1.983012174</v>
      </c>
      <c r="E24" s="129">
        <v>-6.4512508131480573E-2</v>
      </c>
      <c r="F24" s="128">
        <v>1.855083085</v>
      </c>
      <c r="G24" s="129">
        <v>7.463726564031492E-2</v>
      </c>
      <c r="H24" s="128">
        <v>1.9935414140000001</v>
      </c>
      <c r="I24" s="129">
        <f t="shared" si="0"/>
        <v>5.3097203023020345E-3</v>
      </c>
      <c r="J24" s="130">
        <v>1.6639755700000001</v>
      </c>
      <c r="K24" s="131">
        <v>-7.0668585597077893E-4</v>
      </c>
      <c r="L24" s="130">
        <v>1.6627996620000001</v>
      </c>
    </row>
    <row r="25" spans="1:12">
      <c r="A25" s="146" t="s">
        <v>228</v>
      </c>
      <c r="B25" s="123">
        <v>7.7830076330000004</v>
      </c>
      <c r="C25" s="124">
        <v>0.16651449400727625</v>
      </c>
      <c r="D25" s="123">
        <v>9.1386078249999994</v>
      </c>
      <c r="E25" s="124">
        <v>-0.14068453484598464</v>
      </c>
      <c r="F25" s="123">
        <v>7.8529470339999996</v>
      </c>
      <c r="G25" s="124">
        <v>0.44230476902004279</v>
      </c>
      <c r="H25" s="123">
        <v>11.326342958</v>
      </c>
      <c r="I25" s="124">
        <f t="shared" si="0"/>
        <v>0.23939479348431281</v>
      </c>
      <c r="J25" s="125">
        <v>4.270244763</v>
      </c>
      <c r="K25" s="126">
        <v>0.34805785908998499</v>
      </c>
      <c r="L25" s="125">
        <v>5.756537013</v>
      </c>
    </row>
    <row r="26" spans="1:12">
      <c r="A26" s="147" t="s">
        <v>229</v>
      </c>
      <c r="B26" s="148">
        <v>4.5565050610000002</v>
      </c>
      <c r="C26" s="149">
        <v>0.24645017709198513</v>
      </c>
      <c r="D26" s="148">
        <v>5.7431583970000002</v>
      </c>
      <c r="E26" s="149">
        <v>-0.20382126002505241</v>
      </c>
      <c r="F26" s="148">
        <v>4.5725806159999998</v>
      </c>
      <c r="G26" s="149">
        <v>0.7072889386976311</v>
      </c>
      <c r="H26" s="148">
        <v>7.8067163070000003</v>
      </c>
      <c r="I26" s="149">
        <f t="shared" si="0"/>
        <v>0.35930715598544549</v>
      </c>
      <c r="J26" s="150">
        <v>0.87278117099999997</v>
      </c>
      <c r="K26" s="151">
        <v>1.8051932069006562</v>
      </c>
      <c r="L26" s="150">
        <v>2.4483198119999998</v>
      </c>
    </row>
    <row r="27" spans="1:12" ht="24" customHeight="1">
      <c r="A27" s="152" t="s">
        <v>230</v>
      </c>
      <c r="B27" s="133">
        <v>9.2792336720000002</v>
      </c>
      <c r="C27" s="134">
        <v>0.13538432317736193</v>
      </c>
      <c r="D27" s="133">
        <v>10.310968151000001</v>
      </c>
      <c r="E27" s="134">
        <v>9.553405127184611E-3</v>
      </c>
      <c r="F27" s="133">
        <v>10.409473007000001</v>
      </c>
      <c r="G27" s="134">
        <v>9.4128027359416055E-2</v>
      </c>
      <c r="H27" s="133">
        <v>11.389296166999999</v>
      </c>
      <c r="I27" s="134">
        <f t="shared" si="0"/>
        <v>0.10458067566578788</v>
      </c>
      <c r="J27" s="135">
        <v>13.696908574</v>
      </c>
      <c r="K27" s="136">
        <v>8.0341261245539197E-2</v>
      </c>
      <c r="L27" s="135">
        <v>14.797335484</v>
      </c>
    </row>
    <row r="28" spans="1:12">
      <c r="A28" s="145" t="s">
        <v>81</v>
      </c>
      <c r="B28" s="128">
        <v>5.7734295099999997</v>
      </c>
      <c r="C28" s="129">
        <v>0.11854622025065598</v>
      </c>
      <c r="D28" s="128">
        <v>6.4078527479999998</v>
      </c>
      <c r="E28" s="129">
        <v>1.514795732943397E-2</v>
      </c>
      <c r="F28" s="128">
        <v>6.5049186280000004</v>
      </c>
      <c r="G28" s="129">
        <v>0.13531326236906782</v>
      </c>
      <c r="H28" s="128">
        <v>7.3851203889999999</v>
      </c>
      <c r="I28" s="129">
        <f t="shared" si="0"/>
        <v>0.15251093922297487</v>
      </c>
      <c r="J28" s="130">
        <v>8.6978715540000007</v>
      </c>
      <c r="K28" s="131">
        <v>8.6716224000012332E-2</v>
      </c>
      <c r="L28" s="130">
        <v>9.4521181320000007</v>
      </c>
    </row>
    <row r="29" spans="1:12">
      <c r="A29" s="145" t="s">
        <v>231</v>
      </c>
      <c r="B29" s="128">
        <v>3.2849073010000001</v>
      </c>
      <c r="C29" s="129">
        <v>0.16935478130737991</v>
      </c>
      <c r="D29" s="128">
        <v>3.6811121519999999</v>
      </c>
      <c r="E29" s="129">
        <v>-1.2197942672190543E-2</v>
      </c>
      <c r="F29" s="128">
        <v>3.6362101569999998</v>
      </c>
      <c r="G29" s="129">
        <v>2.6820092565953413E-2</v>
      </c>
      <c r="H29" s="128">
        <v>3.73373365</v>
      </c>
      <c r="I29" s="129">
        <f t="shared" si="0"/>
        <v>1.4294999942180642E-2</v>
      </c>
      <c r="J29" s="130">
        <v>4.6947737629999997</v>
      </c>
      <c r="K29" s="131">
        <v>6.3655987292779104E-2</v>
      </c>
      <c r="L29" s="130">
        <v>4.9936242220000002</v>
      </c>
    </row>
    <row r="30" spans="1:12">
      <c r="A30" s="145" t="s">
        <v>83</v>
      </c>
      <c r="B30" s="128">
        <v>0.22089686</v>
      </c>
      <c r="C30" s="129">
        <v>8.42144607896822E-2</v>
      </c>
      <c r="D30" s="128">
        <v>0.22200325100000001</v>
      </c>
      <c r="E30" s="129">
        <v>0.20874005128870832</v>
      </c>
      <c r="F30" s="128">
        <v>0.26834422099999999</v>
      </c>
      <c r="G30" s="129">
        <v>7.8179660146286967E-3</v>
      </c>
      <c r="H30" s="128">
        <v>0.27044212699999998</v>
      </c>
      <c r="I30" s="129">
        <f t="shared" si="0"/>
        <v>0.21818993993020386</v>
      </c>
      <c r="J30" s="130">
        <v>0.30426325799999998</v>
      </c>
      <c r="K30" s="131">
        <v>0.15555566028941947</v>
      </c>
      <c r="L30" s="130">
        <v>0.35159312999999998</v>
      </c>
    </row>
    <row r="31" spans="1:12" ht="23.25" customHeight="1">
      <c r="A31" s="152" t="s">
        <v>232</v>
      </c>
      <c r="B31" s="133">
        <v>2.4850864559999999</v>
      </c>
      <c r="C31" s="134">
        <v>0.11149461372395719</v>
      </c>
      <c r="D31" s="133">
        <v>2.531365283</v>
      </c>
      <c r="E31" s="134">
        <v>-3.4714387366432065E-2</v>
      </c>
      <c r="F31" s="133">
        <v>2.4434904880000001</v>
      </c>
      <c r="G31" s="134">
        <v>7.503068127351753E-2</v>
      </c>
      <c r="H31" s="133">
        <v>2.6268272439999998</v>
      </c>
      <c r="I31" s="134">
        <f t="shared" si="0"/>
        <v>3.7711649772989242E-2</v>
      </c>
      <c r="J31" s="135">
        <v>2.8289349750000001</v>
      </c>
      <c r="K31" s="136">
        <v>9.6942043003303668E-2</v>
      </c>
      <c r="L31" s="135">
        <v>3.1031777109999998</v>
      </c>
    </row>
    <row r="32" spans="1:12">
      <c r="A32" s="145" t="s">
        <v>78</v>
      </c>
      <c r="B32" s="128">
        <v>0.84010630900000005</v>
      </c>
      <c r="C32" s="129">
        <v>6.0663007853934969E-2</v>
      </c>
      <c r="D32" s="128">
        <v>0.88541745599999999</v>
      </c>
      <c r="E32" s="129">
        <v>0.10511352398726603</v>
      </c>
      <c r="F32" s="128">
        <v>0.97848680499999996</v>
      </c>
      <c r="G32" s="129">
        <v>2.5673027854473673E-2</v>
      </c>
      <c r="H32" s="128">
        <v>1.003607524</v>
      </c>
      <c r="I32" s="129">
        <f t="shared" si="0"/>
        <v>0.13348513427094666</v>
      </c>
      <c r="J32" s="130">
        <v>0.90978878299999999</v>
      </c>
      <c r="K32" s="131">
        <v>6.1706912691184446E-2</v>
      </c>
      <c r="L32" s="130">
        <v>0.96592904000000002</v>
      </c>
    </row>
    <row r="33" spans="1:12" ht="25.5">
      <c r="A33" s="145" t="s">
        <v>197</v>
      </c>
      <c r="B33" s="128">
        <v>1.2113036660000001</v>
      </c>
      <c r="C33" s="129">
        <v>0.13077148946622552</v>
      </c>
      <c r="D33" s="128">
        <v>1.2209364579999999</v>
      </c>
      <c r="E33" s="129">
        <v>-7.2201194765207033E-2</v>
      </c>
      <c r="F33" s="128">
        <v>1.1327833869999999</v>
      </c>
      <c r="G33" s="129">
        <v>8.2320528417142214E-2</v>
      </c>
      <c r="H33" s="128">
        <v>1.2260347140000001</v>
      </c>
      <c r="I33" s="129">
        <f t="shared" si="0"/>
        <v>4.1756931465144476E-3</v>
      </c>
      <c r="J33" s="130">
        <v>1.5138763879999999</v>
      </c>
      <c r="K33" s="131">
        <v>0.12873547572630484</v>
      </c>
      <c r="L33" s="130">
        <v>1.7087659850000001</v>
      </c>
    </row>
    <row r="34" spans="1:12">
      <c r="A34" s="145" t="s">
        <v>79</v>
      </c>
      <c r="B34" s="128">
        <v>0.433676479</v>
      </c>
      <c r="C34" s="129">
        <v>0.17106323387708811</v>
      </c>
      <c r="D34" s="128">
        <v>0.425011368</v>
      </c>
      <c r="E34" s="129">
        <v>-0.21832609898566291</v>
      </c>
      <c r="F34" s="128">
        <v>0.33222029400000003</v>
      </c>
      <c r="G34" s="129">
        <v>0.19554709081077393</v>
      </c>
      <c r="H34" s="128">
        <v>0.39718500600000001</v>
      </c>
      <c r="I34" s="129">
        <f t="shared" si="0"/>
        <v>-6.5472041679600412E-2</v>
      </c>
      <c r="J34" s="130">
        <v>0.40526980299999998</v>
      </c>
      <c r="K34" s="131">
        <v>5.7277603285927459E-2</v>
      </c>
      <c r="L34" s="130">
        <v>0.428482686</v>
      </c>
    </row>
    <row r="35" spans="1:12" ht="18" customHeight="1">
      <c r="A35" s="146" t="s">
        <v>233</v>
      </c>
      <c r="B35" s="123">
        <v>66.559123669000002</v>
      </c>
      <c r="C35" s="124">
        <v>3.0416118854164731E-2</v>
      </c>
      <c r="D35" s="123">
        <v>66.319862623999995</v>
      </c>
      <c r="E35" s="124">
        <v>1.6900559887384148E-2</v>
      </c>
      <c r="F35" s="123">
        <v>67.440705433999995</v>
      </c>
      <c r="G35" s="124">
        <v>2.6432767755440567E-2</v>
      </c>
      <c r="H35" s="123">
        <v>69.223349937999998</v>
      </c>
      <c r="I35" s="124">
        <f t="shared" si="0"/>
        <v>4.3780056217264773E-2</v>
      </c>
      <c r="J35" s="125">
        <v>71.274923881000007</v>
      </c>
      <c r="K35" s="126">
        <v>2.9806735669714479E-2</v>
      </c>
      <c r="L35" s="125">
        <v>73.399396697</v>
      </c>
    </row>
    <row r="36" spans="1:12" ht="18" customHeight="1">
      <c r="A36" s="152" t="s">
        <v>234</v>
      </c>
      <c r="B36" s="133">
        <v>67.547984084999996</v>
      </c>
      <c r="C36" s="134">
        <v>3.496704312742982E-2</v>
      </c>
      <c r="D36" s="133">
        <v>67.678867581000006</v>
      </c>
      <c r="E36" s="134">
        <v>-5.1891771324287239E-3</v>
      </c>
      <c r="F36" s="133">
        <v>67.327669948999997</v>
      </c>
      <c r="G36" s="134">
        <v>6.62365714924944E-2</v>
      </c>
      <c r="H36" s="133">
        <v>71.787223972999996</v>
      </c>
      <c r="I36" s="134">
        <f t="shared" si="0"/>
        <v>6.0703681057945991E-2</v>
      </c>
      <c r="J36" s="135">
        <v>64.677195045000005</v>
      </c>
      <c r="K36" s="136">
        <v>4.3053519715296584E-2</v>
      </c>
      <c r="L36" s="135">
        <v>67.461775936999999</v>
      </c>
    </row>
    <row r="37" spans="1:12" ht="18" customHeight="1">
      <c r="A37" s="147" t="s">
        <v>235</v>
      </c>
      <c r="B37" s="148">
        <v>0.98886041599999996</v>
      </c>
      <c r="C37" s="149"/>
      <c r="D37" s="148">
        <v>1.359004957</v>
      </c>
      <c r="E37" s="149"/>
      <c r="F37" s="153">
        <v>-0.11303548400000001</v>
      </c>
      <c r="G37" s="149"/>
      <c r="H37" s="153">
        <v>2.563874035</v>
      </c>
      <c r="I37" s="149"/>
      <c r="J37" s="150">
        <v>-6.5977288359999999</v>
      </c>
      <c r="K37" s="151"/>
      <c r="L37" s="150">
        <v>-5.9376207599999997</v>
      </c>
    </row>
    <row r="38" spans="1:12">
      <c r="A38" s="154" t="s">
        <v>236</v>
      </c>
      <c r="B38" s="155">
        <v>3.2265025710000002</v>
      </c>
      <c r="C38" s="156">
        <v>5.2362226058179751E-2</v>
      </c>
      <c r="D38" s="155">
        <v>3.395449428</v>
      </c>
      <c r="E38" s="156">
        <v>-3.3893307039412068E-2</v>
      </c>
      <c r="F38" s="155">
        <v>3.2803664179999998</v>
      </c>
      <c r="G38" s="156">
        <v>7.29370449859299E-2</v>
      </c>
      <c r="H38" s="155">
        <v>3.5196266509999998</v>
      </c>
      <c r="I38" s="156">
        <f t="shared" si="0"/>
        <v>3.6571660286262242E-2</v>
      </c>
      <c r="J38" s="157">
        <v>3.3974635919999998</v>
      </c>
      <c r="K38" s="158">
        <v>-2.6268535212606303E-2</v>
      </c>
      <c r="L38" s="157">
        <v>3.3082172000000001</v>
      </c>
    </row>
    <row r="39" spans="1:12">
      <c r="A39" s="145" t="s">
        <v>237</v>
      </c>
      <c r="B39" s="128">
        <v>2.494007533</v>
      </c>
      <c r="C39" s="129">
        <v>-2.2019515287486469E-2</v>
      </c>
      <c r="D39" s="128">
        <v>2.4390906960000001</v>
      </c>
      <c r="E39" s="129">
        <v>0.72340326167190638</v>
      </c>
      <c r="F39" s="128">
        <v>4.2035368609999999</v>
      </c>
      <c r="G39" s="129">
        <v>-0.31230681385952996</v>
      </c>
      <c r="H39" s="128">
        <v>2.8907436569999998</v>
      </c>
      <c r="I39" s="129">
        <f t="shared" si="0"/>
        <v>0.1851726800240312</v>
      </c>
      <c r="J39" s="130">
        <v>7.8828289280000003</v>
      </c>
      <c r="K39" s="131">
        <v>-0.1101069547401955</v>
      </c>
      <c r="L39" s="130">
        <v>7.0148746400000004</v>
      </c>
    </row>
    <row r="40" spans="1:12">
      <c r="A40" s="145" t="s">
        <v>238</v>
      </c>
      <c r="B40" s="128">
        <v>-0.73249503699999996</v>
      </c>
      <c r="C40" s="129"/>
      <c r="D40" s="128">
        <v>-0.95635873100000002</v>
      </c>
      <c r="E40" s="129"/>
      <c r="F40" s="159">
        <v>0.92317044199999998</v>
      </c>
      <c r="G40" s="129"/>
      <c r="H40" s="159">
        <v>-0.62888299299999995</v>
      </c>
      <c r="I40" s="129"/>
      <c r="J40" s="160">
        <v>4.4853653360000001</v>
      </c>
      <c r="K40" s="161"/>
      <c r="L40" s="160">
        <v>3.7066574399999999</v>
      </c>
    </row>
    <row r="41" spans="1:12">
      <c r="A41" s="146" t="s">
        <v>239</v>
      </c>
      <c r="B41" s="123">
        <v>69.785626239999999</v>
      </c>
      <c r="C41" s="124">
        <v>3.1463766687093608E-2</v>
      </c>
      <c r="D41" s="123">
        <v>69.715312053000005</v>
      </c>
      <c r="E41" s="124">
        <v>1.4426669986578933E-2</v>
      </c>
      <c r="F41" s="123">
        <v>70.721071852999998</v>
      </c>
      <c r="G41" s="124">
        <v>2.8589848584346989E-2</v>
      </c>
      <c r="H41" s="123">
        <v>72.742976588999994</v>
      </c>
      <c r="I41" s="124">
        <f t="shared" si="0"/>
        <v>4.3428974881418503E-2</v>
      </c>
      <c r="J41" s="135">
        <v>74.672387473000001</v>
      </c>
      <c r="K41" s="136">
        <v>2.7255408496693612E-2</v>
      </c>
      <c r="L41" s="135">
        <v>76.707613897000002</v>
      </c>
    </row>
    <row r="42" spans="1:12">
      <c r="A42" s="152" t="s">
        <v>240</v>
      </c>
      <c r="B42" s="133">
        <v>70.041991619000001</v>
      </c>
      <c r="C42" s="134">
        <v>3.2873470403726568E-2</v>
      </c>
      <c r="D42" s="133">
        <v>70.117958278000003</v>
      </c>
      <c r="E42" s="134">
        <v>2.0155300677706878E-2</v>
      </c>
      <c r="F42" s="133">
        <v>71.53120681</v>
      </c>
      <c r="G42" s="134">
        <v>4.3991440398291726E-2</v>
      </c>
      <c r="H42" s="133">
        <v>74.677967631000001</v>
      </c>
      <c r="I42" s="134">
        <f t="shared" si="0"/>
        <v>6.5033401784471812E-2</v>
      </c>
      <c r="J42" s="135">
        <v>72.560023973</v>
      </c>
      <c r="K42" s="136">
        <v>2.6414360126358227E-2</v>
      </c>
      <c r="L42" s="135">
        <v>74.476650577000001</v>
      </c>
    </row>
    <row r="43" spans="1:12" ht="20.25" customHeight="1">
      <c r="A43" s="162" t="s">
        <v>241</v>
      </c>
      <c r="B43" s="163">
        <v>0.25636537799999998</v>
      </c>
      <c r="C43" s="149"/>
      <c r="D43" s="163">
        <v>0.40264622500000002</v>
      </c>
      <c r="E43" s="149"/>
      <c r="F43" s="163">
        <v>0.81013495700000004</v>
      </c>
      <c r="G43" s="149"/>
      <c r="H43" s="163">
        <v>1.934991041</v>
      </c>
      <c r="I43" s="149" t="s">
        <v>242</v>
      </c>
      <c r="J43" s="150">
        <v>-2.1123634999999998</v>
      </c>
      <c r="K43" s="151"/>
      <c r="L43" s="150">
        <v>-2.2309633199999999</v>
      </c>
    </row>
    <row r="44" spans="1:12" ht="17.25">
      <c r="A44" s="152" t="s">
        <v>243</v>
      </c>
      <c r="B44" s="148">
        <v>32.218833494000002</v>
      </c>
      <c r="C44" s="164">
        <v>-2.5446494894133198E-2</v>
      </c>
      <c r="D44" s="148">
        <v>31.398977112000001</v>
      </c>
      <c r="E44" s="149">
        <v>3.1965350986431273E-2</v>
      </c>
      <c r="F44" s="148">
        <v>32.402656436000001</v>
      </c>
      <c r="G44" s="149">
        <v>-1.9266326488787899E-2</v>
      </c>
      <c r="H44" s="148">
        <v>31.778376278</v>
      </c>
      <c r="I44" s="149">
        <f t="shared" si="0"/>
        <v>1.2083169609210076E-2</v>
      </c>
      <c r="J44" s="160" t="s">
        <v>217</v>
      </c>
      <c r="K44" s="161"/>
      <c r="L44" s="160" t="s">
        <v>217</v>
      </c>
    </row>
    <row r="45" spans="1:12">
      <c r="A45" s="146" t="s">
        <v>244</v>
      </c>
      <c r="B45" s="155"/>
      <c r="C45" s="165"/>
      <c r="D45" s="155"/>
      <c r="E45" s="165"/>
      <c r="F45" s="155"/>
      <c r="G45" s="165"/>
      <c r="H45" s="155"/>
      <c r="I45" s="165"/>
      <c r="J45" s="166"/>
      <c r="K45" s="167"/>
      <c r="L45" s="166"/>
    </row>
    <row r="46" spans="1:12">
      <c r="A46" s="145" t="s">
        <v>245</v>
      </c>
      <c r="B46" s="168">
        <v>0.11962282524488946</v>
      </c>
      <c r="C46" s="169">
        <v>1.6150904803317336</v>
      </c>
      <c r="D46" s="168">
        <v>0.14027564377215657</v>
      </c>
      <c r="E46" s="169">
        <v>-1.9245415768422953</v>
      </c>
      <c r="F46" s="168">
        <v>0.12103022800373361</v>
      </c>
      <c r="G46" s="169">
        <v>4.2738973644739469</v>
      </c>
      <c r="H46" s="168">
        <v>0.16376920164847308</v>
      </c>
      <c r="I46" s="169">
        <f>(H46-D46)*100</f>
        <v>2.3493557876316515</v>
      </c>
      <c r="J46" s="170">
        <v>6.9043894818818299E-2</v>
      </c>
      <c r="K46" s="171">
        <v>2.0400828523127288</v>
      </c>
      <c r="L46" s="170">
        <v>8.9444723341945587E-2</v>
      </c>
    </row>
    <row r="47" spans="1:12">
      <c r="A47" s="145" t="s">
        <v>246</v>
      </c>
      <c r="B47" s="168">
        <v>7.0032310687759211E-2</v>
      </c>
      <c r="C47" s="169">
        <v>1.5152626191636127</v>
      </c>
      <c r="D47" s="168">
        <v>8.8156233077508361E-2</v>
      </c>
      <c r="E47" s="169">
        <v>-1.7683266416221601</v>
      </c>
      <c r="F47" s="168">
        <v>7.0472966661286746E-2</v>
      </c>
      <c r="G47" s="169">
        <v>4.2405453304839984</v>
      </c>
      <c r="H47" s="168">
        <v>0.11287841996612674</v>
      </c>
      <c r="I47" s="169">
        <f t="shared" ref="I47:I48" si="1">(H47-D47)*100</f>
        <v>2.472218688861838</v>
      </c>
      <c r="J47" s="170">
        <v>1.4111652777494214E-2</v>
      </c>
      <c r="K47" s="171">
        <v>2.3930192127246297</v>
      </c>
      <c r="L47" s="170">
        <v>3.804184490474051E-2</v>
      </c>
    </row>
    <row r="48" spans="1:12">
      <c r="A48" s="145" t="s">
        <v>247</v>
      </c>
      <c r="B48" s="168">
        <v>0.49519518294001308</v>
      </c>
      <c r="C48" s="169">
        <v>-2.8511971234090994</v>
      </c>
      <c r="D48" s="168">
        <v>0.48196747387756617</v>
      </c>
      <c r="E48" s="169">
        <v>1.7424777132963976</v>
      </c>
      <c r="F48" s="168">
        <v>0.4993922510105302</v>
      </c>
      <c r="G48" s="169">
        <v>-3.9904194536226512</v>
      </c>
      <c r="H48" s="168">
        <v>0.45948805647430369</v>
      </c>
      <c r="I48" s="169">
        <f t="shared" si="1"/>
        <v>-2.2479417403262483</v>
      </c>
      <c r="J48" s="170" t="s">
        <v>217</v>
      </c>
      <c r="K48" s="171"/>
      <c r="L48" s="170" t="s">
        <v>217</v>
      </c>
    </row>
    <row r="49" spans="1:12">
      <c r="A49" s="162" t="s">
        <v>248</v>
      </c>
      <c r="B49" s="172">
        <v>4.1396379154752401</v>
      </c>
      <c r="C49" s="173">
        <v>-0.67677257380919409</v>
      </c>
      <c r="D49" s="172">
        <v>3.435860003326054</v>
      </c>
      <c r="E49" s="173">
        <v>0.69031788832531626</v>
      </c>
      <c r="F49" s="172">
        <v>4.1261778916513707</v>
      </c>
      <c r="G49" s="174">
        <v>-1.3204729614863902</v>
      </c>
      <c r="H49" s="172">
        <v>2.8057049301649797</v>
      </c>
      <c r="I49" s="173">
        <f>H49-D49</f>
        <v>-0.63015507316107433</v>
      </c>
      <c r="J49" s="175" t="s">
        <v>217</v>
      </c>
      <c r="K49" s="176"/>
      <c r="L49" s="175" t="s">
        <v>217</v>
      </c>
    </row>
    <row r="50" spans="1:12">
      <c r="A50" s="177" t="s">
        <v>249</v>
      </c>
      <c r="B50" s="118"/>
      <c r="C50" s="118"/>
      <c r="D50" s="118"/>
      <c r="E50" s="178"/>
      <c r="F50" s="178"/>
      <c r="G50" s="178"/>
      <c r="H50" s="178"/>
      <c r="I50" s="178"/>
      <c r="J50" s="178"/>
      <c r="K50" s="178"/>
      <c r="L50" s="178"/>
    </row>
    <row r="51" spans="1:12" ht="20.25" customHeight="1">
      <c r="A51" s="114" t="s">
        <v>250</v>
      </c>
      <c r="B51" s="114"/>
      <c r="C51" s="114"/>
      <c r="D51" s="114"/>
      <c r="E51" s="114"/>
      <c r="F51" s="114"/>
      <c r="G51" s="114"/>
      <c r="H51" s="114"/>
      <c r="I51" s="178"/>
      <c r="J51" s="178"/>
      <c r="K51" s="178"/>
      <c r="L51" s="178"/>
    </row>
    <row r="52" spans="1:12">
      <c r="A52" s="177" t="s">
        <v>251</v>
      </c>
      <c r="B52" s="179"/>
      <c r="C52" s="179"/>
      <c r="D52" s="179"/>
      <c r="E52" s="178"/>
      <c r="F52" s="178"/>
      <c r="G52" s="178"/>
      <c r="H52" s="178"/>
      <c r="I52" s="178"/>
      <c r="J52" s="178"/>
      <c r="K52" s="178"/>
      <c r="L52" s="178"/>
    </row>
    <row r="53" spans="1:12" ht="20.25" customHeight="1">
      <c r="A53" s="180" t="s">
        <v>252</v>
      </c>
      <c r="B53" s="181"/>
      <c r="C53" s="181"/>
      <c r="D53" s="181"/>
      <c r="E53" s="182"/>
      <c r="F53" s="182"/>
      <c r="G53" s="182"/>
      <c r="H53" s="182"/>
      <c r="I53" s="178"/>
      <c r="J53" s="178"/>
      <c r="K53" s="178"/>
      <c r="L53" s="178"/>
    </row>
    <row r="54" spans="1:12" ht="25.5" customHeight="1">
      <c r="A54" s="183" t="s">
        <v>253</v>
      </c>
      <c r="B54" s="183"/>
      <c r="C54" s="183"/>
      <c r="D54" s="183"/>
      <c r="E54" s="183"/>
      <c r="F54" s="183"/>
      <c r="G54" s="183"/>
      <c r="H54" s="183"/>
      <c r="I54" s="178"/>
      <c r="J54" s="178"/>
      <c r="K54" s="178"/>
      <c r="L54" s="178"/>
    </row>
    <row r="55" spans="1:12">
      <c r="A55" s="184" t="s">
        <v>256</v>
      </c>
      <c r="B55" s="177"/>
      <c r="C55" s="177"/>
      <c r="D55" s="177"/>
      <c r="E55" s="178"/>
      <c r="F55" s="178"/>
      <c r="G55" s="178"/>
      <c r="H55" s="178"/>
      <c r="I55" s="178"/>
      <c r="J55" s="178"/>
      <c r="K55" s="178"/>
      <c r="L55" s="178"/>
    </row>
  </sheetData>
  <mergeCells count="4">
    <mergeCell ref="G2:H2"/>
    <mergeCell ref="A51:H51"/>
    <mergeCell ref="A54:H54"/>
    <mergeCell ref="J2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I14" sqref="I14"/>
    </sheetView>
  </sheetViews>
  <sheetFormatPr baseColWidth="10" defaultRowHeight="15"/>
  <cols>
    <col min="1" max="1" width="23.5703125" customWidth="1"/>
  </cols>
  <sheetData>
    <row r="1" spans="1:9">
      <c r="A1" t="s">
        <v>52</v>
      </c>
    </row>
    <row r="2" spans="1:9">
      <c r="B2">
        <v>2015</v>
      </c>
      <c r="C2">
        <v>2016</v>
      </c>
      <c r="D2">
        <v>2017</v>
      </c>
      <c r="E2">
        <v>2018</v>
      </c>
      <c r="F2">
        <v>2019</v>
      </c>
      <c r="G2">
        <v>2020</v>
      </c>
      <c r="H2">
        <v>2021</v>
      </c>
      <c r="I2" s="101" t="s">
        <v>200</v>
      </c>
    </row>
    <row r="3" spans="1:9">
      <c r="A3" t="s">
        <v>68</v>
      </c>
      <c r="B3" s="51">
        <v>5.2521954798809656</v>
      </c>
      <c r="C3" s="51">
        <v>4.3334895496803512</v>
      </c>
      <c r="D3" s="51">
        <v>4.2261715113065499</v>
      </c>
      <c r="E3" s="51">
        <v>4.1396379154752401</v>
      </c>
      <c r="F3" s="51">
        <v>3.435860003326054</v>
      </c>
      <c r="G3" s="51">
        <v>4.1261625044765404</v>
      </c>
      <c r="H3" s="51">
        <v>2.8057049300407999</v>
      </c>
      <c r="I3" s="51">
        <v>2.3002191762239987</v>
      </c>
    </row>
    <row r="21" spans="1:9">
      <c r="A21" t="s">
        <v>69</v>
      </c>
    </row>
    <row r="22" spans="1:9">
      <c r="B22">
        <v>2015</v>
      </c>
      <c r="C22">
        <v>2016</v>
      </c>
      <c r="D22">
        <v>2017</v>
      </c>
      <c r="E22">
        <v>2018</v>
      </c>
      <c r="F22">
        <v>2019</v>
      </c>
      <c r="G22">
        <v>2020</v>
      </c>
      <c r="H22">
        <v>2021</v>
      </c>
      <c r="I22" s="101" t="s">
        <v>200</v>
      </c>
    </row>
    <row r="23" spans="1:9">
      <c r="A23" t="s">
        <v>53</v>
      </c>
      <c r="B23" s="29">
        <v>100</v>
      </c>
      <c r="C23" s="29">
        <v>120.40717441178899</v>
      </c>
      <c r="D23" s="29">
        <v>121.00717971552957</v>
      </c>
      <c r="E23" s="29">
        <v>121.20322551472637</v>
      </c>
      <c r="F23" s="29">
        <v>141.38531928336081</v>
      </c>
      <c r="G23" s="29">
        <v>121.49504448031027</v>
      </c>
      <c r="H23" s="29">
        <v>175.23222860072704</v>
      </c>
      <c r="I23" s="29">
        <v>207.99165695872995</v>
      </c>
    </row>
    <row r="24" spans="1:9">
      <c r="A24" t="s">
        <v>54</v>
      </c>
      <c r="B24" s="29">
        <v>100</v>
      </c>
      <c r="C24" s="29">
        <v>99.883886943469747</v>
      </c>
      <c r="D24" s="29">
        <v>97.895690285240079</v>
      </c>
      <c r="E24" s="29">
        <v>96.118845801128231</v>
      </c>
      <c r="F24" s="29">
        <v>93.67295808221985</v>
      </c>
      <c r="G24" s="29">
        <v>96.667247065255268</v>
      </c>
      <c r="H24" s="29">
        <v>94.804824324274222</v>
      </c>
      <c r="I24" s="29">
        <v>92.254931902150588</v>
      </c>
    </row>
    <row r="25" spans="1:9">
      <c r="B25" s="29"/>
      <c r="C25" s="29"/>
      <c r="D25" s="29"/>
      <c r="E25" s="29"/>
      <c r="F25" s="29"/>
      <c r="G25" s="29"/>
      <c r="H25" s="29"/>
    </row>
    <row r="42" spans="1:9">
      <c r="A42" t="s">
        <v>86</v>
      </c>
    </row>
    <row r="43" spans="1:9">
      <c r="B43">
        <v>2015</v>
      </c>
      <c r="C43">
        <v>2016</v>
      </c>
      <c r="D43">
        <v>2017</v>
      </c>
      <c r="E43">
        <v>2018</v>
      </c>
      <c r="F43">
        <v>2019</v>
      </c>
      <c r="G43">
        <v>2020</v>
      </c>
      <c r="H43">
        <v>2021</v>
      </c>
      <c r="I43" s="101" t="s">
        <v>200</v>
      </c>
    </row>
    <row r="44" spans="1:9">
      <c r="A44" t="s">
        <v>56</v>
      </c>
      <c r="B44" s="29">
        <v>100</v>
      </c>
      <c r="C44" s="29">
        <v>102.14448275297299</v>
      </c>
      <c r="D44" s="29">
        <v>102.01614861025043</v>
      </c>
      <c r="E44" s="29">
        <v>101.27325356811438</v>
      </c>
      <c r="F44" s="29">
        <v>104.53482092649081</v>
      </c>
      <c r="G44" s="29">
        <v>104.11234693855489</v>
      </c>
      <c r="H44" s="29">
        <v>110.97385827968773</v>
      </c>
      <c r="I44" s="29">
        <v>116.03169062566498</v>
      </c>
    </row>
    <row r="45" spans="1:9">
      <c r="A45" t="s">
        <v>55</v>
      </c>
      <c r="B45" s="29">
        <v>100</v>
      </c>
      <c r="C45" s="29">
        <v>100.12046271858755</v>
      </c>
      <c r="D45" s="29">
        <v>99.91140807596696</v>
      </c>
      <c r="E45" s="29">
        <v>99.06420489968643</v>
      </c>
      <c r="F45" s="29">
        <v>100.36908057363901</v>
      </c>
      <c r="G45" s="29">
        <v>102.20113478610243</v>
      </c>
      <c r="H45" s="29">
        <v>103.63980323886679</v>
      </c>
      <c r="I45" s="29">
        <v>105.49394299862497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E4" sqref="E4:E12"/>
    </sheetView>
  </sheetViews>
  <sheetFormatPr baseColWidth="10" defaultRowHeight="15"/>
  <cols>
    <col min="2" max="2" width="19.140625" style="63" customWidth="1"/>
  </cols>
  <sheetData>
    <row r="1" spans="1:5">
      <c r="A1" t="s">
        <v>57</v>
      </c>
    </row>
    <row r="3" spans="1:5">
      <c r="C3" s="105" t="s">
        <v>58</v>
      </c>
      <c r="D3" s="106"/>
      <c r="E3" s="107"/>
    </row>
    <row r="4" spans="1:5">
      <c r="C4" s="88">
        <v>2019</v>
      </c>
      <c r="D4" s="89">
        <v>2020</v>
      </c>
      <c r="E4" s="65">
        <v>2021</v>
      </c>
    </row>
    <row r="5" spans="1:5">
      <c r="A5" s="102" t="s">
        <v>59</v>
      </c>
      <c r="B5" s="60" t="s">
        <v>60</v>
      </c>
      <c r="C5" s="52">
        <v>0</v>
      </c>
      <c r="D5" s="52">
        <v>6</v>
      </c>
      <c r="E5" s="53">
        <v>0</v>
      </c>
    </row>
    <row r="6" spans="1:5">
      <c r="A6" s="103"/>
      <c r="B6" s="56" t="s">
        <v>61</v>
      </c>
      <c r="C6" s="54">
        <v>0</v>
      </c>
      <c r="D6" s="54">
        <v>1</v>
      </c>
      <c r="E6" s="55">
        <v>0</v>
      </c>
    </row>
    <row r="7" spans="1:5">
      <c r="A7" s="103"/>
      <c r="B7" s="56" t="s">
        <v>62</v>
      </c>
      <c r="C7" s="54">
        <v>1</v>
      </c>
      <c r="D7" s="54">
        <v>5</v>
      </c>
      <c r="E7" s="55">
        <v>1</v>
      </c>
    </row>
    <row r="8" spans="1:5">
      <c r="A8" s="104"/>
      <c r="B8" s="57" t="s">
        <v>63</v>
      </c>
      <c r="C8" s="58">
        <v>3</v>
      </c>
      <c r="D8" s="58">
        <v>7</v>
      </c>
      <c r="E8" s="59">
        <v>0</v>
      </c>
    </row>
    <row r="9" spans="1:5">
      <c r="A9" s="102" t="s">
        <v>64</v>
      </c>
      <c r="B9" s="60" t="s">
        <v>65</v>
      </c>
      <c r="C9" s="52">
        <v>8</v>
      </c>
      <c r="D9" s="52">
        <v>18</v>
      </c>
      <c r="E9" s="53">
        <v>1</v>
      </c>
    </row>
    <row r="10" spans="1:5">
      <c r="A10" s="103"/>
      <c r="B10" s="56" t="s">
        <v>66</v>
      </c>
      <c r="C10" s="54">
        <v>20</v>
      </c>
      <c r="D10" s="54">
        <v>33</v>
      </c>
      <c r="E10" s="55">
        <v>6</v>
      </c>
    </row>
    <row r="11" spans="1:5">
      <c r="A11" s="103"/>
      <c r="B11" s="56" t="s">
        <v>67</v>
      </c>
      <c r="C11" s="54">
        <v>53</v>
      </c>
      <c r="D11" s="54">
        <v>24</v>
      </c>
      <c r="E11" s="55">
        <v>27</v>
      </c>
    </row>
    <row r="12" spans="1:5">
      <c r="A12" s="104"/>
      <c r="B12" s="57" t="s">
        <v>60</v>
      </c>
      <c r="C12" s="58">
        <v>11</v>
      </c>
      <c r="D12" s="58">
        <v>1</v>
      </c>
      <c r="E12" s="59">
        <v>60</v>
      </c>
    </row>
  </sheetData>
  <mergeCells count="3">
    <mergeCell ref="A5:A8"/>
    <mergeCell ref="A9:A12"/>
    <mergeCell ref="C3:E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opLeftCell="A13" workbookViewId="0">
      <selection activeCell="A12" sqref="A12"/>
    </sheetView>
  </sheetViews>
  <sheetFormatPr baseColWidth="10" defaultRowHeight="15"/>
  <cols>
    <col min="1" max="1" width="20.140625" customWidth="1"/>
  </cols>
  <sheetData>
    <row r="1" spans="1:17">
      <c r="A1" s="17" t="s">
        <v>87</v>
      </c>
    </row>
    <row r="3" spans="1:17">
      <c r="B3" s="17">
        <v>2012</v>
      </c>
      <c r="C3" s="17">
        <v>2013</v>
      </c>
      <c r="D3" s="17">
        <v>2014</v>
      </c>
      <c r="E3" s="17">
        <v>2015</v>
      </c>
      <c r="F3" s="17">
        <v>2016</v>
      </c>
      <c r="G3" s="17">
        <v>2017</v>
      </c>
      <c r="H3" s="17">
        <v>2018</v>
      </c>
      <c r="I3" s="17">
        <v>2019</v>
      </c>
      <c r="J3" s="17">
        <v>2020</v>
      </c>
      <c r="K3" s="17">
        <v>2021</v>
      </c>
    </row>
    <row r="4" spans="1:17">
      <c r="A4" t="s">
        <v>13</v>
      </c>
      <c r="B4" s="9">
        <v>11.000402395</v>
      </c>
      <c r="C4" s="9">
        <v>11.535791156</v>
      </c>
      <c r="D4" s="9">
        <v>11.747167995</v>
      </c>
      <c r="E4" s="9">
        <v>12.734742804269999</v>
      </c>
      <c r="F4" s="9">
        <v>13.515455514380001</v>
      </c>
      <c r="G4" s="9">
        <v>13.83930018627</v>
      </c>
      <c r="H4" s="9">
        <v>14.11673947303</v>
      </c>
      <c r="I4" s="9">
        <v>14.099497689240001</v>
      </c>
      <c r="J4" s="9">
        <v>14.33496461202</v>
      </c>
      <c r="K4" s="9">
        <v>7.0536399999999999E-4</v>
      </c>
    </row>
    <row r="5" spans="1:17">
      <c r="A5" t="s">
        <v>14</v>
      </c>
      <c r="B5" s="9">
        <v>6.7521299609999996</v>
      </c>
      <c r="C5" s="9">
        <v>6.1841970970000002</v>
      </c>
      <c r="D5" s="9">
        <v>6.6949478600000001</v>
      </c>
      <c r="E5" s="9">
        <v>8.8498753408299997</v>
      </c>
      <c r="F5" s="9">
        <v>9.5463600501699997</v>
      </c>
      <c r="G5" s="9">
        <v>11.146776191819999</v>
      </c>
      <c r="H5" s="9">
        <v>11.52497294606</v>
      </c>
      <c r="I5" s="9">
        <v>11.49510241031</v>
      </c>
      <c r="J5" s="9">
        <v>11.305705891320001</v>
      </c>
      <c r="K5" s="9">
        <v>14.354824762489999</v>
      </c>
    </row>
    <row r="6" spans="1:17">
      <c r="A6" t="s">
        <v>15</v>
      </c>
      <c r="B6" s="9">
        <v>6.402764425</v>
      </c>
      <c r="C6" s="9">
        <v>6.4574830719999996</v>
      </c>
      <c r="D6" s="9">
        <v>6.5013742040000002</v>
      </c>
      <c r="E6" s="9">
        <v>6.7554043528499994</v>
      </c>
      <c r="F6" s="9">
        <v>6.8550015669300004</v>
      </c>
      <c r="G6" s="9">
        <v>6.9621679474100002</v>
      </c>
      <c r="H6" s="9">
        <v>7.1217968366599997</v>
      </c>
      <c r="I6" s="9">
        <v>7.2723830642200005</v>
      </c>
      <c r="J6" s="9">
        <v>7.51532110525</v>
      </c>
      <c r="K6" s="9">
        <v>7.9274597284499997</v>
      </c>
    </row>
    <row r="7" spans="1:17">
      <c r="A7" t="s">
        <v>17</v>
      </c>
      <c r="B7" s="9">
        <v>5.8580854599999999</v>
      </c>
      <c r="C7" s="9">
        <v>5.7911373429999999</v>
      </c>
      <c r="D7" s="9">
        <v>5.7998703349999996</v>
      </c>
      <c r="E7" s="9">
        <v>6.3682788873199998</v>
      </c>
      <c r="F7" s="9">
        <v>6.1377022096999996</v>
      </c>
      <c r="G7" s="9">
        <v>6.1420344371399995</v>
      </c>
      <c r="H7" s="9">
        <v>6.0970700838800003</v>
      </c>
      <c r="I7" s="9">
        <v>5.8264716023799998</v>
      </c>
      <c r="J7" s="9">
        <v>5.3549188153900005</v>
      </c>
      <c r="K7" s="9">
        <v>5.4394067350500004</v>
      </c>
    </row>
    <row r="8" spans="1:17">
      <c r="A8" t="s">
        <v>16</v>
      </c>
      <c r="B8" s="9">
        <v>6.2423420959999998</v>
      </c>
      <c r="C8" s="9">
        <v>6.6469783959999997</v>
      </c>
      <c r="D8" s="9">
        <v>6.5789808990000003</v>
      </c>
      <c r="E8" s="9">
        <v>7.8196688135099999</v>
      </c>
      <c r="F8" s="9">
        <v>7.8969761189999996</v>
      </c>
      <c r="G8" s="9">
        <v>6.3866914401999999</v>
      </c>
      <c r="H8" s="9">
        <v>5.8379183941099999</v>
      </c>
      <c r="I8" s="9">
        <v>5.1325217386000004</v>
      </c>
      <c r="J8" s="9">
        <v>5.1675554561199997</v>
      </c>
      <c r="K8" s="9">
        <v>5.1601367260700002</v>
      </c>
    </row>
    <row r="9" spans="1:17">
      <c r="A9" t="s">
        <v>37</v>
      </c>
      <c r="B9" s="9">
        <v>6.2423420959999998</v>
      </c>
      <c r="C9" s="9">
        <v>6.6469783959999997</v>
      </c>
      <c r="D9" s="9">
        <v>6.5789808990000003</v>
      </c>
      <c r="E9" s="9">
        <v>7.8196688135099999</v>
      </c>
      <c r="F9" s="9">
        <v>7.8969761189999996</v>
      </c>
      <c r="G9" s="9">
        <v>3.9941519989800001</v>
      </c>
      <c r="H9" s="9">
        <v>4.0069958723100001</v>
      </c>
      <c r="I9" s="9">
        <v>3.7744377930000002</v>
      </c>
      <c r="J9" s="9">
        <v>3.8676126970000002</v>
      </c>
      <c r="K9" s="9">
        <v>3.822673</v>
      </c>
    </row>
    <row r="10" spans="1:17">
      <c r="A10" t="s">
        <v>196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7.8376581999999994E-4</v>
      </c>
      <c r="I10" s="9">
        <v>8.3669115999999999E-4</v>
      </c>
      <c r="J10" s="9">
        <v>6.7962809000000001E-4</v>
      </c>
      <c r="K10" s="9">
        <v>14.689837605579999</v>
      </c>
    </row>
    <row r="11" spans="1:17">
      <c r="A11" t="s">
        <v>88</v>
      </c>
      <c r="B11" s="9">
        <v>2.5533613940000004</v>
      </c>
      <c r="C11" s="9">
        <v>2.7141405039999986</v>
      </c>
      <c r="D11" s="9">
        <v>3.4099782289999991</v>
      </c>
      <c r="E11" s="9">
        <v>1.9511567031600001</v>
      </c>
      <c r="F11" s="9">
        <v>1.8575890097800001</v>
      </c>
      <c r="G11" s="9">
        <v>1.9238934374400001</v>
      </c>
      <c r="H11" s="9">
        <v>1.7316443101599999</v>
      </c>
      <c r="I11" s="9">
        <v>2.0286602539900001</v>
      </c>
      <c r="J11" s="9">
        <v>2.15700932284</v>
      </c>
      <c r="K11" s="9">
        <v>2.1210021513799986</v>
      </c>
    </row>
    <row r="12" spans="1:17">
      <c r="A12" t="s">
        <v>88</v>
      </c>
      <c r="B12" s="9">
        <v>2.5533613940000004</v>
      </c>
      <c r="C12" s="9">
        <v>2.7141405039999986</v>
      </c>
      <c r="D12" s="9">
        <v>3.4099782289999991</v>
      </c>
      <c r="E12" s="9">
        <v>1.9511567031600001</v>
      </c>
      <c r="F12" s="9">
        <v>1.8575890097800001</v>
      </c>
      <c r="G12" s="9">
        <v>1.9238934374400001</v>
      </c>
      <c r="H12" s="9">
        <v>1.7324280759799999</v>
      </c>
      <c r="I12" s="9">
        <v>2.02949694515</v>
      </c>
      <c r="J12" s="9">
        <v>2.1576889509299999</v>
      </c>
      <c r="K12" s="9">
        <v>16.81083975696</v>
      </c>
    </row>
    <row r="16" spans="1:17">
      <c r="L16" s="17"/>
      <c r="M16" s="17"/>
      <c r="N16" s="17"/>
      <c r="O16" s="17"/>
      <c r="P16" s="17"/>
      <c r="Q16" s="17"/>
    </row>
    <row r="17" spans="2:17">
      <c r="L17" s="9"/>
      <c r="M17" s="9"/>
      <c r="N17" s="9"/>
      <c r="O17" s="9"/>
      <c r="P17" s="9"/>
      <c r="Q17" s="9"/>
    </row>
    <row r="18" spans="2:17">
      <c r="L18" s="9"/>
      <c r="M18" s="9"/>
      <c r="N18" s="9"/>
      <c r="O18" s="9"/>
      <c r="P18" s="9"/>
      <c r="Q18" s="9"/>
    </row>
    <row r="19" spans="2:17">
      <c r="L19" s="9"/>
      <c r="M19" s="9"/>
      <c r="N19" s="9"/>
      <c r="O19" s="9"/>
      <c r="P19" s="9"/>
      <c r="Q19" s="9"/>
    </row>
    <row r="20" spans="2:17">
      <c r="L20" s="9"/>
      <c r="M20" s="9"/>
      <c r="N20" s="9"/>
      <c r="O20" s="9"/>
      <c r="P20" s="9"/>
      <c r="Q20" s="9"/>
    </row>
    <row r="21" spans="2:17">
      <c r="L21" s="9"/>
      <c r="M21" s="9"/>
      <c r="N21" s="9"/>
      <c r="O21" s="9"/>
      <c r="P21" s="9"/>
      <c r="Q21" s="9"/>
    </row>
    <row r="22" spans="2:17">
      <c r="L22" s="9"/>
      <c r="M22" s="9"/>
      <c r="N22" s="9"/>
      <c r="O22" s="9"/>
      <c r="P22" s="9"/>
      <c r="Q22" s="9"/>
    </row>
    <row r="24" spans="2:17">
      <c r="L24" s="9"/>
      <c r="M24" s="25"/>
      <c r="N24" s="25"/>
      <c r="O24" s="25"/>
      <c r="P24" s="25"/>
      <c r="Q24" s="25"/>
    </row>
    <row r="25" spans="2:17">
      <c r="L25" s="9"/>
      <c r="M25" s="25"/>
      <c r="N25" s="25"/>
      <c r="O25" s="25"/>
      <c r="P25" s="25"/>
      <c r="Q25" s="25"/>
    </row>
    <row r="26" spans="2:17">
      <c r="L26" s="9"/>
      <c r="M26" s="25"/>
      <c r="N26" s="25"/>
      <c r="O26" s="25"/>
      <c r="P26" s="25"/>
      <c r="Q26" s="25"/>
    </row>
    <row r="27" spans="2:17">
      <c r="L27" s="9"/>
      <c r="M27" s="25"/>
      <c r="N27" s="25"/>
      <c r="O27" s="25"/>
      <c r="P27" s="25"/>
      <c r="Q27" s="25"/>
    </row>
    <row r="28" spans="2:17">
      <c r="L28" s="9"/>
      <c r="M28" s="25"/>
      <c r="N28" s="25"/>
      <c r="O28" s="25"/>
      <c r="P28" s="25"/>
      <c r="Q28" s="25"/>
    </row>
    <row r="29" spans="2:17">
      <c r="M29" s="25"/>
      <c r="N29" s="25"/>
      <c r="O29" s="25"/>
      <c r="P29" s="25"/>
      <c r="Q29" s="25"/>
    </row>
    <row r="31" spans="2:17">
      <c r="B31" t="s">
        <v>100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2"/>
  <sheetViews>
    <sheetView topLeftCell="H20" workbookViewId="0">
      <selection activeCell="R34" sqref="R34"/>
    </sheetView>
  </sheetViews>
  <sheetFormatPr baseColWidth="10" defaultRowHeight="15"/>
  <cols>
    <col min="1" max="1" width="11.42578125" style="13"/>
    <col min="10" max="10" width="15.140625" customWidth="1"/>
  </cols>
  <sheetData>
    <row r="1" spans="1:14">
      <c r="A1" s="13" t="s">
        <v>18</v>
      </c>
      <c r="J1" t="s">
        <v>19</v>
      </c>
    </row>
    <row r="2" spans="1:14">
      <c r="A2" s="13" t="s">
        <v>27</v>
      </c>
      <c r="J2" t="s">
        <v>49</v>
      </c>
      <c r="N2" s="42" t="s">
        <v>30</v>
      </c>
    </row>
    <row r="3" spans="1:14">
      <c r="A3" s="15" t="s">
        <v>20</v>
      </c>
      <c r="B3" s="73">
        <v>660</v>
      </c>
      <c r="C3" s="11"/>
      <c r="D3" t="s">
        <v>28</v>
      </c>
      <c r="J3">
        <v>2013</v>
      </c>
      <c r="K3" s="12">
        <v>104.5</v>
      </c>
    </row>
    <row r="4" spans="1:14">
      <c r="A4" s="14"/>
      <c r="B4" s="73">
        <v>652</v>
      </c>
      <c r="C4" s="11"/>
      <c r="D4" t="s">
        <v>29</v>
      </c>
      <c r="K4" s="12">
        <v>103.8</v>
      </c>
    </row>
    <row r="5" spans="1:14">
      <c r="A5" s="14"/>
      <c r="B5" s="73">
        <v>661</v>
      </c>
      <c r="C5" s="11"/>
      <c r="K5" s="12">
        <v>103.1</v>
      </c>
    </row>
    <row r="6" spans="1:14">
      <c r="A6" s="14"/>
      <c r="B6" s="73">
        <v>664</v>
      </c>
      <c r="C6" s="11"/>
      <c r="K6" s="12">
        <v>103</v>
      </c>
      <c r="L6" s="16"/>
    </row>
    <row r="7" spans="1:14">
      <c r="A7" s="14"/>
      <c r="B7" s="73">
        <v>664</v>
      </c>
      <c r="C7" s="11"/>
      <c r="J7">
        <v>2014</v>
      </c>
      <c r="K7" s="12">
        <v>102.6</v>
      </c>
    </row>
    <row r="8" spans="1:14">
      <c r="A8" s="14"/>
      <c r="B8" s="73">
        <v>676</v>
      </c>
      <c r="C8" s="11"/>
      <c r="K8" s="12">
        <v>102.4</v>
      </c>
    </row>
    <row r="9" spans="1:14">
      <c r="A9" s="14"/>
      <c r="B9" s="73">
        <v>677</v>
      </c>
      <c r="C9" s="11"/>
      <c r="K9" s="12">
        <v>101.6</v>
      </c>
    </row>
    <row r="10" spans="1:14">
      <c r="A10" s="14"/>
      <c r="B10" s="73">
        <v>681</v>
      </c>
      <c r="C10" s="11"/>
      <c r="K10" s="12">
        <v>100.4</v>
      </c>
      <c r="L10" s="16">
        <f>+K10/K6-1</f>
        <v>-2.5242718446601864E-2</v>
      </c>
    </row>
    <row r="11" spans="1:14">
      <c r="A11" s="14"/>
      <c r="B11" s="73">
        <v>690</v>
      </c>
      <c r="C11" s="11"/>
      <c r="J11">
        <v>2015</v>
      </c>
      <c r="K11" s="12">
        <v>100</v>
      </c>
    </row>
    <row r="12" spans="1:14">
      <c r="A12" s="14"/>
      <c r="B12" s="73">
        <v>692</v>
      </c>
      <c r="C12" s="11"/>
      <c r="K12" s="12">
        <v>99.7</v>
      </c>
    </row>
    <row r="13" spans="1:14">
      <c r="A13" s="14"/>
      <c r="B13" s="73">
        <v>709</v>
      </c>
      <c r="C13" s="11"/>
      <c r="K13" s="12">
        <v>99.8</v>
      </c>
    </row>
    <row r="14" spans="1:14">
      <c r="A14" s="14"/>
      <c r="B14" s="73">
        <v>720</v>
      </c>
      <c r="C14" s="11"/>
      <c r="K14" s="12">
        <v>100</v>
      </c>
      <c r="L14" s="16">
        <f>+K14/K10-1</f>
        <v>-3.9840637450200278E-3</v>
      </c>
    </row>
    <row r="15" spans="1:14">
      <c r="A15" s="15" t="s">
        <v>21</v>
      </c>
      <c r="B15" s="73">
        <v>722</v>
      </c>
      <c r="C15" s="11"/>
      <c r="J15">
        <v>2016</v>
      </c>
      <c r="K15" s="12">
        <v>100.3</v>
      </c>
    </row>
    <row r="16" spans="1:14">
      <c r="A16" s="14"/>
      <c r="B16" s="73">
        <v>739</v>
      </c>
      <c r="C16" s="11"/>
      <c r="K16" s="12">
        <v>100.4</v>
      </c>
    </row>
    <row r="17" spans="1:12">
      <c r="A17" s="14"/>
      <c r="B17" s="73">
        <v>736</v>
      </c>
      <c r="C17" s="11"/>
      <c r="K17" s="12">
        <v>101.1</v>
      </c>
    </row>
    <row r="18" spans="1:12">
      <c r="A18" s="14"/>
      <c r="B18" s="73">
        <v>737</v>
      </c>
      <c r="C18" s="11"/>
      <c r="K18" s="12">
        <v>101.5</v>
      </c>
      <c r="L18" s="16">
        <f>+K18/K14-1</f>
        <v>1.4999999999999902E-2</v>
      </c>
    </row>
    <row r="19" spans="1:12">
      <c r="A19" s="14"/>
      <c r="B19" s="73">
        <v>744</v>
      </c>
      <c r="C19" s="11"/>
      <c r="J19">
        <v>2017</v>
      </c>
      <c r="K19" s="12">
        <v>102.7</v>
      </c>
    </row>
    <row r="20" spans="1:12">
      <c r="A20" s="14"/>
      <c r="B20" s="73">
        <v>736</v>
      </c>
      <c r="C20" s="11"/>
      <c r="K20" s="12">
        <v>103.4</v>
      </c>
    </row>
    <row r="21" spans="1:12">
      <c r="A21" s="14"/>
      <c r="B21" s="73">
        <v>733</v>
      </c>
      <c r="C21" s="11"/>
      <c r="K21" s="12">
        <v>104.4</v>
      </c>
    </row>
    <row r="22" spans="1:12">
      <c r="A22" s="14"/>
      <c r="B22" s="73">
        <v>736</v>
      </c>
      <c r="C22" s="11"/>
      <c r="K22" s="12">
        <v>104.7</v>
      </c>
      <c r="L22" s="16">
        <f>+K22/K18-1</f>
        <v>3.1527093596059208E-2</v>
      </c>
    </row>
    <row r="23" spans="1:12">
      <c r="A23" s="14"/>
      <c r="B23" s="73">
        <v>726</v>
      </c>
      <c r="C23" s="11"/>
      <c r="J23">
        <v>2018</v>
      </c>
      <c r="K23" s="12">
        <v>105.7</v>
      </c>
    </row>
    <row r="24" spans="1:12">
      <c r="A24" s="14"/>
      <c r="B24" s="73">
        <v>721</v>
      </c>
      <c r="C24" s="11"/>
      <c r="K24" s="12">
        <v>106.4</v>
      </c>
    </row>
    <row r="25" spans="1:12">
      <c r="A25" s="14"/>
      <c r="B25" s="73">
        <v>707</v>
      </c>
      <c r="C25" s="11"/>
      <c r="K25" s="12">
        <v>107.4</v>
      </c>
    </row>
    <row r="26" spans="1:12">
      <c r="A26" s="14"/>
      <c r="B26" s="73">
        <v>694</v>
      </c>
      <c r="C26" s="11"/>
      <c r="K26" s="12">
        <v>108.1</v>
      </c>
      <c r="L26" s="16">
        <f>+K26/K22-1</f>
        <v>3.2473734479465E-2</v>
      </c>
    </row>
    <row r="27" spans="1:12">
      <c r="A27" s="15" t="s">
        <v>22</v>
      </c>
      <c r="B27" s="73">
        <v>697</v>
      </c>
      <c r="C27" s="11"/>
      <c r="J27">
        <v>2019</v>
      </c>
      <c r="K27" s="12">
        <v>108.9</v>
      </c>
    </row>
    <row r="28" spans="1:12">
      <c r="A28" s="14"/>
      <c r="B28" s="73">
        <v>690</v>
      </c>
      <c r="C28" s="11"/>
      <c r="K28" s="18">
        <v>109.8</v>
      </c>
    </row>
    <row r="29" spans="1:12">
      <c r="A29" s="14"/>
      <c r="B29" s="73">
        <v>696</v>
      </c>
      <c r="C29" s="11"/>
      <c r="K29" s="18">
        <v>110.9</v>
      </c>
    </row>
    <row r="30" spans="1:12">
      <c r="A30" s="14"/>
      <c r="B30" s="73">
        <v>696</v>
      </c>
      <c r="C30" s="11"/>
      <c r="K30" s="18">
        <v>112.2</v>
      </c>
      <c r="L30" s="16">
        <f>+K30/K26-1</f>
        <v>3.7927844588344195E-2</v>
      </c>
    </row>
    <row r="31" spans="1:12">
      <c r="A31" s="14"/>
      <c r="B31" s="73">
        <v>699</v>
      </c>
      <c r="C31" s="11"/>
      <c r="J31">
        <v>2020</v>
      </c>
      <c r="K31" s="18">
        <v>114.3</v>
      </c>
    </row>
    <row r="32" spans="1:12">
      <c r="A32" s="14"/>
      <c r="B32" s="73">
        <v>714</v>
      </c>
      <c r="C32" s="11"/>
      <c r="K32" s="18">
        <v>116</v>
      </c>
    </row>
    <row r="33" spans="1:12">
      <c r="A33" s="14"/>
      <c r="B33" s="73">
        <v>726</v>
      </c>
      <c r="C33" s="11"/>
      <c r="K33" s="18">
        <v>116.6</v>
      </c>
    </row>
    <row r="34" spans="1:12">
      <c r="A34" s="14"/>
      <c r="B34" s="73">
        <v>737</v>
      </c>
      <c r="C34" s="11"/>
      <c r="K34" s="18">
        <v>119.4</v>
      </c>
      <c r="L34" s="16">
        <f>+K34/K30-1</f>
        <v>6.4171122994652441E-2</v>
      </c>
    </row>
    <row r="35" spans="1:12">
      <c r="A35" s="14"/>
      <c r="B35" s="73">
        <v>752</v>
      </c>
      <c r="C35" s="11"/>
      <c r="J35">
        <v>2021</v>
      </c>
      <c r="K35" s="18">
        <v>120.9</v>
      </c>
    </row>
    <row r="36" spans="1:12">
      <c r="A36" s="14"/>
      <c r="B36" s="73">
        <v>771</v>
      </c>
      <c r="C36" s="11"/>
      <c r="K36" s="18">
        <v>123.2</v>
      </c>
    </row>
    <row r="37" spans="1:12">
      <c r="A37" s="14"/>
      <c r="B37" s="73">
        <v>792</v>
      </c>
      <c r="C37" s="11"/>
      <c r="K37" s="18">
        <v>125.7</v>
      </c>
    </row>
    <row r="38" spans="1:12">
      <c r="A38" s="14"/>
      <c r="B38" s="73">
        <v>797</v>
      </c>
      <c r="C38" s="11"/>
      <c r="K38" s="18">
        <v>127.8</v>
      </c>
    </row>
    <row r="39" spans="1:12">
      <c r="A39" s="15" t="s">
        <v>23</v>
      </c>
      <c r="B39" s="73">
        <v>802</v>
      </c>
      <c r="C39" s="11"/>
      <c r="J39">
        <v>2022</v>
      </c>
      <c r="K39" s="18"/>
    </row>
    <row r="40" spans="1:12">
      <c r="A40" s="14"/>
      <c r="B40" s="73">
        <v>804</v>
      </c>
      <c r="C40" s="11"/>
    </row>
    <row r="41" spans="1:12">
      <c r="A41" s="14"/>
      <c r="B41" s="73">
        <v>808</v>
      </c>
      <c r="C41" s="11"/>
    </row>
    <row r="42" spans="1:12">
      <c r="A42" s="14"/>
      <c r="B42" s="73">
        <v>819</v>
      </c>
      <c r="C42" s="11"/>
    </row>
    <row r="43" spans="1:12">
      <c r="A43" s="14"/>
      <c r="B43" s="73">
        <v>824</v>
      </c>
      <c r="C43" s="11"/>
    </row>
    <row r="44" spans="1:12">
      <c r="A44" s="14"/>
      <c r="B44" s="73">
        <v>819</v>
      </c>
      <c r="C44" s="11"/>
    </row>
    <row r="45" spans="1:12">
      <c r="A45" s="14"/>
      <c r="B45" s="73">
        <v>828</v>
      </c>
      <c r="C45" s="11"/>
    </row>
    <row r="46" spans="1:12">
      <c r="A46" s="14"/>
      <c r="B46" s="73">
        <v>829</v>
      </c>
      <c r="C46" s="11"/>
    </row>
    <row r="47" spans="1:12">
      <c r="A47" s="14"/>
      <c r="B47" s="73">
        <v>825</v>
      </c>
      <c r="C47" s="11"/>
    </row>
    <row r="48" spans="1:12">
      <c r="A48" s="14"/>
      <c r="B48" s="73">
        <v>829</v>
      </c>
      <c r="C48" s="11"/>
    </row>
    <row r="49" spans="1:4">
      <c r="A49" s="14"/>
      <c r="B49" s="73">
        <v>832</v>
      </c>
      <c r="C49" s="11"/>
    </row>
    <row r="50" spans="1:4">
      <c r="A50" s="14"/>
      <c r="B50" s="73">
        <v>845</v>
      </c>
      <c r="C50" s="11"/>
    </row>
    <row r="51" spans="1:4">
      <c r="A51" s="15" t="s">
        <v>24</v>
      </c>
      <c r="B51" s="73">
        <v>851</v>
      </c>
      <c r="C51" s="11"/>
      <c r="D51" s="16" t="e">
        <f>+C51/C39-1</f>
        <v>#DIV/0!</v>
      </c>
    </row>
    <row r="52" spans="1:4">
      <c r="A52" s="14"/>
      <c r="B52" s="73">
        <v>870</v>
      </c>
      <c r="C52" s="11"/>
    </row>
    <row r="53" spans="1:4">
      <c r="A53" s="14"/>
      <c r="B53" s="73">
        <v>877</v>
      </c>
      <c r="C53" s="11"/>
    </row>
    <row r="54" spans="1:4">
      <c r="A54" s="14"/>
      <c r="B54" s="73">
        <v>891</v>
      </c>
      <c r="C54" s="11"/>
    </row>
    <row r="55" spans="1:4">
      <c r="A55" s="14"/>
      <c r="B55" s="73">
        <v>902</v>
      </c>
      <c r="C55" s="11"/>
    </row>
    <row r="56" spans="1:4">
      <c r="A56" s="14"/>
      <c r="B56" s="73">
        <v>918</v>
      </c>
      <c r="C56" s="11"/>
    </row>
    <row r="57" spans="1:4">
      <c r="A57" s="14"/>
      <c r="B57" s="73">
        <v>929</v>
      </c>
      <c r="C57" s="11"/>
    </row>
    <row r="58" spans="1:4">
      <c r="A58" s="14"/>
      <c r="B58" s="73">
        <v>935</v>
      </c>
      <c r="C58" s="11"/>
    </row>
    <row r="59" spans="1:4">
      <c r="A59" s="14"/>
      <c r="B59" s="73">
        <v>950</v>
      </c>
      <c r="C59" s="11"/>
    </row>
    <row r="60" spans="1:4">
      <c r="A60" s="14"/>
      <c r="B60" s="73">
        <v>955</v>
      </c>
      <c r="C60" s="11"/>
    </row>
    <row r="61" spans="1:4">
      <c r="A61" s="14"/>
      <c r="B61" s="73">
        <v>956</v>
      </c>
      <c r="C61" s="11"/>
    </row>
    <row r="62" spans="1:4">
      <c r="A62" s="14"/>
      <c r="B62" s="73">
        <v>964</v>
      </c>
      <c r="C62" s="11"/>
    </row>
    <row r="63" spans="1:4">
      <c r="A63" s="15" t="s">
        <v>25</v>
      </c>
      <c r="B63" s="73">
        <v>966</v>
      </c>
      <c r="C63" s="11"/>
      <c r="D63" s="16" t="e">
        <f>+C63/C51-1</f>
        <v>#DIV/0!</v>
      </c>
    </row>
    <row r="64" spans="1:4">
      <c r="A64" s="14"/>
      <c r="B64" s="73">
        <v>959</v>
      </c>
      <c r="C64" s="11"/>
    </row>
    <row r="65" spans="1:4">
      <c r="A65" s="14"/>
      <c r="B65" s="73">
        <v>960</v>
      </c>
      <c r="C65" s="11"/>
    </row>
    <row r="66" spans="1:4">
      <c r="A66" s="14"/>
      <c r="B66" s="73">
        <v>958</v>
      </c>
      <c r="C66" s="11"/>
    </row>
    <row r="67" spans="1:4">
      <c r="A67" s="14"/>
      <c r="B67" s="73">
        <v>952</v>
      </c>
      <c r="C67" s="11"/>
    </row>
    <row r="68" spans="1:4">
      <c r="A68" s="14"/>
      <c r="B68" s="73">
        <v>954</v>
      </c>
      <c r="C68" s="11"/>
    </row>
    <row r="69" spans="1:4">
      <c r="A69" s="14"/>
      <c r="B69" s="73">
        <v>951</v>
      </c>
      <c r="C69" s="11"/>
    </row>
    <row r="70" spans="1:4">
      <c r="A70" s="14"/>
      <c r="B70" s="73">
        <v>949</v>
      </c>
      <c r="C70" s="11"/>
    </row>
    <row r="71" spans="1:4">
      <c r="A71" s="14"/>
      <c r="B71" s="73">
        <v>958</v>
      </c>
      <c r="C71" s="11"/>
    </row>
    <row r="72" spans="1:4">
      <c r="A72" s="14"/>
      <c r="B72" s="73">
        <v>961</v>
      </c>
      <c r="C72" s="11"/>
    </row>
    <row r="73" spans="1:4">
      <c r="A73" s="14"/>
      <c r="B73" s="73">
        <v>966</v>
      </c>
      <c r="C73" s="11"/>
    </row>
    <row r="74" spans="1:4">
      <c r="A74" s="14"/>
      <c r="B74" s="73">
        <v>966</v>
      </c>
      <c r="C74" s="11"/>
    </row>
    <row r="75" spans="1:4">
      <c r="A75" s="15" t="s">
        <v>26</v>
      </c>
      <c r="B75" s="73">
        <v>969</v>
      </c>
      <c r="C75" s="11"/>
      <c r="D75" s="16" t="e">
        <f>+C75/C63-1</f>
        <v>#DIV/0!</v>
      </c>
    </row>
    <row r="76" spans="1:4">
      <c r="A76" s="14"/>
      <c r="B76" s="73">
        <v>974</v>
      </c>
      <c r="C76" s="11"/>
    </row>
    <row r="77" spans="1:4">
      <c r="A77" s="14"/>
      <c r="B77" s="73">
        <v>983</v>
      </c>
      <c r="C77" s="11"/>
    </row>
    <row r="78" spans="1:4">
      <c r="B78" s="74">
        <v>987</v>
      </c>
    </row>
    <row r="79" spans="1:4">
      <c r="B79" s="74">
        <v>995</v>
      </c>
    </row>
    <row r="80" spans="1:4">
      <c r="B80" s="74">
        <v>1016</v>
      </c>
    </row>
    <row r="81" spans="1:2">
      <c r="B81" s="74">
        <v>1021</v>
      </c>
    </row>
    <row r="82" spans="1:2">
      <c r="B82" s="74">
        <v>1034</v>
      </c>
    </row>
    <row r="83" spans="1:2">
      <c r="B83" s="74">
        <v>1043</v>
      </c>
    </row>
    <row r="84" spans="1:2">
      <c r="B84" s="74">
        <v>1047</v>
      </c>
    </row>
    <row r="85" spans="1:2">
      <c r="B85" s="74">
        <v>1063</v>
      </c>
    </row>
    <row r="86" spans="1:2">
      <c r="B86" s="74">
        <v>1067</v>
      </c>
    </row>
    <row r="87" spans="1:2">
      <c r="A87" s="13">
        <v>2020</v>
      </c>
      <c r="B87" s="74">
        <v>1075</v>
      </c>
    </row>
    <row r="88" spans="1:2">
      <c r="B88" s="74">
        <v>1071</v>
      </c>
    </row>
    <row r="89" spans="1:2">
      <c r="B89" s="74">
        <v>1039</v>
      </c>
    </row>
    <row r="90" spans="1:2">
      <c r="B90" s="74">
        <v>1009</v>
      </c>
    </row>
    <row r="91" spans="1:2">
      <c r="B91" s="74">
        <v>1030</v>
      </c>
    </row>
    <row r="92" spans="1:2">
      <c r="B92" s="74">
        <v>1008</v>
      </c>
    </row>
    <row r="93" spans="1:2">
      <c r="B93" s="74">
        <v>982</v>
      </c>
    </row>
    <row r="94" spans="1:2">
      <c r="B94" s="74">
        <v>985</v>
      </c>
    </row>
    <row r="95" spans="1:2">
      <c r="B95" s="74">
        <v>989</v>
      </c>
    </row>
    <row r="96" spans="1:2">
      <c r="B96" s="74">
        <v>1008</v>
      </c>
    </row>
    <row r="97" spans="1:2">
      <c r="B97" s="74">
        <v>1023</v>
      </c>
    </row>
    <row r="98" spans="1:2">
      <c r="B98" s="74">
        <v>1024</v>
      </c>
    </row>
    <row r="99" spans="1:2">
      <c r="A99" s="13">
        <v>2021</v>
      </c>
      <c r="B99" s="74">
        <v>1027</v>
      </c>
    </row>
    <row r="100" spans="1:2">
      <c r="B100" s="74">
        <v>1038</v>
      </c>
    </row>
    <row r="101" spans="1:2">
      <c r="B101" s="74">
        <v>1080</v>
      </c>
    </row>
    <row r="102" spans="1:2">
      <c r="B102" s="74">
        <v>1119</v>
      </c>
    </row>
    <row r="103" spans="1:2">
      <c r="B103" s="74">
        <v>1123</v>
      </c>
    </row>
    <row r="104" spans="1:2">
      <c r="B104" s="74">
        <v>1156</v>
      </c>
    </row>
    <row r="105" spans="1:2">
      <c r="B105" s="74">
        <v>1196</v>
      </c>
    </row>
    <row r="106" spans="1:2">
      <c r="B106" s="74">
        <v>1212</v>
      </c>
    </row>
    <row r="107" spans="1:2">
      <c r="B107" s="74">
        <v>1205</v>
      </c>
    </row>
    <row r="108" spans="1:2">
      <c r="B108" s="74">
        <v>1191</v>
      </c>
    </row>
    <row r="109" spans="1:2">
      <c r="B109" s="74">
        <v>1188</v>
      </c>
    </row>
    <row r="110" spans="1:2">
      <c r="B110" s="74">
        <v>1178</v>
      </c>
    </row>
    <row r="111" spans="1:2">
      <c r="A111" s="13">
        <v>2022</v>
      </c>
      <c r="B111" s="74">
        <v>1177</v>
      </c>
    </row>
    <row r="112" spans="1:2">
      <c r="B112" s="74">
        <v>1187</v>
      </c>
    </row>
  </sheetData>
  <hyperlinks>
    <hyperlink ref="N2" r:id="rId1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C5" sqref="C5:D13"/>
    </sheetView>
  </sheetViews>
  <sheetFormatPr baseColWidth="10" defaultRowHeight="15"/>
  <cols>
    <col min="2" max="2" width="18.140625" style="8" customWidth="1"/>
  </cols>
  <sheetData>
    <row r="1" spans="1:4">
      <c r="A1" t="s">
        <v>73</v>
      </c>
    </row>
    <row r="4" spans="1:4">
      <c r="C4" s="61" t="s">
        <v>70</v>
      </c>
      <c r="D4" s="62"/>
    </row>
    <row r="5" spans="1:4">
      <c r="C5" s="64">
        <v>2020</v>
      </c>
      <c r="D5" s="65">
        <v>2021</v>
      </c>
    </row>
    <row r="6" spans="1:4">
      <c r="A6" s="108" t="s">
        <v>71</v>
      </c>
      <c r="B6" s="66" t="s">
        <v>60</v>
      </c>
      <c r="C6" s="52">
        <v>2</v>
      </c>
      <c r="D6" s="53">
        <v>0</v>
      </c>
    </row>
    <row r="7" spans="1:4">
      <c r="A7" s="109"/>
      <c r="B7" s="66" t="s">
        <v>61</v>
      </c>
      <c r="C7" s="54">
        <v>3</v>
      </c>
      <c r="D7" s="55">
        <v>2</v>
      </c>
    </row>
    <row r="8" spans="1:4">
      <c r="A8" s="109"/>
      <c r="B8" s="66" t="s">
        <v>62</v>
      </c>
      <c r="C8" s="54">
        <v>2</v>
      </c>
      <c r="D8" s="55">
        <v>5</v>
      </c>
    </row>
    <row r="9" spans="1:4">
      <c r="A9" s="109"/>
      <c r="B9" s="66" t="s">
        <v>63</v>
      </c>
      <c r="C9" s="54">
        <v>1</v>
      </c>
      <c r="D9" s="55">
        <v>9</v>
      </c>
    </row>
    <row r="10" spans="1:4">
      <c r="A10" s="108" t="s">
        <v>72</v>
      </c>
      <c r="B10" s="66" t="s">
        <v>65</v>
      </c>
      <c r="C10" s="54">
        <v>13</v>
      </c>
      <c r="D10" s="55">
        <v>24</v>
      </c>
    </row>
    <row r="11" spans="1:4">
      <c r="A11" s="109"/>
      <c r="B11" s="66" t="s">
        <v>66</v>
      </c>
      <c r="C11" s="54">
        <v>26</v>
      </c>
      <c r="D11" s="55">
        <v>31</v>
      </c>
    </row>
    <row r="12" spans="1:4">
      <c r="A12" s="109"/>
      <c r="B12" s="66" t="s">
        <v>67</v>
      </c>
      <c r="C12" s="54">
        <v>33</v>
      </c>
      <c r="D12" s="55">
        <v>19</v>
      </c>
    </row>
    <row r="13" spans="1:4">
      <c r="A13" s="109"/>
      <c r="B13" s="66" t="s">
        <v>60</v>
      </c>
      <c r="C13" s="58">
        <v>15</v>
      </c>
      <c r="D13" s="59">
        <v>5</v>
      </c>
    </row>
  </sheetData>
  <mergeCells count="2">
    <mergeCell ref="A6:A9"/>
    <mergeCell ref="A10:A1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zoomScale="80" zoomScaleNormal="80" workbookViewId="0">
      <selection activeCell="I13" sqref="I13:I18"/>
    </sheetView>
  </sheetViews>
  <sheetFormatPr baseColWidth="10" defaultRowHeight="15"/>
  <cols>
    <col min="1" max="1" width="20.5703125" customWidth="1"/>
  </cols>
  <sheetData>
    <row r="1" spans="1:9">
      <c r="A1" t="s">
        <v>89</v>
      </c>
    </row>
    <row r="3" spans="1:9">
      <c r="B3" s="22">
        <v>2015</v>
      </c>
      <c r="C3" s="22">
        <v>2016</v>
      </c>
      <c r="D3" s="22">
        <v>2017</v>
      </c>
      <c r="E3" s="22">
        <v>2018</v>
      </c>
      <c r="F3" s="22">
        <v>2019</v>
      </c>
      <c r="G3" s="22">
        <v>2020</v>
      </c>
      <c r="H3" s="22">
        <v>2021</v>
      </c>
      <c r="I3" s="22" t="s">
        <v>200</v>
      </c>
    </row>
    <row r="4" spans="1:9">
      <c r="A4" s="19" t="s">
        <v>34</v>
      </c>
      <c r="B4" s="21">
        <v>100</v>
      </c>
      <c r="C4" s="21">
        <v>100.12046271899852</v>
      </c>
      <c r="D4" s="21">
        <v>99.911408075315279</v>
      </c>
      <c r="E4" s="21">
        <v>99.064204898102105</v>
      </c>
      <c r="F4" s="21">
        <v>100.36908057352049</v>
      </c>
      <c r="G4" s="21">
        <v>102.20113478584608</v>
      </c>
      <c r="H4" s="21">
        <v>103.63980323886679</v>
      </c>
      <c r="I4" s="21">
        <v>105.49394299862497</v>
      </c>
    </row>
    <row r="5" spans="1:9">
      <c r="A5" s="20" t="s">
        <v>35</v>
      </c>
      <c r="B5" s="9">
        <v>100</v>
      </c>
      <c r="C5" s="9">
        <v>95.406563180972881</v>
      </c>
      <c r="D5" s="9">
        <v>85.07176891020228</v>
      </c>
      <c r="E5" s="9">
        <v>71.459027255363736</v>
      </c>
      <c r="F5" s="9">
        <v>72.565831396144461</v>
      </c>
      <c r="G5" s="9">
        <v>72.680080684043929</v>
      </c>
      <c r="H5" s="9">
        <v>73.436243969829974</v>
      </c>
      <c r="I5" s="9">
        <v>75.545378399029318</v>
      </c>
    </row>
    <row r="6" spans="1:9">
      <c r="A6" s="20" t="s">
        <v>31</v>
      </c>
      <c r="B6" s="9">
        <v>100</v>
      </c>
      <c r="C6" s="9">
        <v>99.884299528078714</v>
      </c>
      <c r="D6" s="9">
        <v>101.28203562787085</v>
      </c>
      <c r="E6" s="9">
        <v>101.10810835471233</v>
      </c>
      <c r="F6" s="9">
        <v>102.14077340023815</v>
      </c>
      <c r="G6" s="9">
        <v>103.74933270595722</v>
      </c>
      <c r="H6" s="9">
        <v>106.34362228265698</v>
      </c>
      <c r="I6" s="9">
        <v>109.7562194413878</v>
      </c>
    </row>
    <row r="7" spans="1:9">
      <c r="A7" s="20" t="s">
        <v>32</v>
      </c>
      <c r="B7" s="9">
        <v>100</v>
      </c>
      <c r="C7" s="9">
        <v>93.585506445275314</v>
      </c>
      <c r="D7" s="9">
        <v>89.807078583564461</v>
      </c>
      <c r="E7" s="9">
        <v>82.724655904246617</v>
      </c>
      <c r="F7" s="9">
        <v>77.791860310259892</v>
      </c>
      <c r="G7" s="9">
        <v>71.148153723245727</v>
      </c>
      <c r="H7" s="9">
        <v>65.059894292241978</v>
      </c>
      <c r="I7" s="9">
        <v>58.947653550059044</v>
      </c>
    </row>
    <row r="8" spans="1:9">
      <c r="A8" s="20" t="s">
        <v>33</v>
      </c>
      <c r="B8" s="9">
        <v>100</v>
      </c>
      <c r="C8" s="9">
        <v>101.12253657563635</v>
      </c>
      <c r="D8" s="9">
        <v>101.80289223789195</v>
      </c>
      <c r="E8" s="9">
        <v>102.46908335352943</v>
      </c>
      <c r="F8" s="9">
        <v>104.43877466970321</v>
      </c>
      <c r="G8" s="9">
        <v>106.691643491406</v>
      </c>
      <c r="H8" s="9">
        <v>108.08688138913814</v>
      </c>
      <c r="I8" s="9">
        <v>109.27966091386659</v>
      </c>
    </row>
    <row r="9" spans="1:9">
      <c r="A9" t="s">
        <v>50</v>
      </c>
      <c r="B9" s="9">
        <v>100</v>
      </c>
      <c r="C9" s="9">
        <v>93.57517159105214</v>
      </c>
      <c r="D9" s="9">
        <v>96.268034208375425</v>
      </c>
      <c r="E9" s="9">
        <v>101.32690672494489</v>
      </c>
      <c r="F9" s="9">
        <v>84.892675623271799</v>
      </c>
      <c r="G9" s="9">
        <v>90.30190246627491</v>
      </c>
      <c r="H9" s="9">
        <v>89.792310894883968</v>
      </c>
      <c r="I9" s="9">
        <v>95.400713479439403</v>
      </c>
    </row>
    <row r="12" spans="1:9">
      <c r="B12" s="22">
        <v>2015</v>
      </c>
      <c r="C12" s="22">
        <v>2016</v>
      </c>
      <c r="D12" s="22">
        <v>2017</v>
      </c>
      <c r="E12" s="22">
        <v>2018</v>
      </c>
      <c r="F12" s="22">
        <v>2019</v>
      </c>
      <c r="G12" s="22">
        <v>2020</v>
      </c>
      <c r="H12" s="22">
        <v>2021</v>
      </c>
      <c r="I12" s="22" t="s">
        <v>200</v>
      </c>
    </row>
    <row r="13" spans="1:9">
      <c r="A13" s="19" t="s">
        <v>34</v>
      </c>
      <c r="B13" s="49">
        <v>59.147872857000003</v>
      </c>
      <c r="C13" s="49">
        <v>58.308307964000001</v>
      </c>
      <c r="D13" s="49">
        <v>58.186558402000003</v>
      </c>
      <c r="E13" s="49">
        <v>57.279889996000001</v>
      </c>
      <c r="F13" s="49">
        <v>56.008894472000001</v>
      </c>
      <c r="G13" s="49">
        <v>57.031234523999998</v>
      </c>
      <c r="H13" s="49">
        <v>57.834053770589996</v>
      </c>
      <c r="I13" s="49">
        <v>58.868718206577952</v>
      </c>
    </row>
    <row r="14" spans="1:9">
      <c r="A14" s="20" t="s">
        <v>35</v>
      </c>
      <c r="B14" s="48">
        <v>5.3400069549999998</v>
      </c>
      <c r="C14" s="48">
        <v>5.0347508349999996</v>
      </c>
      <c r="D14" s="48">
        <v>4.489367873</v>
      </c>
      <c r="E14" s="48">
        <v>3.7325609219999998</v>
      </c>
      <c r="F14" s="48">
        <v>3.6877735989999998</v>
      </c>
      <c r="G14" s="48">
        <v>3.6935797140000002</v>
      </c>
      <c r="H14" s="48">
        <v>3.7320077036699999</v>
      </c>
      <c r="I14" s="48">
        <v>3.8391932773368853</v>
      </c>
    </row>
    <row r="15" spans="1:9">
      <c r="A15" s="20" t="s">
        <v>31</v>
      </c>
      <c r="B15" s="48">
        <v>12.156726539999999</v>
      </c>
      <c r="C15" s="48">
        <v>11.906303575999999</v>
      </c>
      <c r="D15" s="48">
        <v>12.072915049000001</v>
      </c>
      <c r="E15" s="48">
        <v>11.919630851999999</v>
      </c>
      <c r="F15" s="48">
        <v>11.848654696000001</v>
      </c>
      <c r="G15" s="48">
        <v>12.035252694</v>
      </c>
      <c r="H15" s="48">
        <v>12.336198539180002</v>
      </c>
      <c r="I15" s="48">
        <v>12.732070667481675</v>
      </c>
    </row>
    <row r="16" spans="1:9">
      <c r="A16" s="20" t="s">
        <v>32</v>
      </c>
      <c r="B16" s="48">
        <v>0.90574778600000005</v>
      </c>
      <c r="C16" s="48">
        <v>0.83951671699999997</v>
      </c>
      <c r="D16" s="48">
        <v>0.80562201</v>
      </c>
      <c r="E16" s="48">
        <v>0.73310714300000002</v>
      </c>
      <c r="F16" s="48">
        <v>0.68939263399999995</v>
      </c>
      <c r="G16" s="48">
        <v>0.63051600699999999</v>
      </c>
      <c r="H16" s="48">
        <v>0.57656176048999996</v>
      </c>
      <c r="I16" s="48">
        <v>0.52239499122010402</v>
      </c>
    </row>
    <row r="17" spans="1:9">
      <c r="A17" s="20" t="s">
        <v>33</v>
      </c>
      <c r="B17" s="48">
        <v>39.852169830000001</v>
      </c>
      <c r="C17" s="48">
        <v>39.700293014000003</v>
      </c>
      <c r="D17" s="48">
        <v>39.967397855999998</v>
      </c>
      <c r="E17" s="48">
        <v>40.006197301</v>
      </c>
      <c r="F17" s="48">
        <v>39.055996843000003</v>
      </c>
      <c r="G17" s="48">
        <v>39.898481234999998</v>
      </c>
      <c r="H17" s="48">
        <v>40.420245370170001</v>
      </c>
      <c r="I17" s="48">
        <v>40.866298031162806</v>
      </c>
    </row>
    <row r="18" spans="1:9">
      <c r="A18" t="s">
        <v>50</v>
      </c>
      <c r="B18" s="48">
        <v>0.89322174300000001</v>
      </c>
      <c r="C18" s="48">
        <v>0.82744382000000005</v>
      </c>
      <c r="D18" s="48">
        <v>0.85125561199999999</v>
      </c>
      <c r="E18" s="48">
        <v>0.88839377600000002</v>
      </c>
      <c r="F18" s="48">
        <v>0.72707669799999997</v>
      </c>
      <c r="G18" s="48">
        <v>0.77340487400000002</v>
      </c>
      <c r="H18" s="48">
        <v>0.76904039708000005</v>
      </c>
      <c r="I18" s="48">
        <v>0.90876123937647302</v>
      </c>
    </row>
    <row r="22" spans="1:9">
      <c r="B22" s="9"/>
      <c r="C22" s="9"/>
      <c r="D22" s="9"/>
      <c r="E22" s="9"/>
      <c r="F22" s="9"/>
      <c r="G22" s="9"/>
      <c r="H22" s="9"/>
    </row>
    <row r="35" spans="2:7">
      <c r="B35" s="9"/>
      <c r="C35" s="9"/>
      <c r="D35" s="9"/>
      <c r="E35" s="9"/>
      <c r="F35" s="9"/>
      <c r="G35" s="9"/>
    </row>
    <row r="36" spans="2:7">
      <c r="B36" s="9"/>
      <c r="C36" s="9"/>
      <c r="D36" s="9"/>
      <c r="E36" s="9"/>
      <c r="F36" s="9"/>
      <c r="G36" s="9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zoomScale="70" zoomScaleNormal="70" workbookViewId="0">
      <selection activeCell="K39" sqref="K39"/>
    </sheetView>
  </sheetViews>
  <sheetFormatPr baseColWidth="10" defaultRowHeight="15"/>
  <cols>
    <col min="1" max="1" width="12.85546875" customWidth="1"/>
    <col min="2" max="7" width="8.5703125" customWidth="1"/>
  </cols>
  <sheetData>
    <row r="1" spans="1:15">
      <c r="A1" t="s">
        <v>51</v>
      </c>
    </row>
    <row r="3" spans="1:15">
      <c r="A3" t="s">
        <v>36</v>
      </c>
      <c r="H3" t="s">
        <v>198</v>
      </c>
    </row>
    <row r="4" spans="1:15">
      <c r="B4" s="17">
        <v>2015</v>
      </c>
      <c r="C4" s="17">
        <v>2016</v>
      </c>
      <c r="D4" s="17">
        <v>2017</v>
      </c>
      <c r="E4" s="17">
        <v>2018</v>
      </c>
      <c r="F4" s="17">
        <v>2019</v>
      </c>
      <c r="G4" s="17">
        <v>2020</v>
      </c>
      <c r="H4" s="17">
        <v>2021</v>
      </c>
    </row>
    <row r="5" spans="1:15">
      <c r="A5" t="s">
        <v>9</v>
      </c>
      <c r="B5" s="25">
        <v>3.4940327099286073E-2</v>
      </c>
      <c r="C5" s="25">
        <v>4.2450008959704855E-2</v>
      </c>
      <c r="D5" s="25">
        <v>3.2532260793809442E-2</v>
      </c>
      <c r="E5" s="25">
        <v>3.9297863607739236E-2</v>
      </c>
      <c r="F5" s="25">
        <v>4.9075091532595705E-2</v>
      </c>
      <c r="G5" s="25">
        <v>3.3412622504779811E-2</v>
      </c>
      <c r="H5" s="25">
        <v>5.6606619367797269E-2</v>
      </c>
    </row>
    <row r="6" spans="1:15">
      <c r="A6" t="s">
        <v>7</v>
      </c>
      <c r="B6" s="25">
        <v>6.7358057722301412E-2</v>
      </c>
      <c r="C6" s="25">
        <v>3.2073102534287301E-2</v>
      </c>
      <c r="D6" s="25">
        <v>5.7510344504596578E-3</v>
      </c>
      <c r="E6" s="25">
        <v>2.7095564687060758E-2</v>
      </c>
      <c r="F6" s="25">
        <v>1.861071299900896E-2</v>
      </c>
      <c r="G6" s="25">
        <v>7.1805408209557164E-2</v>
      </c>
      <c r="H6" s="25">
        <v>-1.5439574936907524E-3</v>
      </c>
      <c r="K6" s="10"/>
      <c r="L6" s="50"/>
      <c r="M6" s="50"/>
      <c r="N6" s="50"/>
      <c r="O6" s="50"/>
    </row>
    <row r="7" spans="1:15">
      <c r="A7" t="s">
        <v>10</v>
      </c>
      <c r="B7" s="25">
        <v>4.4548037666118478E-2</v>
      </c>
      <c r="C7" s="25">
        <v>3.1069565360217988E-2</v>
      </c>
      <c r="D7" s="25">
        <v>1.5978569194715186E-2</v>
      </c>
      <c r="E7" s="25">
        <v>2.3988089175572158E-2</v>
      </c>
      <c r="F7" s="25">
        <v>2.2817074303249418E-2</v>
      </c>
      <c r="G7" s="25">
        <v>9.6949499501197706E-3</v>
      </c>
      <c r="H7" s="25">
        <v>1.2167585109737734E-2</v>
      </c>
      <c r="K7" s="10"/>
      <c r="L7" s="50"/>
      <c r="M7" s="50"/>
      <c r="N7" s="50"/>
      <c r="O7" s="50"/>
    </row>
    <row r="8" spans="1:15">
      <c r="A8" t="s">
        <v>8</v>
      </c>
      <c r="B8" s="25">
        <v>7.9955478810629366E-3</v>
      </c>
      <c r="C8" s="25">
        <v>2.4940261467418567E-2</v>
      </c>
      <c r="D8" s="25">
        <v>2.8232884588236473E-2</v>
      </c>
      <c r="E8" s="25">
        <v>1.2510571695174333E-2</v>
      </c>
      <c r="F8" s="25">
        <v>2.0080993776365075E-2</v>
      </c>
      <c r="G8" s="25">
        <v>2.1370979177049568E-2</v>
      </c>
      <c r="H8" s="25">
        <v>1.8068532444348688E-2</v>
      </c>
      <c r="K8" s="10"/>
      <c r="L8" s="50"/>
      <c r="M8" s="50"/>
      <c r="N8" s="50"/>
      <c r="O8" s="50"/>
    </row>
    <row r="9" spans="1:15">
      <c r="K9" s="10"/>
      <c r="L9" s="50"/>
      <c r="M9" s="50"/>
      <c r="N9" s="50"/>
      <c r="O9" s="50"/>
    </row>
    <row r="10" spans="1:15">
      <c r="K10" s="10"/>
      <c r="L10" s="50"/>
      <c r="M10" s="50"/>
      <c r="N10" s="50"/>
      <c r="O10" s="50"/>
    </row>
    <row r="11" spans="1:15">
      <c r="A11" t="s">
        <v>11</v>
      </c>
      <c r="K11" s="10"/>
      <c r="L11" s="50"/>
      <c r="M11" s="50"/>
      <c r="N11" s="50"/>
      <c r="O11" s="50"/>
    </row>
    <row r="12" spans="1:15">
      <c r="B12" s="17">
        <v>2015</v>
      </c>
      <c r="C12" s="17">
        <v>2016</v>
      </c>
      <c r="D12" s="17">
        <v>2017</v>
      </c>
      <c r="E12" s="17">
        <v>2018</v>
      </c>
      <c r="F12" s="17">
        <v>2019</v>
      </c>
      <c r="G12" s="17">
        <v>2020</v>
      </c>
      <c r="H12" s="17">
        <v>2021</v>
      </c>
    </row>
    <row r="13" spans="1:15">
      <c r="A13" t="s">
        <v>9</v>
      </c>
      <c r="B13" s="9">
        <v>100</v>
      </c>
      <c r="C13" s="9">
        <f>+B13*(1+C5)</f>
        <v>104.24500089597049</v>
      </c>
      <c r="D13" s="9">
        <f t="shared" ref="D13:F13" si="0">+C13*(1+D5)</f>
        <v>107.6363264515691</v>
      </c>
      <c r="E13" s="9">
        <f t="shared" si="0"/>
        <v>111.86620412770097</v>
      </c>
      <c r="F13" s="9">
        <f t="shared" si="0"/>
        <v>117.35604833467193</v>
      </c>
      <c r="G13" s="10">
        <v>121.27722168738666</v>
      </c>
      <c r="H13" s="10">
        <v>128.1423152134285</v>
      </c>
    </row>
    <row r="14" spans="1:15">
      <c r="A14" t="s">
        <v>7</v>
      </c>
      <c r="B14" s="10">
        <v>100</v>
      </c>
      <c r="C14" s="10">
        <v>103.20731025340277</v>
      </c>
      <c r="D14" s="10">
        <v>103.80085904473776</v>
      </c>
      <c r="E14" s="10">
        <v>106.61340193776206</v>
      </c>
      <c r="F14" s="10">
        <v>108.59755337210929</v>
      </c>
      <c r="G14" s="10">
        <v>116.39544502255276</v>
      </c>
      <c r="H14" s="10">
        <v>116.21573540297872</v>
      </c>
    </row>
    <row r="15" spans="1:15">
      <c r="A15" t="s">
        <v>10</v>
      </c>
      <c r="B15" s="9">
        <v>100</v>
      </c>
      <c r="C15" s="9">
        <v>103.1069565360218</v>
      </c>
      <c r="D15" s="9">
        <v>104.75445817548912</v>
      </c>
      <c r="E15" s="9">
        <v>107.26731745974149</v>
      </c>
      <c r="F15" s="9">
        <v>109.71484381253066</v>
      </c>
      <c r="G15" s="10">
        <v>110.77852373474765</v>
      </c>
      <c r="H15" s="10">
        <v>112.1264308506213</v>
      </c>
    </row>
    <row r="16" spans="1:15">
      <c r="A16" t="s">
        <v>8</v>
      </c>
      <c r="B16" s="9">
        <v>100</v>
      </c>
      <c r="C16" s="9">
        <v>102.49402614674186</v>
      </c>
      <c r="D16" s="9">
        <v>105.38772815792652</v>
      </c>
      <c r="E16" s="9">
        <v>106.70618888683779</v>
      </c>
      <c r="F16" s="9">
        <v>108.84895520177402</v>
      </c>
      <c r="G16" s="10">
        <v>111.17516394993631</v>
      </c>
      <c r="H16" s="10">
        <v>113.1839360067715</v>
      </c>
    </row>
    <row r="19" spans="1:8">
      <c r="A19" t="s">
        <v>12</v>
      </c>
    </row>
    <row r="20" spans="1:8">
      <c r="B20" s="17">
        <v>2015</v>
      </c>
      <c r="C20" s="17">
        <v>2016</v>
      </c>
      <c r="D20" s="17">
        <v>2017</v>
      </c>
      <c r="E20" s="17">
        <v>2018</v>
      </c>
      <c r="F20" s="17">
        <v>2019</v>
      </c>
      <c r="G20" s="17">
        <v>2020</v>
      </c>
      <c r="H20" s="17">
        <v>2021</v>
      </c>
    </row>
    <row r="21" spans="1:8">
      <c r="B21" s="23">
        <v>10.435148947</v>
      </c>
      <c r="C21" s="23">
        <v>10.769238097000001</v>
      </c>
      <c r="D21" s="23">
        <v>10.833677616999999</v>
      </c>
      <c r="E21" s="23">
        <v>11.139265732</v>
      </c>
      <c r="F21" s="23">
        <v>11.168388567999999</v>
      </c>
      <c r="G21" s="9">
        <v>11.242728271860001</v>
      </c>
      <c r="H21" s="9">
        <v>11.2099604199</v>
      </c>
    </row>
    <row r="22" spans="1:8">
      <c r="A22" t="s">
        <v>7</v>
      </c>
      <c r="B22" s="23">
        <v>10.221864926</v>
      </c>
      <c r="C22" s="23">
        <v>10.194316605999999</v>
      </c>
      <c r="D22" s="23">
        <v>10.252944471999999</v>
      </c>
      <c r="E22" s="23">
        <v>10.493712628000001</v>
      </c>
      <c r="F22" s="23">
        <v>10.323435388</v>
      </c>
      <c r="G22" s="9">
        <v>10.30127470801</v>
      </c>
      <c r="H22" s="9">
        <v>10.285369977730001</v>
      </c>
    </row>
    <row r="23" spans="1:8">
      <c r="B23" s="23">
        <v>5.6088844099999999</v>
      </c>
      <c r="C23" s="23">
        <v>5.7590374369999999</v>
      </c>
      <c r="D23" s="23">
        <v>5.9210069670000003</v>
      </c>
      <c r="E23" s="23">
        <v>5.9974878059999996</v>
      </c>
      <c r="F23" s="23">
        <v>6.1177023090000002</v>
      </c>
      <c r="G23" s="9">
        <v>6.2477764918299998</v>
      </c>
      <c r="H23" s="9">
        <v>6.3675104977899997</v>
      </c>
    </row>
    <row r="24" spans="1:8">
      <c r="A24" t="s">
        <v>8</v>
      </c>
      <c r="B24" s="23">
        <v>5.5117840520000003</v>
      </c>
      <c r="C24" s="23">
        <v>5.5948010379999999</v>
      </c>
      <c r="D24" s="23">
        <v>5.7527584100000002</v>
      </c>
      <c r="E24" s="23">
        <v>5.7759709399999997</v>
      </c>
      <c r="F24" s="23">
        <v>5.7569132740000004</v>
      </c>
      <c r="G24" s="9">
        <v>5.8799441480499999</v>
      </c>
      <c r="H24" s="9">
        <v>5.9861861096599993</v>
      </c>
    </row>
    <row r="25" spans="1:8">
      <c r="B25" s="23">
        <v>2.1479546709999999</v>
      </c>
      <c r="C25" s="23">
        <v>2.2402845459999998</v>
      </c>
      <c r="D25" s="23">
        <v>2.3113251749999999</v>
      </c>
      <c r="E25" s="23">
        <v>2.4023420639999999</v>
      </c>
      <c r="F25" s="23">
        <v>2.5153078299999998</v>
      </c>
      <c r="G25" s="9">
        <v>2.5995448534699999</v>
      </c>
      <c r="H25" s="9">
        <v>2.7459606750700001</v>
      </c>
    </row>
    <row r="26" spans="1:8">
      <c r="A26" t="s">
        <v>9</v>
      </c>
      <c r="B26" s="24">
        <v>2.0917259640000001</v>
      </c>
      <c r="C26" s="24">
        <v>2.1567558259999999</v>
      </c>
      <c r="D26" s="24">
        <v>2.2269199689999999</v>
      </c>
      <c r="E26" s="24">
        <v>2.2894742689999998</v>
      </c>
      <c r="F26" s="24">
        <v>2.3201257200000001</v>
      </c>
      <c r="G26" s="9">
        <v>2.3976472049700002</v>
      </c>
      <c r="H26" s="9">
        <v>2.53336990768</v>
      </c>
    </row>
    <row r="28" spans="1:8">
      <c r="H28" s="25"/>
    </row>
    <row r="29" spans="1:8">
      <c r="B29" s="17"/>
      <c r="C29" s="17"/>
      <c r="D29" s="17"/>
      <c r="E29" s="17"/>
      <c r="F29" s="17"/>
      <c r="G29" s="17"/>
      <c r="H29" s="17"/>
    </row>
    <row r="30" spans="1:8">
      <c r="B30" s="23"/>
      <c r="C30" s="23"/>
      <c r="D30" s="23"/>
      <c r="E30" s="23"/>
      <c r="F30" s="23"/>
      <c r="G30" s="9"/>
      <c r="H30" s="9"/>
    </row>
    <row r="31" spans="1:8">
      <c r="B31" s="23"/>
      <c r="C31" s="23"/>
      <c r="D31" s="23"/>
      <c r="E31" s="23"/>
      <c r="F31" s="23"/>
      <c r="G31" s="9"/>
      <c r="H31" s="9"/>
    </row>
    <row r="32" spans="1:8">
      <c r="F32" s="10"/>
    </row>
    <row r="34" spans="2:8">
      <c r="B34" s="9"/>
      <c r="C34" s="9"/>
      <c r="D34" s="9"/>
      <c r="E34" s="9"/>
      <c r="F34" s="9"/>
      <c r="G34" s="10"/>
      <c r="H34" s="10"/>
    </row>
    <row r="36" spans="2:8">
      <c r="G36" s="10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1"/>
  <sheetViews>
    <sheetView workbookViewId="0">
      <selection activeCell="I18" sqref="I18:I21"/>
    </sheetView>
  </sheetViews>
  <sheetFormatPr baseColWidth="10" defaultRowHeight="15"/>
  <cols>
    <col min="1" max="1" width="25" style="76" customWidth="1"/>
    <col min="2" max="16384" width="11.42578125" style="76"/>
  </cols>
  <sheetData>
    <row r="2" spans="1:9">
      <c r="A2" s="76" t="s">
        <v>85</v>
      </c>
    </row>
    <row r="3" spans="1:9" ht="14.45" customHeight="1">
      <c r="A3" s="77"/>
      <c r="B3" s="75">
        <v>2015</v>
      </c>
      <c r="C3" s="75">
        <v>2016</v>
      </c>
      <c r="D3" s="75">
        <v>2017</v>
      </c>
      <c r="E3" s="75">
        <v>2018</v>
      </c>
      <c r="F3" s="75">
        <v>2019</v>
      </c>
      <c r="G3" s="75">
        <v>2020</v>
      </c>
      <c r="H3" s="78">
        <v>2021</v>
      </c>
      <c r="I3" s="78" t="s">
        <v>200</v>
      </c>
    </row>
    <row r="4" spans="1:9">
      <c r="A4" s="79" t="s">
        <v>77</v>
      </c>
      <c r="B4" s="80">
        <v>100</v>
      </c>
      <c r="C4" s="81">
        <v>87.52321302499422</v>
      </c>
      <c r="D4" s="81">
        <v>82.245657088862785</v>
      </c>
      <c r="E4" s="81">
        <v>85.206336227289654</v>
      </c>
      <c r="F4" s="81">
        <v>94.706383751112639</v>
      </c>
      <c r="G4" s="81">
        <v>91.418709646888502</v>
      </c>
      <c r="H4" s="82">
        <v>98.277917734858065</v>
      </c>
      <c r="I4" s="82">
        <v>107.35111458589567</v>
      </c>
    </row>
    <row r="5" spans="1:9">
      <c r="A5" s="79" t="s">
        <v>78</v>
      </c>
      <c r="B5" s="80">
        <v>100</v>
      </c>
      <c r="C5" s="81">
        <v>95.38381840852756</v>
      </c>
      <c r="D5" s="81">
        <v>89.96139269099298</v>
      </c>
      <c r="E5" s="81">
        <v>91.715175560053154</v>
      </c>
      <c r="F5" s="81">
        <v>97.278893962623656</v>
      </c>
      <c r="G5" s="81">
        <v>107.50422133246829</v>
      </c>
      <c r="H5" s="82">
        <v>110.26418015250034</v>
      </c>
      <c r="I5" s="82">
        <v>117.06824227963746</v>
      </c>
    </row>
    <row r="6" spans="1:9">
      <c r="A6" s="79" t="s">
        <v>197</v>
      </c>
      <c r="B6" s="80">
        <v>100</v>
      </c>
      <c r="C6" s="81">
        <v>90.887257199133245</v>
      </c>
      <c r="D6" s="81">
        <v>89.37037633352098</v>
      </c>
      <c r="E6" s="81">
        <v>91.983188711741619</v>
      </c>
      <c r="F6" s="81">
        <v>104.01196732459667</v>
      </c>
      <c r="G6" s="81">
        <v>96.502178989969323</v>
      </c>
      <c r="H6" s="82">
        <v>104.44628931010428</v>
      </c>
      <c r="I6" s="82">
        <v>117.89223204267208</v>
      </c>
    </row>
    <row r="7" spans="1:9">
      <c r="A7" s="79" t="s">
        <v>79</v>
      </c>
      <c r="B7" s="80">
        <v>100</v>
      </c>
      <c r="C7" s="81">
        <v>70.335586601678983</v>
      </c>
      <c r="D7" s="81">
        <v>57.887897332237998</v>
      </c>
      <c r="E7" s="81">
        <v>63.108838148079684</v>
      </c>
      <c r="F7" s="81">
        <v>73.904439947362604</v>
      </c>
      <c r="G7" s="81">
        <v>57.769172021180523</v>
      </c>
      <c r="H7" s="82">
        <v>69.06576543647914</v>
      </c>
      <c r="I7" s="82">
        <v>73.021686872572531</v>
      </c>
    </row>
    <row r="8" spans="1:9">
      <c r="C8" s="81"/>
      <c r="D8" s="81"/>
      <c r="E8" s="81"/>
      <c r="F8" s="81"/>
      <c r="G8" s="81"/>
    </row>
    <row r="16" spans="1:9">
      <c r="A16" s="76" t="s">
        <v>84</v>
      </c>
    </row>
    <row r="17" spans="1:9">
      <c r="B17" s="75">
        <v>2015</v>
      </c>
      <c r="C17" s="75">
        <v>2016</v>
      </c>
      <c r="D17" s="75">
        <v>2017</v>
      </c>
      <c r="E17" s="75">
        <v>2018</v>
      </c>
      <c r="F17" s="75">
        <v>2019</v>
      </c>
      <c r="G17" s="75">
        <v>2020</v>
      </c>
      <c r="H17" s="83">
        <v>2021</v>
      </c>
      <c r="I17" s="83" t="s">
        <v>200</v>
      </c>
    </row>
    <row r="18" spans="1:9" ht="25.5">
      <c r="A18" s="84" t="s">
        <v>80</v>
      </c>
      <c r="B18" s="80">
        <v>100</v>
      </c>
      <c r="C18" s="81">
        <v>94.32160627552922</v>
      </c>
      <c r="D18" s="81">
        <v>93.316167008287024</v>
      </c>
      <c r="E18" s="81">
        <v>97.179019034111036</v>
      </c>
      <c r="F18" s="81">
        <v>110.33553476096486</v>
      </c>
      <c r="G18" s="85">
        <v>111.38961482373196</v>
      </c>
      <c r="H18" s="85">
        <v>121.87449953579639</v>
      </c>
      <c r="I18" s="85">
        <v>131.72086685999201</v>
      </c>
    </row>
    <row r="19" spans="1:9">
      <c r="A19" s="84" t="s">
        <v>81</v>
      </c>
      <c r="B19" s="80">
        <v>100</v>
      </c>
      <c r="C19" s="81">
        <v>96.665256015762296</v>
      </c>
      <c r="D19" s="81">
        <v>95.007581579723748</v>
      </c>
      <c r="E19" s="81">
        <v>102.56040813068286</v>
      </c>
      <c r="F19" s="81">
        <v>114.71855684800452</v>
      </c>
      <c r="G19" s="85">
        <v>116.45630866434459</v>
      </c>
      <c r="H19" s="85">
        <v>132.21439170648657</v>
      </c>
      <c r="I19" s="85">
        <v>143.67952452190283</v>
      </c>
    </row>
    <row r="20" spans="1:9" ht="25.5">
      <c r="A20" s="84" t="s">
        <v>82</v>
      </c>
      <c r="B20" s="80">
        <v>100</v>
      </c>
      <c r="C20" s="81">
        <v>91.337610618422616</v>
      </c>
      <c r="D20" s="81">
        <v>91.756571623235558</v>
      </c>
      <c r="E20" s="81">
        <v>89.527785033456766</v>
      </c>
      <c r="F20" s="81">
        <v>104.68974349719277</v>
      </c>
      <c r="G20" s="85">
        <v>103.41274400446387</v>
      </c>
      <c r="H20" s="85">
        <v>106.18628337956724</v>
      </c>
      <c r="I20" s="85">
        <v>112.94567608958192</v>
      </c>
    </row>
    <row r="21" spans="1:9" ht="25.5">
      <c r="A21" s="84" t="s">
        <v>83</v>
      </c>
      <c r="B21" s="80">
        <v>100</v>
      </c>
      <c r="C21" s="81">
        <v>85.179071583049605</v>
      </c>
      <c r="D21" s="81">
        <v>77.95960980177243</v>
      </c>
      <c r="E21" s="81">
        <v>88.113188490203939</v>
      </c>
      <c r="F21" s="81">
        <v>95.533592716676907</v>
      </c>
      <c r="G21" s="85">
        <v>115.4752799157779</v>
      </c>
      <c r="H21" s="85">
        <v>116.37806175412936</v>
      </c>
      <c r="I21" s="85">
        <v>134.48132775978135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G1 Agrégats</vt:lpstr>
      <vt:lpstr>G2-G4 DD EB dette DF RF DD</vt:lpstr>
      <vt:lpstr>G5 Répart RF</vt:lpstr>
      <vt:lpstr> G6 Fisc</vt:lpstr>
      <vt:lpstr> G7 Logements</vt:lpstr>
      <vt:lpstr>G8 Répart DF</vt:lpstr>
      <vt:lpstr>G9 DF détail</vt:lpstr>
      <vt:lpstr>G10 AIS</vt:lpstr>
      <vt:lpstr>G11 G12 RI DI</vt:lpstr>
      <vt:lpstr>G13 DI Fonctions</vt:lpstr>
      <vt:lpstr>G14 Rep DD</vt:lpstr>
      <vt:lpstr>G15 Nuage DD</vt:lpstr>
      <vt:lpstr>G16 Enc</vt:lpstr>
      <vt:lpstr>Tableau</vt:lpstr>
    </vt:vector>
  </TitlesOfParts>
  <Company>MININT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NIEL Xavier</dc:creator>
  <cp:lastModifiedBy>MADJOU FOTSING Léana</cp:lastModifiedBy>
  <dcterms:created xsi:type="dcterms:W3CDTF">2019-05-23T12:57:49Z</dcterms:created>
  <dcterms:modified xsi:type="dcterms:W3CDTF">2022-08-19T10:13:49Z</dcterms:modified>
</cp:coreProperties>
</file>