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57_Elus locaux 2021\"/>
    </mc:Choice>
  </mc:AlternateContent>
  <bookViews>
    <workbookView xWindow="12000" yWindow="-20" windowWidth="8400" windowHeight="8640"/>
  </bookViews>
  <sheets>
    <sheet name="G1 Séries longues" sheetId="6" r:id="rId1"/>
    <sheet name="G2 F et fonction" sheetId="13" r:id="rId2"/>
    <sheet name="G3 F comm taille" sheetId="15" r:id="rId3"/>
    <sheet name="G4 F et taille reg" sheetId="14" r:id="rId4"/>
    <sheet name="G5 F par age" sheetId="9" r:id="rId5"/>
    <sheet name="G6 G7 G8 age" sheetId="10" r:id="rId6"/>
    <sheet name="G9 PCS" sheetId="12" r:id="rId7"/>
  </sheets>
  <externalReferences>
    <externalReference r:id="rId8"/>
  </externalReferences>
  <definedNames>
    <definedName name="_BQ4.1" hidden="1">#REF!</definedName>
    <definedName name="_xlnm.Print_Area" localSheetId="0">'G1 Séries longues'!$A$1:$L$30</definedName>
  </definedNames>
  <calcPr calcId="152511"/>
</workbook>
</file>

<file path=xl/calcChain.xml><?xml version="1.0" encoding="utf-8"?>
<calcChain xmlns="http://schemas.openxmlformats.org/spreadsheetml/2006/main">
  <c r="G62" i="12" l="1"/>
  <c r="G61" i="12"/>
  <c r="G60" i="12"/>
  <c r="G59" i="12"/>
  <c r="G58" i="12"/>
  <c r="G57" i="12"/>
  <c r="G56" i="12"/>
  <c r="G52" i="12"/>
  <c r="G51" i="12"/>
  <c r="G50" i="12"/>
  <c r="G49" i="12"/>
  <c r="G48" i="12"/>
  <c r="G47" i="12"/>
  <c r="G46" i="12"/>
  <c r="G11" i="12"/>
  <c r="G10" i="12"/>
  <c r="G9" i="12"/>
  <c r="G8" i="12"/>
  <c r="G7" i="12"/>
  <c r="G6" i="12"/>
  <c r="G5" i="12"/>
  <c r="E62" i="12"/>
  <c r="D62" i="12"/>
  <c r="C62" i="12"/>
  <c r="B62" i="12"/>
  <c r="E61" i="12"/>
  <c r="D61" i="12"/>
  <c r="C61" i="12"/>
  <c r="B61" i="12"/>
  <c r="E60" i="12"/>
  <c r="D60" i="12"/>
  <c r="C60" i="12"/>
  <c r="B60" i="12"/>
  <c r="E59" i="12"/>
  <c r="D59" i="12"/>
  <c r="C59" i="12"/>
  <c r="B59" i="12"/>
  <c r="E58" i="12"/>
  <c r="D58" i="12"/>
  <c r="C58" i="12"/>
  <c r="B58" i="12"/>
  <c r="E57" i="12"/>
  <c r="D57" i="12"/>
  <c r="C57" i="12"/>
  <c r="B57" i="12"/>
  <c r="E56" i="12"/>
  <c r="D56" i="12"/>
  <c r="C56" i="12"/>
  <c r="B56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D48" i="12"/>
  <c r="C48" i="12"/>
  <c r="B48" i="12"/>
  <c r="E47" i="12"/>
  <c r="D47" i="12"/>
  <c r="C47" i="12"/>
  <c r="B47" i="12"/>
  <c r="E46" i="12"/>
  <c r="D46" i="12"/>
  <c r="C46" i="12"/>
  <c r="B46" i="12"/>
  <c r="B11" i="12"/>
  <c r="C11" i="12"/>
  <c r="D11" i="12"/>
  <c r="E11" i="12"/>
  <c r="B6" i="12"/>
  <c r="C6" i="12"/>
  <c r="D6" i="12"/>
  <c r="E6" i="12"/>
  <c r="B7" i="12"/>
  <c r="C7" i="12"/>
  <c r="D7" i="12"/>
  <c r="E7" i="12"/>
  <c r="B8" i="12"/>
  <c r="C8" i="12"/>
  <c r="D8" i="12"/>
  <c r="E8" i="12"/>
  <c r="B9" i="12"/>
  <c r="C9" i="12"/>
  <c r="D9" i="12"/>
  <c r="E9" i="12"/>
  <c r="B10" i="12"/>
  <c r="C10" i="12"/>
  <c r="D10" i="12"/>
  <c r="E10" i="12"/>
  <c r="E5" i="12"/>
  <c r="D5" i="12"/>
  <c r="C5" i="12"/>
  <c r="B5" i="12"/>
  <c r="H7" i="9" l="1"/>
  <c r="F5" i="14" l="1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4" i="14"/>
  <c r="E3" i="14" l="1"/>
  <c r="H8" i="9" l="1"/>
</calcChain>
</file>

<file path=xl/sharedStrings.xml><?xml version="1.0" encoding="utf-8"?>
<sst xmlns="http://schemas.openxmlformats.org/spreadsheetml/2006/main" count="259" uniqueCount="158">
  <si>
    <t>moins de
 40 ans</t>
  </si>
  <si>
    <t>60 ans
 et plus</t>
  </si>
  <si>
    <t>Agriculteurs exploitants</t>
  </si>
  <si>
    <t>Professions intermédiaires</t>
  </si>
  <si>
    <t xml:space="preserve">Employés </t>
  </si>
  <si>
    <t xml:space="preserve">Ouvriers </t>
  </si>
  <si>
    <t>Conseillers départementaux</t>
  </si>
  <si>
    <t>Ensemble</t>
  </si>
  <si>
    <t>Ensemble des élus</t>
  </si>
  <si>
    <t>Cadres et professions 
intellectuelles supérieures</t>
  </si>
  <si>
    <t xml:space="preserve">Artisans, commerçants 
et chefs d'entreprises </t>
  </si>
  <si>
    <t>Maires</t>
  </si>
  <si>
    <t>Présidents</t>
  </si>
  <si>
    <t>dont : Présidents</t>
  </si>
  <si>
    <t>Conseillers</t>
  </si>
  <si>
    <t xml:space="preserve"> </t>
  </si>
  <si>
    <t>Départements</t>
  </si>
  <si>
    <t>Population française 
de 18 à 99 ans</t>
  </si>
  <si>
    <t>Conseillers régionaux</t>
  </si>
  <si>
    <t>Retraités ou inactifs</t>
  </si>
  <si>
    <t>Communautaires</t>
  </si>
  <si>
    <t>Départementaux</t>
  </si>
  <si>
    <t xml:space="preserve">Municipaux </t>
  </si>
  <si>
    <t>Régionaux</t>
  </si>
  <si>
    <t>Population &gt; 15 ans</t>
  </si>
  <si>
    <t>Municipaux</t>
  </si>
  <si>
    <t xml:space="preserve">Communautaires </t>
  </si>
  <si>
    <t>Ensemble Elus locaux</t>
  </si>
  <si>
    <t>de 40 à 
60 ans</t>
  </si>
  <si>
    <t>Proportion des élus locaux de moins de 40 ans</t>
  </si>
  <si>
    <t>Répartition des élus locaux selon leur catégorie socioprofessionnelle</t>
  </si>
  <si>
    <t>EPCI</t>
  </si>
  <si>
    <t>Part des femmes parmi les élus locaux depuis 1992</t>
  </si>
  <si>
    <t xml:space="preserve">Source : ministère de l’Intérieur, bureau des élections et des études politiques (application élection et RNE). </t>
  </si>
  <si>
    <r>
      <t>Part des femmes parmi les élus locaux en 2017, selon l'âge</t>
    </r>
    <r>
      <rPr>
        <b/>
        <sz val="12"/>
        <color indexed="10"/>
        <rFont val="Arial"/>
        <family val="2"/>
      </rPr>
      <t/>
    </r>
  </si>
  <si>
    <t>Source : ministère de l’Intérieur, bureau des élections et des études politiques (application élection et répertoire national des élus). Résultats au lendemain des dernières élections.</t>
  </si>
  <si>
    <t>Lecture : Les agriculteurs exploitants représentent 10 % des élus municipaux et 1 % de la population de 15 ans ou plus.</t>
  </si>
  <si>
    <t>part des femmes parmi les présidents</t>
  </si>
  <si>
    <t>de région</t>
  </si>
  <si>
    <t>intercommunaux</t>
  </si>
  <si>
    <t>de département</t>
  </si>
  <si>
    <t>Ensemble élus</t>
  </si>
  <si>
    <t>Dernières élections</t>
  </si>
  <si>
    <t>Vice-présidents</t>
  </si>
  <si>
    <t>Conseillers régionaux*</t>
  </si>
  <si>
    <t>Conseillers municipaux</t>
  </si>
  <si>
    <t>Adjoints</t>
  </si>
  <si>
    <t>Conseillers sans fonction</t>
  </si>
  <si>
    <t>Conseillers communautaires</t>
  </si>
  <si>
    <t>Hors fonctions exécutives</t>
  </si>
  <si>
    <t>* y compris collectivités territoriales uniques de Guyane et de Martinique et Collectivité de Corse</t>
  </si>
  <si>
    <t>Autres 
conseillers</t>
  </si>
  <si>
    <t>Le Système SAS</t>
  </si>
  <si>
    <t>REG</t>
  </si>
  <si>
    <t>LIBREG</t>
  </si>
  <si>
    <t>presidsex</t>
  </si>
  <si>
    <t>Guyane</t>
  </si>
  <si>
    <t>Corse</t>
  </si>
  <si>
    <t>Martinique</t>
  </si>
  <si>
    <t>Guadeloupe</t>
  </si>
  <si>
    <t>La Réunion</t>
  </si>
  <si>
    <t>Centre-Val de Loire</t>
  </si>
  <si>
    <t>Bourgogne-Franche-Comté</t>
  </si>
  <si>
    <t>Bretagne</t>
  </si>
  <si>
    <t>Normandie</t>
  </si>
  <si>
    <t>Pays de La Loire</t>
  </si>
  <si>
    <t>Pays de la Loire</t>
  </si>
  <si>
    <t>Provence-Alpes-Cote D'Azur</t>
  </si>
  <si>
    <t>Provence-Alpes-Côte d'Azur</t>
  </si>
  <si>
    <t>Occitanie</t>
  </si>
  <si>
    <t>Nouvelle-Aquitaine</t>
  </si>
  <si>
    <t>Hauts-de-France</t>
  </si>
  <si>
    <t>Auvergne-Rhône-Alpes</t>
  </si>
  <si>
    <t>Île-de-France</t>
  </si>
  <si>
    <t>Grand-Est</t>
  </si>
  <si>
    <t>Exploitation du fichier RNE sur les conseils municpaux de juillet 2020, comparée à sa version en janvier 2020</t>
  </si>
  <si>
    <t>Adjoints et conseillers</t>
  </si>
  <si>
    <t>avant</t>
  </si>
  <si>
    <t>après</t>
  </si>
  <si>
    <t>Graphique 4 - Proportion de femmes dans les conseils municipaux, selon la taille de la commune et la fonction occupée</t>
  </si>
  <si>
    <t>F</t>
  </si>
  <si>
    <t>Elections 2020</t>
  </si>
  <si>
    <t>0-100</t>
  </si>
  <si>
    <t>100-200</t>
  </si>
  <si>
    <t>200-500</t>
  </si>
  <si>
    <t>500-1000</t>
  </si>
  <si>
    <t>1000-2000</t>
  </si>
  <si>
    <t>2000-5000</t>
  </si>
  <si>
    <t>5-10.000</t>
  </si>
  <si>
    <t>10-50.000</t>
  </si>
  <si>
    <t>50-100.000</t>
  </si>
  <si>
    <t>&gt;=100.000</t>
  </si>
  <si>
    <t>Femmes</t>
  </si>
  <si>
    <t>Hommes</t>
  </si>
  <si>
    <t>Autres</t>
  </si>
  <si>
    <t>70 ans ou +</t>
  </si>
  <si>
    <t>18-40 ans</t>
  </si>
  <si>
    <t>40-50 ans</t>
  </si>
  <si>
    <t>50-55 ans</t>
  </si>
  <si>
    <t>55-60 ans</t>
  </si>
  <si>
    <t>60-65 ans</t>
  </si>
  <si>
    <t>65-70 ans</t>
  </si>
  <si>
    <t>Répartition des élus locaux selon leur âge et leur mandat électoral au 1er janvier 2017</t>
  </si>
  <si>
    <t>Régions et CTU</t>
  </si>
  <si>
    <t>Communes</t>
  </si>
  <si>
    <t>Régions 
et CTU</t>
  </si>
  <si>
    <t>en %</t>
  </si>
  <si>
    <t>Mandats</t>
  </si>
  <si>
    <r>
      <t>Âge des élus</t>
    </r>
    <r>
      <rPr>
        <b/>
        <vertAlign val="superscript"/>
        <sz val="10"/>
        <rFont val="Arial"/>
        <family val="2"/>
      </rPr>
      <t xml:space="preserve"> (a)</t>
    </r>
  </si>
  <si>
    <t>Tous âges</t>
  </si>
  <si>
    <t>De 18 à 39 ans</t>
  </si>
  <si>
    <t>De 40 à 49 ans</t>
  </si>
  <si>
    <t>De 50 à 54 ans</t>
  </si>
  <si>
    <t>De 55 à 59 ans</t>
  </si>
  <si>
    <t>De 60 à 64 ans</t>
  </si>
  <si>
    <t>65 ans ou plus</t>
  </si>
  <si>
    <t>Ensemble des mandats</t>
  </si>
  <si>
    <r>
      <t>Conseillers régionaux et territoriaux</t>
    </r>
    <r>
      <rPr>
        <vertAlign val="superscript"/>
        <sz val="10"/>
        <rFont val="Arial"/>
        <family val="2"/>
      </rPr>
      <t xml:space="preserve"> (b)</t>
    </r>
  </si>
  <si>
    <t>Dont : présidents</t>
  </si>
  <si>
    <r>
      <t>Conseillers départementaux</t>
    </r>
    <r>
      <rPr>
        <vertAlign val="superscript"/>
        <sz val="10"/>
        <rFont val="Arial"/>
        <family val="2"/>
      </rPr>
      <t xml:space="preserve"> (c)</t>
    </r>
  </si>
  <si>
    <t xml:space="preserve">Conseillers communautaires </t>
  </si>
  <si>
    <r>
      <t>Conseillers municipaux</t>
    </r>
    <r>
      <rPr>
        <vertAlign val="superscript"/>
        <sz val="10"/>
        <rFont val="Arial"/>
        <family val="2"/>
      </rPr>
      <t xml:space="preserve"> (d)</t>
    </r>
  </si>
  <si>
    <t>Dont : maires</t>
  </si>
  <si>
    <r>
      <t>1</t>
    </r>
    <r>
      <rPr>
        <vertAlign val="superscript"/>
        <sz val="10"/>
        <rFont val="Arial"/>
        <family val="2"/>
      </rPr>
      <t>ers</t>
    </r>
    <r>
      <rPr>
        <sz val="10"/>
        <rFont val="Arial"/>
        <family val="2"/>
      </rPr>
      <t xml:space="preserve"> adjoints</t>
    </r>
  </si>
  <si>
    <r>
      <t>2</t>
    </r>
    <r>
      <rPr>
        <vertAlign val="superscript"/>
        <sz val="10"/>
        <rFont val="Arial"/>
        <family val="2"/>
      </rPr>
      <t>es</t>
    </r>
    <r>
      <rPr>
        <sz val="10"/>
        <rFont val="Arial"/>
        <family val="2"/>
      </rPr>
      <t xml:space="preserve"> adjoints</t>
    </r>
  </si>
  <si>
    <t>autres adjoints</t>
  </si>
  <si>
    <t>autres conseillers</t>
  </si>
  <si>
    <t>Dont : communes de moins de 1 000 habitants</t>
  </si>
  <si>
    <t>communes de 1 000 habitants ou plus</t>
  </si>
  <si>
    <t>(a) Âge au 1er janvier.</t>
  </si>
  <si>
    <t>(b) Y compris Corse, Martinique et Guyane.</t>
  </si>
  <si>
    <t>(c) Y compris Collectivité européenne d'Alsace.</t>
  </si>
  <si>
    <t>(d) Y compris Paris.</t>
  </si>
  <si>
    <t>Lecture : 41,6 % des élus sont des femmes. Parmi les conseillers régionaux ou territoriaux de 18 à 39 ans, 46,9 % sont des femmes. Il n'y a pas de président de région ou de CTU de 18 à 39 ans.</t>
  </si>
  <si>
    <t>Source : DGCL. Données : ministère de l'Intérieur, bureau des élections et des études politiques (répertoire national des élus).</t>
  </si>
  <si>
    <t>Champ : France métropolitaine + DOM.</t>
  </si>
  <si>
    <r>
      <t>Part des femmes parmi les élus locaux en 2021, selon l'âge</t>
    </r>
    <r>
      <rPr>
        <b/>
        <sz val="12"/>
        <color rgb="FFFF0000"/>
        <rFont val="Arial"/>
        <family val="2"/>
      </rPr>
      <t/>
    </r>
  </si>
  <si>
    <t>Age moyen</t>
  </si>
  <si>
    <r>
      <t>Nombre d'élus locaux en 2021 et répartition par âge</t>
    </r>
    <r>
      <rPr>
        <b/>
        <vertAlign val="superscript"/>
        <sz val="12"/>
        <rFont val="Arial"/>
        <family val="2"/>
      </rPr>
      <t xml:space="preserve"> (a)</t>
    </r>
  </si>
  <si>
    <t>Effectifs pourvus</t>
  </si>
  <si>
    <t>Répartition par classe d'âge (en %)</t>
  </si>
  <si>
    <t>Âge moyen</t>
  </si>
  <si>
    <t>âge moyen</t>
  </si>
  <si>
    <t>de 40 
à 59 ans</t>
  </si>
  <si>
    <t>60 ans
 ou plus</t>
  </si>
  <si>
    <t>Femme</t>
  </si>
  <si>
    <t>Homme</t>
  </si>
  <si>
    <r>
      <t>Conseillers communautaires</t>
    </r>
    <r>
      <rPr>
        <vertAlign val="superscript"/>
        <sz val="10"/>
        <rFont val="Arial"/>
        <family val="2"/>
      </rPr>
      <t xml:space="preserve"> (d)</t>
    </r>
  </si>
  <si>
    <r>
      <t>Conseillers municipaux</t>
    </r>
    <r>
      <rPr>
        <vertAlign val="superscript"/>
        <sz val="10"/>
        <rFont val="Arial"/>
        <family val="2"/>
      </rPr>
      <t xml:space="preserve"> (e)</t>
    </r>
  </si>
  <si>
    <r>
      <t>1</t>
    </r>
    <r>
      <rPr>
        <vertAlign val="superscript"/>
        <sz val="10"/>
        <rFont val="Arial"/>
        <family val="2"/>
      </rPr>
      <t xml:space="preserve">ers </t>
    </r>
    <r>
      <rPr>
        <sz val="10"/>
        <rFont val="Arial"/>
        <family val="2"/>
      </rPr>
      <t>adjoints</t>
    </r>
  </si>
  <si>
    <t xml:space="preserve">  communes de 1 000 habitants et plus</t>
  </si>
  <si>
    <t>Population française de 18 à 99 ans (au 01/01/2021)</t>
  </si>
  <si>
    <t>(a) Au 1er janvier pour le bloc communal, au 1er août pour les départements et les régions. Âge au 1er janvier.</t>
  </si>
  <si>
    <t>(b) Y compris Corse, Martinique et Guyane. Les présidents d'organe exécutif sont comptés avec les présidents.</t>
  </si>
  <si>
    <t>(d) Y compris métropole de Lyon.</t>
  </si>
  <si>
    <t>(e) Y compris Paris</t>
  </si>
  <si>
    <t>Source : DGCL. Données : ministère de l'Intérieur, bureau des élections et des études politiques (répertoire national des élus) ; Insee, estimations de population.</t>
  </si>
  <si>
    <t xml:space="preserve">pour info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</si>
</sst>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_-* #,##0.00\ _F_-;\-* #,##0.00\ _F_-;_-* \-??\ _F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sz val="12"/>
      <color indexed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name val="Bookman Old Style"/>
      <family val="1"/>
    </font>
    <font>
      <b/>
      <sz val="12"/>
      <color rgb="FFFF0000"/>
      <name val="Arial"/>
      <family val="2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b/>
      <vertAlign val="superscript"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ill="0" applyBorder="0" applyAlignment="0" applyProtection="0"/>
    <xf numFmtId="0" fontId="1" fillId="0" borderId="0"/>
  </cellStyleXfs>
  <cellXfs count="21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0" xfId="1" applyNumberFormat="1" applyFont="1" applyBorder="1" applyAlignment="1">
      <alignment horizontal="right" vertical="center" indent="2"/>
    </xf>
    <xf numFmtId="164" fontId="1" fillId="0" borderId="0" xfId="0" applyNumberFormat="1" applyFont="1" applyBorder="1" applyAlignment="1">
      <alignment horizontal="right" vertical="center" wrapText="1" indent="2"/>
    </xf>
    <xf numFmtId="164" fontId="1" fillId="0" borderId="3" xfId="0" applyNumberFormat="1" applyFont="1" applyBorder="1" applyAlignment="1">
      <alignment horizontal="right" vertical="center" wrapText="1" indent="2"/>
    </xf>
    <xf numFmtId="0" fontId="1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right" vertical="center" wrapText="1" indent="2"/>
    </xf>
    <xf numFmtId="0" fontId="1" fillId="0" borderId="0" xfId="0" applyFont="1" applyFill="1" applyBorder="1" applyAlignment="1">
      <alignment horizontal="left" vertical="center"/>
    </xf>
    <xf numFmtId="164" fontId="1" fillId="0" borderId="3" xfId="1" applyNumberFormat="1" applyFont="1" applyBorder="1" applyAlignment="1">
      <alignment horizontal="right" vertical="center" indent="2"/>
    </xf>
    <xf numFmtId="164" fontId="1" fillId="0" borderId="1" xfId="1" applyNumberFormat="1" applyFont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1" fillId="0" borderId="0" xfId="1" applyNumberFormat="1" applyFont="1" applyAlignment="1">
      <alignment horizontal="right" vertical="center" indent="1"/>
    </xf>
    <xf numFmtId="165" fontId="1" fillId="0" borderId="0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5" fillId="0" borderId="0" xfId="0" applyFont="1"/>
    <xf numFmtId="166" fontId="0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66" fontId="0" fillId="0" borderId="1" xfId="2" applyNumberFormat="1" applyFont="1" applyFill="1" applyBorder="1" applyAlignment="1" applyProtection="1">
      <alignment vertical="center"/>
    </xf>
    <xf numFmtId="166" fontId="0" fillId="0" borderId="1" xfId="0" applyNumberFormat="1" applyFont="1" applyFill="1" applyBorder="1" applyAlignment="1">
      <alignment vertical="center"/>
    </xf>
    <xf numFmtId="0" fontId="0" fillId="0" borderId="2" xfId="0" applyBorder="1"/>
    <xf numFmtId="0" fontId="9" fillId="2" borderId="0" xfId="0" applyFont="1" applyFill="1" applyAlignment="1">
      <alignment horizontal="center" vertical="top" wrapText="1"/>
    </xf>
    <xf numFmtId="0" fontId="11" fillId="2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3" fontId="11" fillId="2" borderId="0" xfId="0" applyNumberFormat="1" applyFont="1" applyFill="1"/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3" xfId="3" applyFont="1" applyFill="1" applyBorder="1" applyAlignment="1" applyProtection="1">
      <alignment horizontal="left" vertical="center"/>
      <protection locked="0"/>
    </xf>
    <xf numFmtId="3" fontId="2" fillId="0" borderId="3" xfId="3" applyNumberFormat="1" applyFont="1" applyFill="1" applyBorder="1" applyAlignment="1">
      <alignment horizontal="right" indent="1"/>
    </xf>
    <xf numFmtId="0" fontId="2" fillId="0" borderId="0" xfId="3" applyFont="1" applyFill="1" applyBorder="1" applyAlignment="1" applyProtection="1">
      <alignment horizontal="left" vertical="center"/>
      <protection locked="0"/>
    </xf>
    <xf numFmtId="3" fontId="2" fillId="0" borderId="0" xfId="3" applyNumberFormat="1" applyFont="1" applyFill="1" applyBorder="1" applyAlignment="1">
      <alignment horizontal="right" vertical="center" indent="1"/>
    </xf>
    <xf numFmtId="0" fontId="2" fillId="3" borderId="0" xfId="3" applyFont="1" applyFill="1" applyBorder="1" applyAlignment="1" applyProtection="1">
      <alignment horizontal="left" vertical="center"/>
      <protection locked="0"/>
    </xf>
    <xf numFmtId="3" fontId="2" fillId="3" borderId="0" xfId="3" applyNumberFormat="1" applyFont="1" applyFill="1" applyBorder="1" applyAlignment="1">
      <alignment horizontal="right" indent="1"/>
    </xf>
    <xf numFmtId="3" fontId="2" fillId="0" borderId="0" xfId="3" applyNumberFormat="1" applyFont="1" applyFill="1" applyBorder="1" applyAlignment="1">
      <alignment horizontal="right" indent="1"/>
    </xf>
    <xf numFmtId="3" fontId="2" fillId="3" borderId="0" xfId="3" applyNumberFormat="1" applyFont="1" applyFill="1" applyBorder="1" applyAlignment="1">
      <alignment horizontal="right" vertical="center" indent="1"/>
    </xf>
    <xf numFmtId="3" fontId="2" fillId="0" borderId="3" xfId="3" applyNumberFormat="1" applyFont="1" applyFill="1" applyBorder="1" applyAlignment="1">
      <alignment horizontal="right" vertical="center" inden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2" fillId="0" borderId="0" xfId="0" applyFont="1"/>
    <xf numFmtId="0" fontId="12" fillId="0" borderId="8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right" vertical="top" wrapText="1"/>
    </xf>
    <xf numFmtId="0" fontId="0" fillId="0" borderId="11" xfId="0" applyFont="1" applyBorder="1" applyAlignment="1">
      <alignment horizontal="center" vertical="top" wrapText="1"/>
    </xf>
    <xf numFmtId="165" fontId="0" fillId="0" borderId="11" xfId="0" applyNumberForma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top" wrapText="1"/>
    </xf>
    <xf numFmtId="165" fontId="0" fillId="0" borderId="0" xfId="0" applyNumberFormat="1" applyBorder="1" applyAlignment="1">
      <alignment horizontal="right" vertical="top" wrapText="1"/>
    </xf>
    <xf numFmtId="0" fontId="0" fillId="0" borderId="14" xfId="0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2" fillId="0" borderId="19" xfId="0" applyFont="1" applyBorder="1" applyAlignment="1">
      <alignment horizontal="center" vertical="top" wrapText="1"/>
    </xf>
    <xf numFmtId="165" fontId="13" fillId="0" borderId="0" xfId="0" applyNumberFormat="1" applyFont="1" applyAlignment="1">
      <alignment vertical="center"/>
    </xf>
    <xf numFmtId="0" fontId="14" fillId="4" borderId="0" xfId="0" applyFont="1" applyFill="1"/>
    <xf numFmtId="0" fontId="14" fillId="4" borderId="0" xfId="0" applyFont="1" applyFill="1" applyBorder="1" applyAlignment="1">
      <alignment vertical="center"/>
    </xf>
    <xf numFmtId="0" fontId="0" fillId="4" borderId="0" xfId="0" applyFill="1"/>
    <xf numFmtId="165" fontId="10" fillId="2" borderId="0" xfId="0" applyNumberFormat="1" applyFont="1" applyFill="1" applyAlignment="1">
      <alignment vertical="top" wrapText="1"/>
    </xf>
    <xf numFmtId="165" fontId="0" fillId="0" borderId="0" xfId="0" applyNumberFormat="1"/>
    <xf numFmtId="165" fontId="0" fillId="0" borderId="0" xfId="0" applyNumberFormat="1" applyFill="1" applyBorder="1"/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9" fillId="2" borderId="20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vertical="top" wrapText="1"/>
    </xf>
    <xf numFmtId="0" fontId="9" fillId="2" borderId="20" xfId="0" applyFont="1" applyFill="1" applyBorder="1" applyAlignment="1">
      <alignment horizontal="center" vertical="top" wrapText="1"/>
    </xf>
    <xf numFmtId="165" fontId="10" fillId="2" borderId="20" xfId="0" applyNumberFormat="1" applyFont="1" applyFill="1" applyBorder="1" applyAlignment="1">
      <alignment vertical="top" wrapText="1"/>
    </xf>
    <xf numFmtId="165" fontId="10" fillId="2" borderId="2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 indent="2"/>
    </xf>
    <xf numFmtId="165" fontId="5" fillId="0" borderId="2" xfId="0" applyNumberFormat="1" applyFont="1" applyBorder="1" applyAlignment="1">
      <alignment horizontal="right" vertical="center" wrapText="1" indent="2"/>
    </xf>
    <xf numFmtId="0" fontId="1" fillId="5" borderId="0" xfId="0" applyFont="1" applyFill="1" applyBorder="1" applyAlignment="1">
      <alignment horizontal="left" vertical="center"/>
    </xf>
    <xf numFmtId="166" fontId="5" fillId="5" borderId="0" xfId="0" applyNumberFormat="1" applyFont="1" applyFill="1" applyBorder="1" applyAlignment="1">
      <alignment horizontal="right" vertical="center" indent="2"/>
    </xf>
    <xf numFmtId="166" fontId="1" fillId="5" borderId="0" xfId="1" applyNumberFormat="1" applyFont="1" applyFill="1" applyBorder="1" applyAlignment="1">
      <alignment horizontal="right" vertical="center" wrapText="1" indent="2"/>
    </xf>
    <xf numFmtId="166" fontId="5" fillId="0" borderId="0" xfId="0" applyNumberFormat="1" applyFont="1" applyBorder="1" applyAlignment="1">
      <alignment horizontal="right" vertical="center" indent="2"/>
    </xf>
    <xf numFmtId="166" fontId="1" fillId="0" borderId="0" xfId="1" applyNumberFormat="1" applyFont="1" applyBorder="1" applyAlignment="1">
      <alignment horizontal="right" vertical="center" wrapText="1" indent="2"/>
    </xf>
    <xf numFmtId="0" fontId="1" fillId="5" borderId="3" xfId="0" applyFont="1" applyFill="1" applyBorder="1" applyAlignment="1">
      <alignment horizontal="left" vertical="center"/>
    </xf>
    <xf numFmtId="166" fontId="5" fillId="5" borderId="3" xfId="0" applyNumberFormat="1" applyFont="1" applyFill="1" applyBorder="1" applyAlignment="1">
      <alignment horizontal="right" vertical="center" indent="2"/>
    </xf>
    <xf numFmtId="166" fontId="1" fillId="5" borderId="3" xfId="1" applyNumberFormat="1" applyFont="1" applyFill="1" applyBorder="1" applyAlignment="1">
      <alignment horizontal="right" vertical="center" wrapText="1" indent="2"/>
    </xf>
    <xf numFmtId="0" fontId="1" fillId="0" borderId="1" xfId="0" applyFont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right" vertical="center" indent="2"/>
    </xf>
    <xf numFmtId="166" fontId="1" fillId="0" borderId="1" xfId="1" applyNumberFormat="1" applyFont="1" applyFill="1" applyBorder="1" applyAlignment="1">
      <alignment horizontal="right" vertical="center" wrapText="1" indent="2"/>
    </xf>
    <xf numFmtId="166" fontId="1" fillId="0" borderId="1" xfId="1" applyNumberFormat="1" applyFont="1" applyBorder="1" applyAlignment="1">
      <alignment horizontal="right" vertical="center" wrapText="1" indent="2"/>
    </xf>
    <xf numFmtId="166" fontId="1" fillId="5" borderId="0" xfId="0" applyNumberFormat="1" applyFont="1" applyFill="1" applyBorder="1" applyAlignment="1">
      <alignment horizontal="right" vertical="center" wrapText="1" indent="2"/>
    </xf>
    <xf numFmtId="166" fontId="1" fillId="0" borderId="0" xfId="0" applyNumberFormat="1" applyFont="1" applyBorder="1" applyAlignment="1">
      <alignment horizontal="right" vertical="center" wrapText="1" indent="2"/>
    </xf>
    <xf numFmtId="166" fontId="1" fillId="5" borderId="3" xfId="0" applyNumberFormat="1" applyFont="1" applyFill="1" applyBorder="1" applyAlignment="1">
      <alignment horizontal="right" vertical="center" wrapText="1" indent="2"/>
    </xf>
    <xf numFmtId="0" fontId="1" fillId="5" borderId="0" xfId="0" applyFont="1" applyFill="1" applyBorder="1" applyAlignment="1">
      <alignment horizontal="left" vertical="center" indent="3"/>
    </xf>
    <xf numFmtId="0" fontId="1" fillId="0" borderId="0" xfId="0" applyFont="1" applyBorder="1" applyAlignment="1">
      <alignment horizontal="left" vertical="center" indent="3"/>
    </xf>
    <xf numFmtId="0" fontId="1" fillId="0" borderId="1" xfId="0" applyFont="1" applyBorder="1" applyAlignment="1">
      <alignment horizontal="left" vertical="center" indent="3"/>
    </xf>
    <xf numFmtId="166" fontId="5" fillId="0" borderId="1" xfId="0" applyNumberFormat="1" applyFont="1" applyBorder="1" applyAlignment="1">
      <alignment horizontal="right" vertical="center" indent="2"/>
    </xf>
    <xf numFmtId="166" fontId="1" fillId="0" borderId="1" xfId="0" applyNumberFormat="1" applyFont="1" applyBorder="1" applyAlignment="1">
      <alignment horizontal="right" vertical="center" wrapText="1" indent="2"/>
    </xf>
    <xf numFmtId="0" fontId="2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horizontal="right" vertical="center" indent="2"/>
    </xf>
    <xf numFmtId="0" fontId="21" fillId="0" borderId="2" xfId="0" applyFont="1" applyBorder="1" applyAlignment="1">
      <alignment horizontal="right" vertical="center" wrapText="1" indent="2"/>
    </xf>
    <xf numFmtId="3" fontId="1" fillId="0" borderId="0" xfId="0" applyNumberFormat="1" applyFont="1" applyBorder="1" applyAlignment="1">
      <alignment vertical="center"/>
    </xf>
    <xf numFmtId="165" fontId="1" fillId="0" borderId="0" xfId="1" applyNumberFormat="1" applyFont="1" applyBorder="1" applyAlignment="1">
      <alignment horizontal="right" vertical="center" indent="2"/>
    </xf>
    <xf numFmtId="164" fontId="1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 vertical="center" indent="2"/>
    </xf>
    <xf numFmtId="3" fontId="1" fillId="5" borderId="0" xfId="0" applyNumberFormat="1" applyFont="1" applyFill="1" applyBorder="1" applyAlignment="1">
      <alignment vertical="center"/>
    </xf>
    <xf numFmtId="165" fontId="1" fillId="5" borderId="0" xfId="1" applyNumberFormat="1" applyFont="1" applyFill="1" applyBorder="1" applyAlignment="1">
      <alignment horizontal="right" vertical="center" indent="2"/>
    </xf>
    <xf numFmtId="164" fontId="1" fillId="0" borderId="0" xfId="1" applyNumberFormat="1" applyFont="1" applyFill="1" applyBorder="1" applyAlignment="1">
      <alignment horizontal="center" vertical="center"/>
    </xf>
    <xf numFmtId="165" fontId="6" fillId="5" borderId="0" xfId="1" applyNumberFormat="1" applyFont="1" applyFill="1" applyBorder="1" applyAlignment="1">
      <alignment horizontal="right" vertical="center" indent="2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horizontal="right" vertical="center" indent="2"/>
    </xf>
    <xf numFmtId="164" fontId="22" fillId="0" borderId="0" xfId="0" applyNumberFormat="1" applyFont="1" applyBorder="1" applyAlignment="1">
      <alignment horizontal="center" vertical="center" wrapText="1"/>
    </xf>
    <xf numFmtId="165" fontId="6" fillId="0" borderId="3" xfId="1" applyNumberFormat="1" applyFont="1" applyFill="1" applyBorder="1" applyAlignment="1">
      <alignment horizontal="right" vertical="center" indent="2"/>
    </xf>
    <xf numFmtId="0" fontId="1" fillId="5" borderId="1" xfId="0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vertical="center"/>
    </xf>
    <xf numFmtId="165" fontId="1" fillId="5" borderId="1" xfId="1" applyNumberFormat="1" applyFont="1" applyFill="1" applyBorder="1" applyAlignment="1">
      <alignment horizontal="right" vertical="center" indent="2"/>
    </xf>
    <xf numFmtId="165" fontId="6" fillId="5" borderId="1" xfId="1" applyNumberFormat="1" applyFont="1" applyFill="1" applyBorder="1" applyAlignment="1">
      <alignment horizontal="right" vertical="center" indent="2"/>
    </xf>
    <xf numFmtId="3" fontId="1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 wrapText="1" indent="2"/>
    </xf>
    <xf numFmtId="165" fontId="6" fillId="0" borderId="0" xfId="0" applyNumberFormat="1" applyFont="1" applyBorder="1" applyAlignment="1">
      <alignment horizontal="right" vertical="center" wrapText="1" indent="2"/>
    </xf>
    <xf numFmtId="3" fontId="1" fillId="5" borderId="0" xfId="0" applyNumberFormat="1" applyFont="1" applyFill="1" applyBorder="1" applyAlignment="1">
      <alignment horizontal="right" vertical="center"/>
    </xf>
    <xf numFmtId="165" fontId="1" fillId="5" borderId="0" xfId="0" applyNumberFormat="1" applyFont="1" applyFill="1" applyBorder="1" applyAlignment="1">
      <alignment horizontal="right" vertical="center" wrapText="1" indent="2"/>
    </xf>
    <xf numFmtId="3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 wrapText="1" indent="2"/>
    </xf>
    <xf numFmtId="3" fontId="22" fillId="0" borderId="0" xfId="0" applyNumberFormat="1" applyFont="1" applyBorder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 indent="2"/>
    </xf>
    <xf numFmtId="0" fontId="1" fillId="5" borderId="0" xfId="0" applyFont="1" applyFill="1" applyBorder="1" applyAlignment="1">
      <alignment vertical="center"/>
    </xf>
    <xf numFmtId="165" fontId="6" fillId="5" borderId="0" xfId="0" applyNumberFormat="1" applyFont="1" applyFill="1" applyBorder="1" applyAlignment="1">
      <alignment horizontal="right" vertical="center" wrapText="1" indent="2"/>
    </xf>
    <xf numFmtId="0" fontId="1" fillId="5" borderId="1" xfId="0" applyFont="1" applyFill="1" applyBorder="1" applyAlignment="1">
      <alignment horizontal="left" vertical="center" indent="3"/>
    </xf>
    <xf numFmtId="3" fontId="1" fillId="5" borderId="1" xfId="0" applyNumberFormat="1" applyFont="1" applyFill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right" vertical="center" wrapText="1" indent="2"/>
    </xf>
    <xf numFmtId="165" fontId="6" fillId="5" borderId="1" xfId="0" applyNumberFormat="1" applyFont="1" applyFill="1" applyBorder="1" applyAlignment="1">
      <alignment horizontal="right" vertical="center" wrapText="1" indent="2"/>
    </xf>
    <xf numFmtId="10" fontId="2" fillId="0" borderId="0" xfId="0" applyNumberFormat="1" applyFont="1" applyBorder="1" applyAlignment="1">
      <alignment vertical="center"/>
    </xf>
    <xf numFmtId="10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 wrapText="1" indent="2"/>
    </xf>
    <xf numFmtId="165" fontId="6" fillId="0" borderId="2" xfId="0" applyNumberFormat="1" applyFont="1" applyBorder="1" applyAlignment="1">
      <alignment horizontal="right" vertical="center" wrapText="1" indent="2"/>
    </xf>
    <xf numFmtId="164" fontId="1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2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/>
    </xf>
    <xf numFmtId="165" fontId="1" fillId="5" borderId="1" xfId="1" applyNumberFormat="1" applyFont="1" applyFill="1" applyBorder="1" applyAlignment="1">
      <alignment horizontal="center" vertical="center"/>
    </xf>
    <xf numFmtId="165" fontId="1" fillId="0" borderId="3" xfId="1" applyNumberFormat="1" applyFont="1" applyFill="1" applyBorder="1" applyAlignment="1">
      <alignment horizontal="center" vertical="center"/>
    </xf>
    <xf numFmtId="165" fontId="1" fillId="5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Milliers_Feuil1" xfId="2"/>
    <cellStyle name="Normal" xfId="0" builtinId="0"/>
    <cellStyle name="Normal 2" xfId="3"/>
    <cellStyle name="Pourcentage" xfId="1" builtinId="5"/>
  </cellStyles>
  <dxfs count="0"/>
  <tableStyles count="0" defaultTableStyle="TableStyleMedium9" defaultPivotStyle="PivotStyleLight16"/>
  <colors>
    <mruColors>
      <color rgb="FFD995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8.7972929003709247E-2"/>
          <c:w val="0.56830578443704394"/>
          <c:h val="0.79604718831633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'G1 Séries longues'!$A$5</c:f>
              <c:strCache>
                <c:ptCount val="1"/>
                <c:pt idx="0">
                  <c:v>Régionaux</c:v>
                </c:pt>
              </c:strCache>
            </c:strRef>
          </c:tx>
          <c:xVal>
            <c:numRef>
              <c:f>'G1 Séries longues'!$B$4:$N$4</c:f>
              <c:numCache>
                <c:formatCode>General</c:formatCode>
                <c:ptCount val="13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2014</c:v>
                </c:pt>
                <c:pt idx="10">
                  <c:v>2015</c:v>
                </c:pt>
                <c:pt idx="11">
                  <c:v>2020</c:v>
                </c:pt>
                <c:pt idx="12">
                  <c:v>2021</c:v>
                </c:pt>
              </c:numCache>
            </c:numRef>
          </c:xVal>
          <c:yVal>
            <c:numRef>
              <c:f>'G1 Séries longues'!$B$5:$N$5</c:f>
              <c:numCache>
                <c:formatCode>General</c:formatCode>
                <c:ptCount val="13"/>
                <c:pt idx="0">
                  <c:v>12</c:v>
                </c:pt>
                <c:pt idx="3" formatCode="#\ ##0.0">
                  <c:v>27.1</c:v>
                </c:pt>
                <c:pt idx="5" formatCode="#\ ##0.0">
                  <c:v>47.6</c:v>
                </c:pt>
                <c:pt idx="7" formatCode="#\ ##0.0">
                  <c:v>48</c:v>
                </c:pt>
                <c:pt idx="10" formatCode="#\ ##0.0">
                  <c:v>47.801047120418851</c:v>
                </c:pt>
                <c:pt idx="12" formatCode="#\ ##0.0">
                  <c:v>48.6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'G1 Séries longues'!$A$7</c:f>
              <c:strCache>
                <c:ptCount val="1"/>
                <c:pt idx="0">
                  <c:v>Municipaux</c:v>
                </c:pt>
              </c:strCache>
            </c:strRef>
          </c:tx>
          <c:xVal>
            <c:numRef>
              <c:f>'G1 Séries longues'!$B$4:$N$4</c:f>
              <c:numCache>
                <c:formatCode>General</c:formatCode>
                <c:ptCount val="13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2014</c:v>
                </c:pt>
                <c:pt idx="10">
                  <c:v>2015</c:v>
                </c:pt>
                <c:pt idx="11">
                  <c:v>2020</c:v>
                </c:pt>
                <c:pt idx="12">
                  <c:v>2021</c:v>
                </c:pt>
              </c:numCache>
            </c:numRef>
          </c:xVal>
          <c:yVal>
            <c:numRef>
              <c:f>'G1 Séries longues'!$B$7:$N$7</c:f>
              <c:numCache>
                <c:formatCode>General</c:formatCode>
                <c:ptCount val="13"/>
                <c:pt idx="2" formatCode="#\ ##0.0">
                  <c:v>21.7</c:v>
                </c:pt>
                <c:pt idx="4" formatCode="#\ ##0.0">
                  <c:v>33</c:v>
                </c:pt>
                <c:pt idx="6" formatCode="#\ ##0.0">
                  <c:v>35</c:v>
                </c:pt>
                <c:pt idx="9" formatCode="#\ ##0.0">
                  <c:v>40.299999999999997</c:v>
                </c:pt>
                <c:pt idx="12">
                  <c:v>42.4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'G1 Séries longues'!$A$6</c:f>
              <c:strCache>
                <c:ptCount val="1"/>
                <c:pt idx="0">
                  <c:v>Communautaires </c:v>
                </c:pt>
              </c:strCache>
            </c:strRef>
          </c:tx>
          <c:xVal>
            <c:numRef>
              <c:f>'G1 Séries longues'!$B$4:$N$4</c:f>
              <c:numCache>
                <c:formatCode>General</c:formatCode>
                <c:ptCount val="13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2014</c:v>
                </c:pt>
                <c:pt idx="10">
                  <c:v>2015</c:v>
                </c:pt>
                <c:pt idx="11">
                  <c:v>2020</c:v>
                </c:pt>
                <c:pt idx="12">
                  <c:v>2021</c:v>
                </c:pt>
              </c:numCache>
            </c:numRef>
          </c:xVal>
          <c:yVal>
            <c:numRef>
              <c:f>'G1 Séries longues'!$B$6:$N$6</c:f>
              <c:numCache>
                <c:formatCode>General</c:formatCode>
                <c:ptCount val="13"/>
                <c:pt idx="9">
                  <c:v>31.39</c:v>
                </c:pt>
                <c:pt idx="12">
                  <c:v>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'G1 Séries longues'!$A$8</c:f>
              <c:strCache>
                <c:ptCount val="1"/>
                <c:pt idx="0">
                  <c:v>Départementaux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diamond"/>
            <c:size val="7"/>
          </c:marker>
          <c:xVal>
            <c:numRef>
              <c:f>'G1 Séries longues'!$B$4:$N$4</c:f>
              <c:numCache>
                <c:formatCode>General</c:formatCode>
                <c:ptCount val="13"/>
                <c:pt idx="0">
                  <c:v>1992</c:v>
                </c:pt>
                <c:pt idx="1">
                  <c:v>1994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2008</c:v>
                </c:pt>
                <c:pt idx="7">
                  <c:v>2010</c:v>
                </c:pt>
                <c:pt idx="8">
                  <c:v>2011</c:v>
                </c:pt>
                <c:pt idx="9">
                  <c:v>2014</c:v>
                </c:pt>
                <c:pt idx="10">
                  <c:v>2015</c:v>
                </c:pt>
                <c:pt idx="11">
                  <c:v>2020</c:v>
                </c:pt>
                <c:pt idx="12">
                  <c:v>2021</c:v>
                </c:pt>
              </c:numCache>
            </c:numRef>
          </c:xVal>
          <c:yVal>
            <c:numRef>
              <c:f>'G1 Séries longues'!$B$8:$N$8</c:f>
              <c:numCache>
                <c:formatCode>#\ ##0.0</c:formatCode>
                <c:ptCount val="13"/>
                <c:pt idx="0">
                  <c:v>5.6</c:v>
                </c:pt>
                <c:pt idx="1">
                  <c:v>5.4</c:v>
                </c:pt>
                <c:pt idx="3">
                  <c:v>8.6</c:v>
                </c:pt>
                <c:pt idx="4">
                  <c:v>9.8000000000000007</c:v>
                </c:pt>
                <c:pt idx="5">
                  <c:v>10.9</c:v>
                </c:pt>
                <c:pt idx="6">
                  <c:v>13.1</c:v>
                </c:pt>
                <c:pt idx="8">
                  <c:v>13.8</c:v>
                </c:pt>
                <c:pt idx="10">
                  <c:v>50</c:v>
                </c:pt>
                <c:pt idx="12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35452784"/>
        <c:axId val="-1135451152"/>
      </c:scatterChart>
      <c:valAx>
        <c:axId val="-1135452784"/>
        <c:scaling>
          <c:orientation val="minMax"/>
          <c:max val="2021"/>
          <c:min val="1991"/>
        </c:scaling>
        <c:delete val="0"/>
        <c:axPos val="b"/>
        <c:numFmt formatCode="General" sourceLinked="1"/>
        <c:majorTickMark val="out"/>
        <c:minorTickMark val="none"/>
        <c:tickLblPos val="nextTo"/>
        <c:crossAx val="-1135451152"/>
        <c:crosses val="autoZero"/>
        <c:crossBetween val="midCat"/>
        <c:majorUnit val="5"/>
        <c:minorUnit val="1"/>
      </c:valAx>
      <c:valAx>
        <c:axId val="-1135451152"/>
        <c:scaling>
          <c:orientation val="minMax"/>
          <c:max val="5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-1135452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862523342217694"/>
          <c:y val="0.10413409067668196"/>
          <c:w val="0.34137481708591766"/>
          <c:h val="0.44235928842228056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>
          <a:latin typeface="Bookman Old Style" pitchFamily="18" charset="0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73879481878931E-2"/>
          <c:y val="9.7165991902834009E-2"/>
          <c:w val="0.8624616170766265"/>
          <c:h val="0.39523053545432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'G6 G7 G8 age'!$A$54:$B$62</c:f>
              <c:multiLvlStrCache>
                <c:ptCount val="9"/>
                <c:lvl>
                  <c:pt idx="0">
                    <c:v>Régions 
et CTU</c:v>
                  </c:pt>
                  <c:pt idx="1">
                    <c:v>Départements</c:v>
                  </c:pt>
                  <c:pt idx="2">
                    <c:v>EPCI</c:v>
                  </c:pt>
                  <c:pt idx="3">
                    <c:v>Communes</c:v>
                  </c:pt>
                  <c:pt idx="5">
                    <c:v>Régions 
et CTU</c:v>
                  </c:pt>
                  <c:pt idx="6">
                    <c:v>Départements</c:v>
                  </c:pt>
                  <c:pt idx="7">
                    <c:v>EPCI</c:v>
                  </c:pt>
                  <c:pt idx="8">
                    <c:v>Communes</c:v>
                  </c:pt>
                </c:lvl>
                <c:lvl>
                  <c:pt idx="0">
                    <c:v>Présidents</c:v>
                  </c:pt>
                  <c:pt idx="5">
                    <c:v>Autres</c:v>
                  </c:pt>
                </c:lvl>
              </c:multiLvlStrCache>
            </c:multiLvlStrRef>
          </c:cat>
          <c:val>
            <c:numRef>
              <c:f>'G6 G7 G8 age'!$C$54:$C$62</c:f>
              <c:numCache>
                <c:formatCode>General</c:formatCode>
                <c:ptCount val="9"/>
                <c:pt idx="0">
                  <c:v>58</c:v>
                </c:pt>
                <c:pt idx="1">
                  <c:v>58.4</c:v>
                </c:pt>
                <c:pt idx="2">
                  <c:v>58.2</c:v>
                </c:pt>
                <c:pt idx="3">
                  <c:v>59.5</c:v>
                </c:pt>
                <c:pt idx="5">
                  <c:v>50.2</c:v>
                </c:pt>
                <c:pt idx="6">
                  <c:v>54</c:v>
                </c:pt>
                <c:pt idx="7">
                  <c:v>57.3</c:v>
                </c:pt>
                <c:pt idx="8">
                  <c:v>51.6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32209696"/>
        <c:axId val="-932207520"/>
      </c:barChart>
      <c:catAx>
        <c:axId val="-93220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207520"/>
        <c:crosses val="autoZero"/>
        <c:auto val="1"/>
        <c:lblAlgn val="ctr"/>
        <c:lblOffset val="100"/>
        <c:noMultiLvlLbl val="0"/>
      </c:catAx>
      <c:valAx>
        <c:axId val="-93220752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2096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'G9 PCS'!$A$5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PCS'!$B$5:$G$5</c:f>
              <c:numCache>
                <c:formatCode>0.0%</c:formatCode>
                <c:ptCount val="6"/>
                <c:pt idx="0">
                  <c:v>7.9000000000000001E-2</c:v>
                </c:pt>
                <c:pt idx="1">
                  <c:v>7.4999999999999997E-2</c:v>
                </c:pt>
                <c:pt idx="2">
                  <c:v>4.0999999999999995E-2</c:v>
                </c:pt>
                <c:pt idx="3">
                  <c:v>3.6000000000000004E-2</c:v>
                </c:pt>
                <c:pt idx="5">
                  <c:v>6.9999999999999993E-3</c:v>
                </c:pt>
              </c:numCache>
            </c:numRef>
          </c:val>
        </c:ser>
        <c:ser>
          <c:idx val="1"/>
          <c:order val="1"/>
          <c:tx>
            <c:strRef>
              <c:f>'G9 PCS'!$A$6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PCS'!$B$6:$G$6</c:f>
              <c:numCache>
                <c:formatCode>0.0%</c:formatCode>
                <c:ptCount val="6"/>
                <c:pt idx="0">
                  <c:v>6.6000000000000003E-2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0.1</c:v>
                </c:pt>
                <c:pt idx="5">
                  <c:v>3.5000000000000003E-2</c:v>
                </c:pt>
              </c:numCache>
            </c:numRef>
          </c:val>
        </c:ser>
        <c:ser>
          <c:idx val="2"/>
          <c:order val="2"/>
          <c:tx>
            <c:strRef>
              <c:f>'G9 PCS'!$A$7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PCS'!$B$7:$G$7</c:f>
              <c:numCache>
                <c:formatCode>0.0%</c:formatCode>
                <c:ptCount val="6"/>
                <c:pt idx="0">
                  <c:v>0.20600000000000002</c:v>
                </c:pt>
                <c:pt idx="1">
                  <c:v>0.26500000000000001</c:v>
                </c:pt>
                <c:pt idx="2">
                  <c:v>0.38900000000000001</c:v>
                </c:pt>
                <c:pt idx="3">
                  <c:v>0.49299999999999999</c:v>
                </c:pt>
                <c:pt idx="5">
                  <c:v>0.106</c:v>
                </c:pt>
              </c:numCache>
            </c:numRef>
          </c:val>
        </c:ser>
        <c:ser>
          <c:idx val="3"/>
          <c:order val="3"/>
          <c:tx>
            <c:strRef>
              <c:f>'G9 PCS'!$A$8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PCS'!$B$8:$G$8</c:f>
              <c:numCache>
                <c:formatCode>0.0%</c:formatCode>
                <c:ptCount val="6"/>
                <c:pt idx="0">
                  <c:v>0.17499999999999999</c:v>
                </c:pt>
                <c:pt idx="1">
                  <c:v>0.13100000000000001</c:v>
                </c:pt>
                <c:pt idx="2">
                  <c:v>0.13900000000000001</c:v>
                </c:pt>
                <c:pt idx="3">
                  <c:v>0.109</c:v>
                </c:pt>
                <c:pt idx="5">
                  <c:v>0.13699999999999998</c:v>
                </c:pt>
              </c:numCache>
            </c:numRef>
          </c:val>
        </c:ser>
        <c:ser>
          <c:idx val="4"/>
          <c:order val="4"/>
          <c:tx>
            <c:strRef>
              <c:f>'G9 PCS'!$A$9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PCS'!$B$9:$G$9</c:f>
              <c:numCache>
                <c:formatCode>0.0%</c:formatCode>
                <c:ptCount val="6"/>
                <c:pt idx="0">
                  <c:v>0.13900000000000001</c:v>
                </c:pt>
                <c:pt idx="1">
                  <c:v>7.8E-2</c:v>
                </c:pt>
                <c:pt idx="2">
                  <c:v>6.4000000000000001E-2</c:v>
                </c:pt>
                <c:pt idx="3">
                  <c:v>6.0999999999999999E-2</c:v>
                </c:pt>
                <c:pt idx="5">
                  <c:v>0.14199999999999999</c:v>
                </c:pt>
              </c:numCache>
            </c:numRef>
          </c:val>
        </c:ser>
        <c:ser>
          <c:idx val="5"/>
          <c:order val="5"/>
          <c:tx>
            <c:strRef>
              <c:f>'G9 PCS'!$A$10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PCS'!$B$10:$G$10</c:f>
              <c:numCache>
                <c:formatCode>0.0%</c:formatCode>
                <c:ptCount val="6"/>
                <c:pt idx="0">
                  <c:v>7.0999999999999994E-2</c:v>
                </c:pt>
                <c:pt idx="1">
                  <c:v>0.02</c:v>
                </c:pt>
                <c:pt idx="2">
                  <c:v>5.0000000000000001E-3</c:v>
                </c:pt>
                <c:pt idx="3">
                  <c:v>8.0000000000000002E-3</c:v>
                </c:pt>
                <c:pt idx="5">
                  <c:v>0.109</c:v>
                </c:pt>
              </c:numCache>
            </c:numRef>
          </c:val>
        </c:ser>
        <c:ser>
          <c:idx val="6"/>
          <c:order val="6"/>
          <c:tx>
            <c:strRef>
              <c:f>'G9 PCS'!$A$11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PCS'!$B$11:$G$11</c:f>
              <c:numCache>
                <c:formatCode>0.0%</c:formatCode>
                <c:ptCount val="6"/>
                <c:pt idx="0">
                  <c:v>0.26300000000000001</c:v>
                </c:pt>
                <c:pt idx="1">
                  <c:v>0.36599999999999999</c:v>
                </c:pt>
                <c:pt idx="2">
                  <c:v>0.29699999999999999</c:v>
                </c:pt>
                <c:pt idx="3">
                  <c:v>0.19399999999999998</c:v>
                </c:pt>
                <c:pt idx="5">
                  <c:v>0.46099999999999997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32208608"/>
        <c:axId val="-932208064"/>
      </c:barChart>
      <c:catAx>
        <c:axId val="-932208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32208064"/>
        <c:crosses val="autoZero"/>
        <c:auto val="1"/>
        <c:lblAlgn val="ctr"/>
        <c:lblOffset val="100"/>
        <c:noMultiLvlLbl val="0"/>
      </c:catAx>
      <c:valAx>
        <c:axId val="-9322080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-93220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67137172369583"/>
          <c:y val="2.1688347350741783E-2"/>
          <c:w val="0.29099749628070687"/>
          <c:h val="0.739384149146304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'G9 PCS'!$A$46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PCS'!$B$46:$G$46</c:f>
              <c:numCache>
                <c:formatCode>0.0%</c:formatCode>
                <c:ptCount val="6"/>
                <c:pt idx="0">
                  <c:v>3.2000000000000001E-2</c:v>
                </c:pt>
                <c:pt idx="1">
                  <c:v>3.2000000000000001E-2</c:v>
                </c:pt>
                <c:pt idx="2">
                  <c:v>2.6000000000000002E-2</c:v>
                </c:pt>
                <c:pt idx="3">
                  <c:v>2.8999999999999998E-2</c:v>
                </c:pt>
                <c:pt idx="5">
                  <c:v>3.0000000000000001E-3</c:v>
                </c:pt>
              </c:numCache>
            </c:numRef>
          </c:val>
        </c:ser>
        <c:ser>
          <c:idx val="1"/>
          <c:order val="1"/>
          <c:tx>
            <c:strRef>
              <c:f>'G9 PCS'!$A$47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PCS'!$B$47:$G$47</c:f>
              <c:numCache>
                <c:formatCode>0.0%</c:formatCode>
                <c:ptCount val="6"/>
                <c:pt idx="0">
                  <c:v>4.4000000000000004E-2</c:v>
                </c:pt>
                <c:pt idx="1">
                  <c:v>0.05</c:v>
                </c:pt>
                <c:pt idx="2">
                  <c:v>5.4000000000000006E-2</c:v>
                </c:pt>
                <c:pt idx="3">
                  <c:v>8.6999999999999994E-2</c:v>
                </c:pt>
                <c:pt idx="5">
                  <c:v>2.1000000000000001E-2</c:v>
                </c:pt>
              </c:numCache>
            </c:numRef>
          </c:val>
        </c:ser>
        <c:ser>
          <c:idx val="2"/>
          <c:order val="2"/>
          <c:tx>
            <c:strRef>
              <c:f>'G9 PCS'!$A$48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PCS'!$B$48:$G$48</c:f>
              <c:numCache>
                <c:formatCode>0.0%</c:formatCode>
                <c:ptCount val="6"/>
                <c:pt idx="0">
                  <c:v>0.20399999999999999</c:v>
                </c:pt>
                <c:pt idx="1">
                  <c:v>0.26800000000000002</c:v>
                </c:pt>
                <c:pt idx="2">
                  <c:v>0.35899999999999999</c:v>
                </c:pt>
                <c:pt idx="3">
                  <c:v>0.47</c:v>
                </c:pt>
                <c:pt idx="5">
                  <c:v>8.6999999999999994E-2</c:v>
                </c:pt>
              </c:numCache>
            </c:numRef>
          </c:val>
        </c:ser>
        <c:ser>
          <c:idx val="3"/>
          <c:order val="3"/>
          <c:tx>
            <c:strRef>
              <c:f>'G9 PCS'!$A$49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PCS'!$B$49:$G$49</c:f>
              <c:numCache>
                <c:formatCode>0.0%</c:formatCode>
                <c:ptCount val="6"/>
                <c:pt idx="0">
                  <c:v>0.222</c:v>
                </c:pt>
                <c:pt idx="1">
                  <c:v>0.191</c:v>
                </c:pt>
                <c:pt idx="2">
                  <c:v>0.18600000000000003</c:v>
                </c:pt>
                <c:pt idx="3">
                  <c:v>0.151</c:v>
                </c:pt>
                <c:pt idx="5">
                  <c:v>0.14099999999999999</c:v>
                </c:pt>
              </c:numCache>
            </c:numRef>
          </c:val>
        </c:ser>
        <c:ser>
          <c:idx val="4"/>
          <c:order val="4"/>
          <c:tx>
            <c:strRef>
              <c:f>'G9 PCS'!$A$50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PCS'!$B$50:$G$50</c:f>
              <c:numCache>
                <c:formatCode>0.0%</c:formatCode>
                <c:ptCount val="6"/>
                <c:pt idx="0">
                  <c:v>0.23100000000000001</c:v>
                </c:pt>
                <c:pt idx="1">
                  <c:v>0.14099999999999999</c:v>
                </c:pt>
                <c:pt idx="2">
                  <c:v>9.0999999999999998E-2</c:v>
                </c:pt>
                <c:pt idx="3">
                  <c:v>7.6999999999999999E-2</c:v>
                </c:pt>
                <c:pt idx="5">
                  <c:v>0.20300000000000001</c:v>
                </c:pt>
              </c:numCache>
            </c:numRef>
          </c:val>
        </c:ser>
        <c:ser>
          <c:idx val="5"/>
          <c:order val="5"/>
          <c:tx>
            <c:strRef>
              <c:f>'G9 PCS'!$A$51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PCS'!$B$51:$G$51</c:f>
              <c:numCache>
                <c:formatCode>0.0%</c:formatCode>
                <c:ptCount val="6"/>
                <c:pt idx="0">
                  <c:v>2.7000000000000003E-2</c:v>
                </c:pt>
                <c:pt idx="1">
                  <c:v>9.0000000000000011E-3</c:v>
                </c:pt>
                <c:pt idx="2">
                  <c:v>3.0000000000000001E-3</c:v>
                </c:pt>
                <c:pt idx="3">
                  <c:v>6.0000000000000001E-3</c:v>
                </c:pt>
                <c:pt idx="5">
                  <c:v>4.2999999999999997E-2</c:v>
                </c:pt>
              </c:numCache>
            </c:numRef>
          </c:val>
        </c:ser>
        <c:ser>
          <c:idx val="6"/>
          <c:order val="6"/>
          <c:tx>
            <c:strRef>
              <c:f>'G9 PCS'!$A$52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PCS'!$B$52:$G$52</c:f>
              <c:numCache>
                <c:formatCode>0.0%</c:formatCode>
                <c:ptCount val="6"/>
                <c:pt idx="0">
                  <c:v>0.24</c:v>
                </c:pt>
                <c:pt idx="1">
                  <c:v>0.309</c:v>
                </c:pt>
                <c:pt idx="2">
                  <c:v>0.28000000000000003</c:v>
                </c:pt>
                <c:pt idx="3">
                  <c:v>0.18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32205344"/>
        <c:axId val="-931213472"/>
      </c:barChart>
      <c:catAx>
        <c:axId val="-9322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31213472"/>
        <c:crosses val="autoZero"/>
        <c:auto val="1"/>
        <c:lblAlgn val="ctr"/>
        <c:lblOffset val="100"/>
        <c:noMultiLvlLbl val="0"/>
      </c:catAx>
      <c:valAx>
        <c:axId val="-9312134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-932205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67137172369583"/>
          <c:y val="2.1688347350741783E-2"/>
          <c:w val="0.29099749628070687"/>
          <c:h val="0.7393841491463045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499627845027E-2"/>
          <c:y val="3.6393713813068655E-2"/>
          <c:w val="0.87708794609629015"/>
          <c:h val="0.6800330851943756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'G9 PCS'!$A$56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PCS'!$B$56:$G$56</c:f>
              <c:numCache>
                <c:formatCode>0.0%</c:formatCode>
                <c:ptCount val="6"/>
                <c:pt idx="0">
                  <c:v>0.114</c:v>
                </c:pt>
                <c:pt idx="1">
                  <c:v>9.9000000000000005E-2</c:v>
                </c:pt>
                <c:pt idx="2">
                  <c:v>5.5999999999999994E-2</c:v>
                </c:pt>
                <c:pt idx="3">
                  <c:v>4.2999999999999997E-2</c:v>
                </c:pt>
                <c:pt idx="5">
                  <c:v>1.1000000000000001E-2</c:v>
                </c:pt>
              </c:numCache>
            </c:numRef>
          </c:val>
        </c:ser>
        <c:ser>
          <c:idx val="1"/>
          <c:order val="1"/>
          <c:tx>
            <c:strRef>
              <c:f>'G9 PCS'!$A$57</c:f>
              <c:strCache>
                <c:ptCount val="1"/>
                <c:pt idx="0">
                  <c:v>Artisans, commerçants 
et chefs d'entreprises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PCS'!$B$57:$G$57</c:f>
              <c:numCache>
                <c:formatCode>0.0%</c:formatCode>
                <c:ptCount val="6"/>
                <c:pt idx="0">
                  <c:v>8.199999999999999E-2</c:v>
                </c:pt>
                <c:pt idx="1">
                  <c:v>7.2999999999999995E-2</c:v>
                </c:pt>
                <c:pt idx="2">
                  <c:v>7.4999999999999997E-2</c:v>
                </c:pt>
                <c:pt idx="3">
                  <c:v>0.113</c:v>
                </c:pt>
                <c:pt idx="5">
                  <c:v>5.2000000000000005E-2</c:v>
                </c:pt>
              </c:numCache>
            </c:numRef>
          </c:val>
        </c:ser>
        <c:ser>
          <c:idx val="2"/>
          <c:order val="2"/>
          <c:tx>
            <c:strRef>
              <c:f>'G9 PCS'!$A$58</c:f>
              <c:strCache>
                <c:ptCount val="1"/>
                <c:pt idx="0">
                  <c:v>Cadres et professions 
intellectuelles supérieures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PCS'!$B$58:$G$58</c:f>
              <c:numCache>
                <c:formatCode>0.0%</c:formatCode>
                <c:ptCount val="6"/>
                <c:pt idx="0">
                  <c:v>0.20800000000000002</c:v>
                </c:pt>
                <c:pt idx="1">
                  <c:v>0.26300000000000001</c:v>
                </c:pt>
                <c:pt idx="2">
                  <c:v>0.41899999999999998</c:v>
                </c:pt>
                <c:pt idx="3">
                  <c:v>0.51500000000000001</c:v>
                </c:pt>
                <c:pt idx="5">
                  <c:v>0.128</c:v>
                </c:pt>
              </c:numCache>
            </c:numRef>
          </c:val>
        </c:ser>
        <c:ser>
          <c:idx val="3"/>
          <c:order val="3"/>
          <c:tx>
            <c:strRef>
              <c:f>'G9 PCS'!$A$59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PCS'!$B$59:$G$59</c:f>
              <c:numCache>
                <c:formatCode>0.0%</c:formatCode>
                <c:ptCount val="6"/>
                <c:pt idx="0">
                  <c:v>0.14000000000000001</c:v>
                </c:pt>
                <c:pt idx="1">
                  <c:v>9.8000000000000004E-2</c:v>
                </c:pt>
                <c:pt idx="2">
                  <c:v>9.3000000000000013E-2</c:v>
                </c:pt>
                <c:pt idx="3">
                  <c:v>6.9000000000000006E-2</c:v>
                </c:pt>
                <c:pt idx="5">
                  <c:v>0.13300000000000001</c:v>
                </c:pt>
              </c:numCache>
            </c:numRef>
          </c:val>
        </c:ser>
        <c:ser>
          <c:idx val="4"/>
          <c:order val="4"/>
          <c:tx>
            <c:strRef>
              <c:f>'G9 PCS'!$A$60</c:f>
              <c:strCache>
                <c:ptCount val="1"/>
                <c:pt idx="0">
                  <c:v>Employés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PCS'!$B$60:$G$60</c:f>
              <c:numCache>
                <c:formatCode>0.0%</c:formatCode>
                <c:ptCount val="6"/>
                <c:pt idx="0">
                  <c:v>7.0999999999999994E-2</c:v>
                </c:pt>
                <c:pt idx="1">
                  <c:v>4.4000000000000004E-2</c:v>
                </c:pt>
                <c:pt idx="2">
                  <c:v>3.6000000000000004E-2</c:v>
                </c:pt>
                <c:pt idx="3">
                  <c:v>4.4999999999999998E-2</c:v>
                </c:pt>
                <c:pt idx="5">
                  <c:v>7.4999999999999997E-2</c:v>
                </c:pt>
              </c:numCache>
            </c:numRef>
          </c:val>
        </c:ser>
        <c:ser>
          <c:idx val="5"/>
          <c:order val="5"/>
          <c:tx>
            <c:strRef>
              <c:f>'G9 PCS'!$A$61</c:f>
              <c:strCache>
                <c:ptCount val="1"/>
                <c:pt idx="0">
                  <c:v>Ouvriers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PCS'!$B$61:$G$61</c:f>
              <c:numCache>
                <c:formatCode>0.0%</c:formatCode>
                <c:ptCount val="6"/>
                <c:pt idx="0">
                  <c:v>0.10300000000000001</c:v>
                </c:pt>
                <c:pt idx="1">
                  <c:v>2.6000000000000002E-2</c:v>
                </c:pt>
                <c:pt idx="2">
                  <c:v>6.0000000000000001E-3</c:v>
                </c:pt>
                <c:pt idx="3">
                  <c:v>9.0000000000000011E-3</c:v>
                </c:pt>
                <c:pt idx="5">
                  <c:v>0.18100000000000002</c:v>
                </c:pt>
              </c:numCache>
            </c:numRef>
          </c:val>
        </c:ser>
        <c:ser>
          <c:idx val="6"/>
          <c:order val="6"/>
          <c:tx>
            <c:strRef>
              <c:f>'G9 PCS'!$A$62</c:f>
              <c:strCache>
                <c:ptCount val="1"/>
                <c:pt idx="0">
                  <c:v>Retraités ou inactifs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'G9 PCS'!$B$4:$G$4</c:f>
              <c:strCache>
                <c:ptCount val="6"/>
                <c:pt idx="0">
                  <c:v>Municipaux </c:v>
                </c:pt>
                <c:pt idx="1">
                  <c:v>Communautaires</c:v>
                </c:pt>
                <c:pt idx="2">
                  <c:v>Départementaux</c:v>
                </c:pt>
                <c:pt idx="3">
                  <c:v>Régionaux</c:v>
                </c:pt>
                <c:pt idx="5">
                  <c:v>Population &gt; 15 ans</c:v>
                </c:pt>
              </c:strCache>
            </c:strRef>
          </c:cat>
          <c:val>
            <c:numRef>
              <c:f>'G9 PCS'!$B$62:$G$62</c:f>
              <c:numCache>
                <c:formatCode>0.0%</c:formatCode>
                <c:ptCount val="6"/>
                <c:pt idx="0">
                  <c:v>0.28100000000000003</c:v>
                </c:pt>
                <c:pt idx="1">
                  <c:v>0.39600000000000002</c:v>
                </c:pt>
                <c:pt idx="2">
                  <c:v>0.314</c:v>
                </c:pt>
                <c:pt idx="3">
                  <c:v>0.20600000000000002</c:v>
                </c:pt>
                <c:pt idx="5">
                  <c:v>0.41900000000000004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31218912"/>
        <c:axId val="-931211840"/>
      </c:barChart>
      <c:catAx>
        <c:axId val="-931218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31211840"/>
        <c:crosses val="autoZero"/>
        <c:auto val="1"/>
        <c:lblAlgn val="ctr"/>
        <c:lblOffset val="100"/>
        <c:noMultiLvlLbl val="0"/>
      </c:catAx>
      <c:valAx>
        <c:axId val="-9312118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-9312189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9.2695479180804896E-2"/>
          <c:w val="0.43454675495149198"/>
          <c:h val="0.791324638139240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'G1 Séries longues'!$A$33</c:f>
              <c:strCache>
                <c:ptCount val="1"/>
                <c:pt idx="0">
                  <c:v>de région</c:v>
                </c:pt>
              </c:strCache>
            </c:strRef>
          </c:tx>
          <c:xVal>
            <c:numRef>
              <c:f>'G1 Séries longues'!$B$32:$H$32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2014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</c:numCache>
            </c:numRef>
          </c:xVal>
          <c:yVal>
            <c:numRef>
              <c:f>'G1 Séries longues'!$B$33:$H$33</c:f>
              <c:numCache>
                <c:formatCode>General</c:formatCode>
                <c:ptCount val="7"/>
                <c:pt idx="1">
                  <c:v>7.7</c:v>
                </c:pt>
                <c:pt idx="4">
                  <c:v>18.8</c:v>
                </c:pt>
                <c:pt idx="6">
                  <c:v>31.6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'G1 Séries longues'!$A$36</c:f>
              <c:strCache>
                <c:ptCount val="1"/>
                <c:pt idx="0">
                  <c:v>de département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diamond"/>
            <c:size val="7"/>
          </c:marker>
          <c:xVal>
            <c:numRef>
              <c:f>'G1 Séries longues'!$B$32:$H$32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2014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</c:numCache>
            </c:numRef>
          </c:xVal>
          <c:yVal>
            <c:numRef>
              <c:f>'G1 Séries longues'!$B$36:$H$36</c:f>
              <c:numCache>
                <c:formatCode>General</c:formatCode>
                <c:ptCount val="7"/>
                <c:pt idx="2">
                  <c:v>6.1</c:v>
                </c:pt>
                <c:pt idx="4">
                  <c:v>8.1999999999999993</c:v>
                </c:pt>
                <c:pt idx="6">
                  <c:v>20.2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'G1 Séries longues'!$A$35</c:f>
              <c:strCache>
                <c:ptCount val="1"/>
                <c:pt idx="0">
                  <c:v>Maires</c:v>
                </c:pt>
              </c:strCache>
            </c:strRef>
          </c:tx>
          <c:xVal>
            <c:numRef>
              <c:f>'G1 Séries longues'!$B$32:$H$32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2014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</c:numCache>
            </c:numRef>
          </c:xVal>
          <c:yVal>
            <c:numRef>
              <c:f>'G1 Séries longues'!$B$35:$H$35</c:f>
              <c:numCache>
                <c:formatCode>General</c:formatCode>
                <c:ptCount val="7"/>
                <c:pt idx="0">
                  <c:v>13.9</c:v>
                </c:pt>
                <c:pt idx="3">
                  <c:v>16.100000000000001</c:v>
                </c:pt>
                <c:pt idx="6">
                  <c:v>19.8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'G1 Séries longues'!$A$34</c:f>
              <c:strCache>
                <c:ptCount val="1"/>
                <c:pt idx="0">
                  <c:v>intercommunaux</c:v>
                </c:pt>
              </c:strCache>
            </c:strRef>
          </c:tx>
          <c:xVal>
            <c:numRef>
              <c:f>'G1 Séries longues'!$B$32:$H$32</c:f>
              <c:numCache>
                <c:formatCode>General</c:formatCode>
                <c:ptCount val="7"/>
                <c:pt idx="0">
                  <c:v>2008</c:v>
                </c:pt>
                <c:pt idx="1">
                  <c:v>2010</c:v>
                </c:pt>
                <c:pt idx="2">
                  <c:v>2011</c:v>
                </c:pt>
                <c:pt idx="3">
                  <c:v>2014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</c:numCache>
            </c:numRef>
          </c:xVal>
          <c:yVal>
            <c:numRef>
              <c:f>'G1 Séries longues'!$B$34:$H$34</c:f>
              <c:numCache>
                <c:formatCode>General</c:formatCode>
                <c:ptCount val="7"/>
                <c:pt idx="3">
                  <c:v>8</c:v>
                </c:pt>
                <c:pt idx="6">
                  <c:v>11.4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32893040"/>
        <c:axId val="-932884336"/>
      </c:scatterChart>
      <c:valAx>
        <c:axId val="-932893040"/>
        <c:scaling>
          <c:orientation val="minMax"/>
          <c:max val="2021"/>
          <c:min val="2006"/>
        </c:scaling>
        <c:delete val="0"/>
        <c:axPos val="b"/>
        <c:numFmt formatCode="General" sourceLinked="1"/>
        <c:majorTickMark val="out"/>
        <c:minorTickMark val="none"/>
        <c:tickLblPos val="nextTo"/>
        <c:crossAx val="-932884336"/>
        <c:crosses val="autoZero"/>
        <c:crossBetween val="midCat"/>
        <c:majorUnit val="5"/>
        <c:minorUnit val="1"/>
      </c:valAx>
      <c:valAx>
        <c:axId val="-932884336"/>
        <c:scaling>
          <c:orientation val="minMax"/>
          <c:max val="5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-932893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4190064656552073"/>
          <c:y val="0.22692039528116836"/>
          <c:w val="0.45809935343447922"/>
          <c:h val="0.4518045161710158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>
          <a:latin typeface="Bookman Old Style" pitchFamily="18" charset="0"/>
        </a:defRPr>
      </a:pPr>
      <a:endParaRPr lang="fr-F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</a:rPr>
              <a:t>Secteur </a:t>
            </a:r>
            <a:r>
              <a:rPr lang="fr-FR" baseline="0">
                <a:solidFill>
                  <a:schemeClr val="tx1"/>
                </a:solidFill>
              </a:rPr>
              <a:t>communal</a:t>
            </a:r>
            <a:endParaRPr lang="fr-FR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7376048817696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132368751388913E-2"/>
          <c:y val="0.12078703703703704"/>
          <c:w val="0.89330546496333263"/>
          <c:h val="0.37845508894721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'G2 F et fonction'!$A$11:$B$16</c:f>
              <c:multiLvlStrCache>
                <c:ptCount val="6"/>
                <c:lvl>
                  <c:pt idx="0">
                    <c:v>Maires</c:v>
                  </c:pt>
                  <c:pt idx="1">
                    <c:v>Adjoints</c:v>
                  </c:pt>
                  <c:pt idx="2">
                    <c:v>Conseillers sans fonction</c:v>
                  </c:pt>
                  <c:pt idx="3">
                    <c:v>Présidents</c:v>
                  </c:pt>
                  <c:pt idx="4">
                    <c:v>Vice-présidents</c:v>
                  </c:pt>
                  <c:pt idx="5">
                    <c:v>Hors fonctions exécutives</c:v>
                  </c:pt>
                </c:lvl>
                <c:lvl>
                  <c:pt idx="0">
                    <c:v>Conseillers municipaux</c:v>
                  </c:pt>
                  <c:pt idx="3">
                    <c:v>Conseillers communautaires</c:v>
                  </c:pt>
                </c:lvl>
              </c:multiLvlStrCache>
            </c:multiLvlStrRef>
          </c:cat>
          <c:val>
            <c:numRef>
              <c:f>'G2 F et fonction'!$C$11:$C$16</c:f>
              <c:numCache>
                <c:formatCode>0.0</c:formatCode>
                <c:ptCount val="6"/>
                <c:pt idx="0">
                  <c:v>19.841999999999999</c:v>
                </c:pt>
                <c:pt idx="1">
                  <c:v>40.648000000000003</c:v>
                </c:pt>
                <c:pt idx="2">
                  <c:v>45.125</c:v>
                </c:pt>
                <c:pt idx="3">
                  <c:v>11.420999999999999</c:v>
                </c:pt>
                <c:pt idx="4">
                  <c:v>25.31</c:v>
                </c:pt>
                <c:pt idx="5">
                  <c:v>37.594999999999999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32886512"/>
        <c:axId val="-932884880"/>
      </c:barChart>
      <c:catAx>
        <c:axId val="-93288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84880"/>
        <c:crosses val="autoZero"/>
        <c:auto val="1"/>
        <c:lblAlgn val="ctr"/>
        <c:lblOffset val="100"/>
        <c:noMultiLvlLbl val="0"/>
      </c:catAx>
      <c:valAx>
        <c:axId val="-932884880"/>
        <c:scaling>
          <c:orientation val="minMax"/>
          <c:max val="6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86512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</a:rPr>
              <a:t>Départements et régions*</a:t>
            </a:r>
          </a:p>
        </c:rich>
      </c:tx>
      <c:layout>
        <c:manualLayout>
          <c:xMode val="edge"/>
          <c:yMode val="edge"/>
          <c:x val="0.29443342398879918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3132321874399844E-2"/>
          <c:y val="0.11541063415460165"/>
          <c:w val="0.909041055155281"/>
          <c:h val="0.37845508894721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25925925925923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69668465003552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'G2 F et fonction'!$A$5:$B$10</c:f>
              <c:multiLvlStrCache>
                <c:ptCount val="6"/>
                <c:lvl>
                  <c:pt idx="0">
                    <c:v>Présidents</c:v>
                  </c:pt>
                  <c:pt idx="1">
                    <c:v>Vice-présidents</c:v>
                  </c:pt>
                  <c:pt idx="2">
                    <c:v>Autres 
conseillers</c:v>
                  </c:pt>
                  <c:pt idx="3">
                    <c:v>Présidents</c:v>
                  </c:pt>
                  <c:pt idx="4">
                    <c:v>Vice-présidents</c:v>
                  </c:pt>
                  <c:pt idx="5">
                    <c:v>Autres 
conseillers</c:v>
                  </c:pt>
                </c:lvl>
                <c:lvl>
                  <c:pt idx="0">
                    <c:v>Conseillers départementaux</c:v>
                  </c:pt>
                  <c:pt idx="3">
                    <c:v>Conseillers régionaux*</c:v>
                  </c:pt>
                </c:lvl>
              </c:multiLvlStrCache>
            </c:multiLvlStrRef>
          </c:cat>
          <c:val>
            <c:numRef>
              <c:f>'G2 F et fonction'!$C$5:$C$10</c:f>
              <c:numCache>
                <c:formatCode>0.0</c:formatCode>
                <c:ptCount val="6"/>
                <c:pt idx="0">
                  <c:v>20.212</c:v>
                </c:pt>
                <c:pt idx="1">
                  <c:v>49.624000000000002</c:v>
                </c:pt>
                <c:pt idx="2">
                  <c:v>51.103999999999999</c:v>
                </c:pt>
                <c:pt idx="3">
                  <c:v>31.577999999999999</c:v>
                </c:pt>
                <c:pt idx="4">
                  <c:v>47.905999999999999</c:v>
                </c:pt>
                <c:pt idx="5">
                  <c:v>48.92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32888688"/>
        <c:axId val="-932883792"/>
      </c:barChart>
      <c:catAx>
        <c:axId val="-93288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83792"/>
        <c:crosses val="autoZero"/>
        <c:auto val="1"/>
        <c:lblAlgn val="ctr"/>
        <c:lblOffset val="100"/>
        <c:noMultiLvlLbl val="0"/>
      </c:catAx>
      <c:valAx>
        <c:axId val="-932883792"/>
        <c:scaling>
          <c:orientation val="minMax"/>
          <c:max val="6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88688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8403413136123E-2"/>
          <c:y val="0.14078879344627396"/>
          <c:w val="0.83969022028671203"/>
          <c:h val="0.49442920013786218"/>
        </c:manualLayout>
      </c:layout>
      <c:lineChart>
        <c:grouping val="standard"/>
        <c:varyColors val="0"/>
        <c:ser>
          <c:idx val="0"/>
          <c:order val="0"/>
          <c:tx>
            <c:strRef>
              <c:f>'G3 F comm taille'!$B$9</c:f>
              <c:strCache>
                <c:ptCount val="1"/>
                <c:pt idx="0">
                  <c:v>avant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4"/>
            <c:bubble3D val="0"/>
            <c:spPr>
              <a:ln>
                <a:noFill/>
              </a:ln>
            </c:spPr>
          </c:dPt>
          <c:cat>
            <c:strRef>
              <c:f>[1]National!$C$53:$L$53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F comm taille'!$C$9:$L$9</c:f>
              <c:numCache>
                <c:formatCode>0.0</c:formatCode>
                <c:ptCount val="10"/>
                <c:pt idx="0">
                  <c:v>32.299999999999997</c:v>
                </c:pt>
                <c:pt idx="1">
                  <c:v>33.700000000000003</c:v>
                </c:pt>
                <c:pt idx="2">
                  <c:v>35.799999999999997</c:v>
                </c:pt>
                <c:pt idx="3">
                  <c:v>38.700000000000003</c:v>
                </c:pt>
                <c:pt idx="4">
                  <c:v>48</c:v>
                </c:pt>
                <c:pt idx="5">
                  <c:v>48.1</c:v>
                </c:pt>
                <c:pt idx="6">
                  <c:v>48.2</c:v>
                </c:pt>
                <c:pt idx="7">
                  <c:v>48.2</c:v>
                </c:pt>
                <c:pt idx="8">
                  <c:v>49.5</c:v>
                </c:pt>
                <c:pt idx="9">
                  <c:v>49.4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'G3 F comm taille'!$B$10</c:f>
              <c:strCache>
                <c:ptCount val="1"/>
                <c:pt idx="0">
                  <c:v>après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dPt>
            <c:idx val="4"/>
            <c:bubble3D val="0"/>
            <c:spPr>
              <a:ln>
                <a:noFill/>
              </a:ln>
            </c:spPr>
          </c:dPt>
          <c:cat>
            <c:strRef>
              <c:f>[1]National!$C$53:$L$53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F comm taille'!$C$10:$L$10</c:f>
              <c:numCache>
                <c:formatCode>0.0</c:formatCode>
                <c:ptCount val="10"/>
                <c:pt idx="0">
                  <c:v>34.765999999999998</c:v>
                </c:pt>
                <c:pt idx="1">
                  <c:v>36.771000000000001</c:v>
                </c:pt>
                <c:pt idx="2">
                  <c:v>39.103999999999999</c:v>
                </c:pt>
                <c:pt idx="3">
                  <c:v>41.957999999999998</c:v>
                </c:pt>
                <c:pt idx="4">
                  <c:v>49.945999999999998</c:v>
                </c:pt>
                <c:pt idx="5">
                  <c:v>49.97</c:v>
                </c:pt>
                <c:pt idx="6">
                  <c:v>49.832000000000001</c:v>
                </c:pt>
                <c:pt idx="7">
                  <c:v>49.651000000000003</c:v>
                </c:pt>
                <c:pt idx="8">
                  <c:v>49.877000000000002</c:v>
                </c:pt>
                <c:pt idx="9">
                  <c:v>49.99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'G3 F comm taille'!$B$7</c:f>
              <c:strCache>
                <c:ptCount val="1"/>
                <c:pt idx="0">
                  <c:v>avant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[1]National!$C$53:$L$53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F comm taille'!$C$7:$L$7</c:f>
              <c:numCache>
                <c:formatCode>0.0</c:formatCode>
                <c:ptCount val="10"/>
                <c:pt idx="0">
                  <c:v>20.3</c:v>
                </c:pt>
                <c:pt idx="1">
                  <c:v>19</c:v>
                </c:pt>
                <c:pt idx="2">
                  <c:v>17.7</c:v>
                </c:pt>
                <c:pt idx="3">
                  <c:v>16.399999999999999</c:v>
                </c:pt>
                <c:pt idx="4">
                  <c:v>15.1</c:v>
                </c:pt>
                <c:pt idx="5">
                  <c:v>13.2</c:v>
                </c:pt>
                <c:pt idx="6">
                  <c:v>13.6</c:v>
                </c:pt>
                <c:pt idx="7">
                  <c:v>15.9</c:v>
                </c:pt>
                <c:pt idx="8">
                  <c:v>14.8</c:v>
                </c:pt>
                <c:pt idx="9">
                  <c:v>16.7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 F comm taille'!$B$8</c:f>
              <c:strCache>
                <c:ptCount val="1"/>
                <c:pt idx="0">
                  <c:v>après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squar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[1]National!$C$53:$L$53</c:f>
              <c:strCache>
                <c:ptCount val="10"/>
                <c:pt idx="0">
                  <c:v>0-100</c:v>
                </c:pt>
                <c:pt idx="1">
                  <c:v>100-200</c:v>
                </c:pt>
                <c:pt idx="2">
                  <c:v>200-500</c:v>
                </c:pt>
                <c:pt idx="3">
                  <c:v>500-1000</c:v>
                </c:pt>
                <c:pt idx="4">
                  <c:v>1000-2000</c:v>
                </c:pt>
                <c:pt idx="5">
                  <c:v>2000-5000</c:v>
                </c:pt>
                <c:pt idx="6">
                  <c:v>5-10.000</c:v>
                </c:pt>
                <c:pt idx="7">
                  <c:v>10-50.000</c:v>
                </c:pt>
                <c:pt idx="8">
                  <c:v>50-100.000</c:v>
                </c:pt>
                <c:pt idx="9">
                  <c:v>&gt;=100.000</c:v>
                </c:pt>
              </c:strCache>
            </c:strRef>
          </c:cat>
          <c:val>
            <c:numRef>
              <c:f>'G3 F comm taille'!$C$8:$L$8</c:f>
              <c:numCache>
                <c:formatCode>0.0</c:formatCode>
                <c:ptCount val="10"/>
                <c:pt idx="0">
                  <c:v>22.317</c:v>
                </c:pt>
                <c:pt idx="1">
                  <c:v>21.437000000000001</c:v>
                </c:pt>
                <c:pt idx="2">
                  <c:v>19.838000000000001</c:v>
                </c:pt>
                <c:pt idx="3">
                  <c:v>18.768000000000001</c:v>
                </c:pt>
                <c:pt idx="4">
                  <c:v>19.555</c:v>
                </c:pt>
                <c:pt idx="5">
                  <c:v>18.863</c:v>
                </c:pt>
                <c:pt idx="6">
                  <c:v>16.949000000000002</c:v>
                </c:pt>
                <c:pt idx="7">
                  <c:v>17.216999999999999</c:v>
                </c:pt>
                <c:pt idx="8">
                  <c:v>19.54</c:v>
                </c:pt>
                <c:pt idx="9">
                  <c:v>26.19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32889776"/>
        <c:axId val="-932897392"/>
      </c:lineChart>
      <c:catAx>
        <c:axId val="-932889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-932897392"/>
        <c:crosses val="autoZero"/>
        <c:auto val="1"/>
        <c:lblAlgn val="ctr"/>
        <c:lblOffset val="100"/>
        <c:noMultiLvlLbl val="0"/>
      </c:catAx>
      <c:valAx>
        <c:axId val="-932897392"/>
        <c:scaling>
          <c:orientation val="minMax"/>
          <c:max val="5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-93288977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25773195876288629"/>
          <c:y val="0.90399255476728757"/>
          <c:w val="0.41680845306707864"/>
          <c:h val="6.816058574361376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398883379658924"/>
          <c:y val="0.17428073743034372"/>
          <c:w val="0.47376294646790718"/>
          <c:h val="0.79183183183183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 w="6350"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tx2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D995D7"/>
              </a:solidFill>
              <a:ln w="63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dPt>
          <c:cat>
            <c:strRef>
              <c:f>'G4 F et taille reg'!$B$4:$B$20</c:f>
              <c:strCache>
                <c:ptCount val="17"/>
                <c:pt idx="0">
                  <c:v>Guyane</c:v>
                </c:pt>
                <c:pt idx="1">
                  <c:v>Corse</c:v>
                </c:pt>
                <c:pt idx="2">
                  <c:v>Martinique</c:v>
                </c:pt>
                <c:pt idx="3">
                  <c:v>Guadeloupe</c:v>
                </c:pt>
                <c:pt idx="4">
                  <c:v>La Réunion</c:v>
                </c:pt>
                <c:pt idx="5">
                  <c:v>Centre-Val de Loire</c:v>
                </c:pt>
                <c:pt idx="6">
                  <c:v>Bourgogne-Franche-Comté</c:v>
                </c:pt>
                <c:pt idx="7">
                  <c:v>Bretagne</c:v>
                </c:pt>
                <c:pt idx="8">
                  <c:v>Normandie</c:v>
                </c:pt>
                <c:pt idx="9">
                  <c:v>Pays de La Loire</c:v>
                </c:pt>
                <c:pt idx="10">
                  <c:v>Provence-Alpes-Cote D'Azur</c:v>
                </c:pt>
                <c:pt idx="11">
                  <c:v>Grand-Est</c:v>
                </c:pt>
                <c:pt idx="12">
                  <c:v>Occitanie</c:v>
                </c:pt>
                <c:pt idx="13">
                  <c:v>Nouvelle-Aquitaine</c:v>
                </c:pt>
                <c:pt idx="14">
                  <c:v>Hauts-de-France</c:v>
                </c:pt>
                <c:pt idx="15">
                  <c:v>Auvergne-Rhône-Alpes</c:v>
                </c:pt>
                <c:pt idx="16">
                  <c:v>Île-de-France</c:v>
                </c:pt>
              </c:strCache>
            </c:strRef>
          </c:cat>
          <c:val>
            <c:numRef>
              <c:f>'G4 F et taille reg'!$F$4:$F$20</c:f>
              <c:numCache>
                <c:formatCode>0</c:formatCode>
                <c:ptCount val="17"/>
                <c:pt idx="0">
                  <c:v>2.6869999999999998</c:v>
                </c:pt>
                <c:pt idx="1">
                  <c:v>3.34938</c:v>
                </c:pt>
                <c:pt idx="2">
                  <c:v>3.72594</c:v>
                </c:pt>
                <c:pt idx="3">
                  <c:v>3.9025300000000001</c:v>
                </c:pt>
                <c:pt idx="4">
                  <c:v>8.5365900000000003</c:v>
                </c:pt>
                <c:pt idx="5">
                  <c:v>25.762519999999999</c:v>
                </c:pt>
                <c:pt idx="6">
                  <c:v>28.114229999999999</c:v>
                </c:pt>
                <c:pt idx="7">
                  <c:v>33.189039999999999</c:v>
                </c:pt>
                <c:pt idx="8">
                  <c:v>33.304780000000001</c:v>
                </c:pt>
                <c:pt idx="9">
                  <c:v>37.576000000000001</c:v>
                </c:pt>
                <c:pt idx="10">
                  <c:v>50.308900000000001</c:v>
                </c:pt>
                <c:pt idx="11">
                  <c:v>55.49586</c:v>
                </c:pt>
                <c:pt idx="12">
                  <c:v>58.45102</c:v>
                </c:pt>
                <c:pt idx="13">
                  <c:v>59.569780000000002</c:v>
                </c:pt>
                <c:pt idx="14">
                  <c:v>60.038150000000002</c:v>
                </c:pt>
                <c:pt idx="15">
                  <c:v>79.482870000000005</c:v>
                </c:pt>
                <c:pt idx="16">
                  <c:v>121.7488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52"/>
        <c:axId val="-932892496"/>
        <c:axId val="-932895760"/>
      </c:barChart>
      <c:catAx>
        <c:axId val="-9328924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95760"/>
        <c:crosses val="autoZero"/>
        <c:auto val="1"/>
        <c:lblAlgn val="ctr"/>
        <c:lblOffset val="100"/>
        <c:noMultiLvlLbl val="0"/>
      </c:catAx>
      <c:valAx>
        <c:axId val="-932895760"/>
        <c:scaling>
          <c:orientation val="minMax"/>
          <c:max val="13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2892496"/>
        <c:crosses val="max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68879804658557E-2"/>
          <c:y val="8.1466395112016296E-2"/>
          <c:w val="0.5300176539220417"/>
          <c:h val="0.62338085539714871"/>
        </c:manualLayout>
      </c:layout>
      <c:lineChart>
        <c:grouping val="standard"/>
        <c:varyColors val="0"/>
        <c:ser>
          <c:idx val="2"/>
          <c:order val="0"/>
          <c:tx>
            <c:strRef>
              <c:f>'G5 F par age'!$D$4</c:f>
              <c:strCache>
                <c:ptCount val="1"/>
                <c:pt idx="0">
                  <c:v>Départementaux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'G5 F par age'!$A$7:$A$13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'G5 F par age'!$D$7:$D$13</c:f>
              <c:numCache>
                <c:formatCode>0.0</c:formatCode>
                <c:ptCount val="7"/>
                <c:pt idx="0">
                  <c:v>47.726999999999997</c:v>
                </c:pt>
                <c:pt idx="1">
                  <c:v>51.930999999999997</c:v>
                </c:pt>
                <c:pt idx="2">
                  <c:v>56.39</c:v>
                </c:pt>
                <c:pt idx="3">
                  <c:v>54.393000000000001</c:v>
                </c:pt>
                <c:pt idx="4">
                  <c:v>48.837000000000003</c:v>
                </c:pt>
                <c:pt idx="5">
                  <c:v>41.737000000000002</c:v>
                </c:pt>
                <c:pt idx="6">
                  <c:v>37.5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'G5 F par age'!$E$4</c:f>
              <c:strCache>
                <c:ptCount val="1"/>
                <c:pt idx="0">
                  <c:v>Régionaux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</c:spPr>
          </c:marker>
          <c:cat>
            <c:strRef>
              <c:f>'G5 F par age'!$A$7:$A$13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'G5 F par age'!$E$7:$E$13</c:f>
              <c:numCache>
                <c:formatCode>0.0</c:formatCode>
                <c:ptCount val="7"/>
                <c:pt idx="0">
                  <c:v>51.267000000000003</c:v>
                </c:pt>
                <c:pt idx="1">
                  <c:v>53.249000000000002</c:v>
                </c:pt>
                <c:pt idx="2">
                  <c:v>53.703000000000003</c:v>
                </c:pt>
                <c:pt idx="3">
                  <c:v>43.956000000000003</c:v>
                </c:pt>
                <c:pt idx="4">
                  <c:v>45.866999999999997</c:v>
                </c:pt>
                <c:pt idx="5">
                  <c:v>33.07</c:v>
                </c:pt>
                <c:pt idx="6">
                  <c:v>31.943999999999999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'G5 F par age'!$B$4</c:f>
              <c:strCache>
                <c:ptCount val="1"/>
                <c:pt idx="0">
                  <c:v>Municipaux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'G5 F par age'!$A$7:$A$13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'G5 F par age'!$B$7:$B$13</c:f>
              <c:numCache>
                <c:formatCode>0.0</c:formatCode>
                <c:ptCount val="7"/>
                <c:pt idx="0">
                  <c:v>46.109000000000002</c:v>
                </c:pt>
                <c:pt idx="1">
                  <c:v>47.451000000000001</c:v>
                </c:pt>
                <c:pt idx="2">
                  <c:v>44.994999999999997</c:v>
                </c:pt>
                <c:pt idx="3">
                  <c:v>41.28</c:v>
                </c:pt>
                <c:pt idx="4">
                  <c:v>37.889000000000003</c:v>
                </c:pt>
                <c:pt idx="5">
                  <c:v>35.720999999999997</c:v>
                </c:pt>
                <c:pt idx="6">
                  <c:v>32.777999999999999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'G5 F par age'!$C$4</c:f>
              <c:strCache>
                <c:ptCount val="1"/>
                <c:pt idx="0">
                  <c:v>Communautaires</c:v>
                </c:pt>
              </c:strCache>
            </c:strRef>
          </c:tx>
          <c:marker>
            <c:symbol val="square"/>
            <c:size val="5"/>
          </c:marker>
          <c:cat>
            <c:strRef>
              <c:f>'G5 F par age'!$A$7:$A$13</c:f>
              <c:strCache>
                <c:ptCount val="7"/>
                <c:pt idx="0">
                  <c:v>18-40 ans</c:v>
                </c:pt>
                <c:pt idx="1">
                  <c:v>40-50 ans</c:v>
                </c:pt>
                <c:pt idx="2">
                  <c:v>50-55 ans</c:v>
                </c:pt>
                <c:pt idx="3">
                  <c:v>55-60 ans</c:v>
                </c:pt>
                <c:pt idx="4">
                  <c:v>60-65 ans</c:v>
                </c:pt>
                <c:pt idx="5">
                  <c:v>65-70 ans</c:v>
                </c:pt>
                <c:pt idx="6">
                  <c:v>70 ans ou +</c:v>
                </c:pt>
              </c:strCache>
            </c:strRef>
          </c:cat>
          <c:val>
            <c:numRef>
              <c:f>'G5 F par age'!$C$7:$C$13</c:f>
              <c:numCache>
                <c:formatCode>0.0</c:formatCode>
                <c:ptCount val="7"/>
                <c:pt idx="0">
                  <c:v>44.155000000000001</c:v>
                </c:pt>
                <c:pt idx="1">
                  <c:v>44.570999999999998</c:v>
                </c:pt>
                <c:pt idx="2">
                  <c:v>42.146000000000001</c:v>
                </c:pt>
                <c:pt idx="3">
                  <c:v>36.545999999999999</c:v>
                </c:pt>
                <c:pt idx="4">
                  <c:v>31.506</c:v>
                </c:pt>
                <c:pt idx="5">
                  <c:v>27.335999999999999</c:v>
                </c:pt>
                <c:pt idx="6">
                  <c:v>22.812000000000001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32895216"/>
        <c:axId val="-932894672"/>
      </c:lineChart>
      <c:catAx>
        <c:axId val="-932895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/>
            </a:pPr>
            <a:endParaRPr lang="fr-FR"/>
          </a:p>
        </c:txPr>
        <c:crossAx val="-932894672"/>
        <c:crosses val="autoZero"/>
        <c:auto val="1"/>
        <c:lblAlgn val="ctr"/>
        <c:lblOffset val="100"/>
        <c:noMultiLvlLbl val="0"/>
      </c:catAx>
      <c:valAx>
        <c:axId val="-932894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crossAx val="-93289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01714079766403"/>
          <c:y val="0.31243998268037271"/>
          <c:w val="0.35683671038404913"/>
          <c:h val="0.2307715278105206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0834527585893"/>
          <c:y val="2.4846560846560839E-2"/>
          <c:w val="0.70357803434080035"/>
          <c:h val="0.444529100529100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'G6 G7 G8 age'!$C$5</c:f>
              <c:strCache>
                <c:ptCount val="1"/>
                <c:pt idx="0">
                  <c:v>moins de
 40 ans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'G6 G7 G8 age'!$A$6:$B$16</c:f>
              <c:multiLvlStrCache>
                <c:ptCount val="11"/>
                <c:lvl>
                  <c:pt idx="0">
                    <c:v>Population française 
de 18 à 99 ans</c:v>
                  </c:pt>
                  <c:pt idx="2">
                    <c:v>Régionaux</c:v>
                  </c:pt>
                  <c:pt idx="3">
                    <c:v>Départementaux</c:v>
                  </c:pt>
                  <c:pt idx="4">
                    <c:v>Municipaux</c:v>
                  </c:pt>
                  <c:pt idx="5">
                    <c:v>Communautaires </c:v>
                  </c:pt>
                  <c:pt idx="7">
                    <c:v>Régions et CTU</c:v>
                  </c:pt>
                  <c:pt idx="8">
                    <c:v>Départements</c:v>
                  </c:pt>
                  <c:pt idx="9">
                    <c:v>Maires</c:v>
                  </c:pt>
                  <c:pt idx="10">
                    <c:v>EPCI</c:v>
                  </c:pt>
                </c:lvl>
                <c:lvl>
                  <c:pt idx="0">
                    <c:v> </c:v>
                  </c:pt>
                  <c:pt idx="2">
                    <c:v>Conseillers</c:v>
                  </c:pt>
                  <c:pt idx="7">
                    <c:v>dont : Présidents</c:v>
                  </c:pt>
                </c:lvl>
              </c:multiLvlStrCache>
            </c:multiLvlStrRef>
          </c:cat>
          <c:val>
            <c:numRef>
              <c:f>'G6 G7 G8 age'!$C$6:$C$16</c:f>
              <c:numCache>
                <c:formatCode>General</c:formatCode>
                <c:ptCount val="11"/>
                <c:pt idx="0" formatCode="0.0%">
                  <c:v>0.33700000000000002</c:v>
                </c:pt>
                <c:pt idx="2" formatCode="0.0%">
                  <c:v>0.182</c:v>
                </c:pt>
                <c:pt idx="3" formatCode="0.0%">
                  <c:v>0.10800000000000001</c:v>
                </c:pt>
                <c:pt idx="4" formatCode="0.0%">
                  <c:v>0.182</c:v>
                </c:pt>
                <c:pt idx="5" formatCode="0.0%">
                  <c:v>7.0000000000000007E-2</c:v>
                </c:pt>
                <c:pt idx="7" formatCode="0.0%">
                  <c:v>0</c:v>
                </c:pt>
                <c:pt idx="8" formatCode="0.0%">
                  <c:v>2.1000000000000001E-2</c:v>
                </c:pt>
                <c:pt idx="9" formatCode="0.0%">
                  <c:v>3.9E-2</c:v>
                </c:pt>
                <c:pt idx="10" formatCode="0.0%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'G6 G7 G8 age'!$D$5</c:f>
              <c:strCache>
                <c:ptCount val="1"/>
                <c:pt idx="0">
                  <c:v>de 40 à 
60 ans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'G6 G7 G8 age'!$A$6:$B$16</c:f>
              <c:multiLvlStrCache>
                <c:ptCount val="11"/>
                <c:lvl>
                  <c:pt idx="0">
                    <c:v>Population française 
de 18 à 99 ans</c:v>
                  </c:pt>
                  <c:pt idx="2">
                    <c:v>Régionaux</c:v>
                  </c:pt>
                  <c:pt idx="3">
                    <c:v>Départementaux</c:v>
                  </c:pt>
                  <c:pt idx="4">
                    <c:v>Municipaux</c:v>
                  </c:pt>
                  <c:pt idx="5">
                    <c:v>Communautaires </c:v>
                  </c:pt>
                  <c:pt idx="7">
                    <c:v>Régions et CTU</c:v>
                  </c:pt>
                  <c:pt idx="8">
                    <c:v>Départements</c:v>
                  </c:pt>
                  <c:pt idx="9">
                    <c:v>Maires</c:v>
                  </c:pt>
                  <c:pt idx="10">
                    <c:v>EPCI</c:v>
                  </c:pt>
                </c:lvl>
                <c:lvl>
                  <c:pt idx="0">
                    <c:v> </c:v>
                  </c:pt>
                  <c:pt idx="2">
                    <c:v>Conseillers</c:v>
                  </c:pt>
                  <c:pt idx="7">
                    <c:v>dont : Présidents</c:v>
                  </c:pt>
                </c:lvl>
              </c:multiLvlStrCache>
            </c:multiLvlStrRef>
          </c:cat>
          <c:val>
            <c:numRef>
              <c:f>'G6 G7 G8 age'!$D$6:$D$16</c:f>
              <c:numCache>
                <c:formatCode>General</c:formatCode>
                <c:ptCount val="11"/>
                <c:pt idx="0" formatCode="0.0%">
                  <c:v>0.33900000000000002</c:v>
                </c:pt>
                <c:pt idx="2" formatCode="0.0%">
                  <c:v>0.59099999999999997</c:v>
                </c:pt>
                <c:pt idx="3" formatCode="0.0%">
                  <c:v>0.55799999999999994</c:v>
                </c:pt>
                <c:pt idx="4" formatCode="0.0%">
                  <c:v>0.49299999999999999</c:v>
                </c:pt>
                <c:pt idx="5" formatCode="0.0%">
                  <c:v>0.44900000000000001</c:v>
                </c:pt>
                <c:pt idx="7" formatCode="0.0%">
                  <c:v>0.57899999999999996</c:v>
                </c:pt>
                <c:pt idx="8" formatCode="0.0%">
                  <c:v>0.51100000000000001</c:v>
                </c:pt>
                <c:pt idx="9" formatCode="0.0%">
                  <c:v>0.40899999999999997</c:v>
                </c:pt>
                <c:pt idx="10" formatCode="0.0%">
                  <c:v>0.47</c:v>
                </c:pt>
              </c:numCache>
            </c:numRef>
          </c:val>
        </c:ser>
        <c:ser>
          <c:idx val="2"/>
          <c:order val="2"/>
          <c:tx>
            <c:strRef>
              <c:f>'G6 G7 G8 age'!$E$5</c:f>
              <c:strCache>
                <c:ptCount val="1"/>
                <c:pt idx="0">
                  <c:v>60 ans
 et plus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multiLvlStrRef>
              <c:f>'G6 G7 G8 age'!$A$6:$B$16</c:f>
              <c:multiLvlStrCache>
                <c:ptCount val="11"/>
                <c:lvl>
                  <c:pt idx="0">
                    <c:v>Population française 
de 18 à 99 ans</c:v>
                  </c:pt>
                  <c:pt idx="2">
                    <c:v>Régionaux</c:v>
                  </c:pt>
                  <c:pt idx="3">
                    <c:v>Départementaux</c:v>
                  </c:pt>
                  <c:pt idx="4">
                    <c:v>Municipaux</c:v>
                  </c:pt>
                  <c:pt idx="5">
                    <c:v>Communautaires </c:v>
                  </c:pt>
                  <c:pt idx="7">
                    <c:v>Régions et CTU</c:v>
                  </c:pt>
                  <c:pt idx="8">
                    <c:v>Départements</c:v>
                  </c:pt>
                  <c:pt idx="9">
                    <c:v>Maires</c:v>
                  </c:pt>
                  <c:pt idx="10">
                    <c:v>EPCI</c:v>
                  </c:pt>
                </c:lvl>
                <c:lvl>
                  <c:pt idx="0">
                    <c:v> </c:v>
                  </c:pt>
                  <c:pt idx="2">
                    <c:v>Conseillers</c:v>
                  </c:pt>
                  <c:pt idx="7">
                    <c:v>dont : Présidents</c:v>
                  </c:pt>
                </c:lvl>
              </c:multiLvlStrCache>
            </c:multiLvlStrRef>
          </c:cat>
          <c:val>
            <c:numRef>
              <c:f>'G6 G7 G8 age'!$E$6:$E$16</c:f>
              <c:numCache>
                <c:formatCode>General</c:formatCode>
                <c:ptCount val="11"/>
                <c:pt idx="0" formatCode="0.0%">
                  <c:v>0.32400000000000001</c:v>
                </c:pt>
                <c:pt idx="2" formatCode="0.0%">
                  <c:v>0.22699999999999998</c:v>
                </c:pt>
                <c:pt idx="3" formatCode="0.0%">
                  <c:v>0.33399999999999996</c:v>
                </c:pt>
                <c:pt idx="4" formatCode="0.0%">
                  <c:v>0.32500000000000001</c:v>
                </c:pt>
                <c:pt idx="5" formatCode="0.0%">
                  <c:v>0.48</c:v>
                </c:pt>
                <c:pt idx="7" formatCode="0.0%">
                  <c:v>0.42100000000000004</c:v>
                </c:pt>
                <c:pt idx="8" formatCode="0.0%">
                  <c:v>0.46799999999999997</c:v>
                </c:pt>
                <c:pt idx="9" formatCode="0.0%">
                  <c:v>0.55299999999999994</c:v>
                </c:pt>
                <c:pt idx="10" formatCode="0.0%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932889232"/>
        <c:axId val="-932887056"/>
      </c:barChart>
      <c:catAx>
        <c:axId val="-93288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932887056"/>
        <c:crosses val="autoZero"/>
        <c:auto val="1"/>
        <c:lblAlgn val="ctr"/>
        <c:lblOffset val="100"/>
        <c:noMultiLvlLbl val="0"/>
      </c:catAx>
      <c:valAx>
        <c:axId val="-932887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93288923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2372093810854419"/>
          <c:y val="2.3620714077406995E-2"/>
          <c:w val="0.17354827420765953"/>
          <c:h val="0.44793400824896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10232648002333054"/>
          <c:w val="0.55761719037456769"/>
          <c:h val="0.7816936424613596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'G6 G7 G8 age'!$A$26</c:f>
              <c:strCache>
                <c:ptCount val="1"/>
                <c:pt idx="0">
                  <c:v>Conseillers régionaux</c:v>
                </c:pt>
              </c:strCache>
            </c:strRef>
          </c:tx>
          <c:marker>
            <c:symbol val="square"/>
            <c:size val="5"/>
          </c:marker>
          <c:xVal>
            <c:numRef>
              <c:f>'G6 G7 G8 age'!$B$25:$L$25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2021</c:v>
                </c:pt>
              </c:numCache>
            </c:numRef>
          </c:xVal>
          <c:yVal>
            <c:numRef>
              <c:f>'G6 G7 G8 age'!$B$26:$L$26</c:f>
              <c:numCache>
                <c:formatCode>General</c:formatCode>
                <c:ptCount val="11"/>
                <c:pt idx="2">
                  <c:v>7.6</c:v>
                </c:pt>
                <c:pt idx="4">
                  <c:v>14.3</c:v>
                </c:pt>
                <c:pt idx="6">
                  <c:v>17.2</c:v>
                </c:pt>
                <c:pt idx="9">
                  <c:v>19.399999999999999</c:v>
                </c:pt>
                <c:pt idx="10">
                  <c:v>18.2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'G6 G7 G8 age'!$A$27</c:f>
              <c:strCache>
                <c:ptCount val="1"/>
                <c:pt idx="0">
                  <c:v>Conseillers départementaux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xVal>
            <c:numRef>
              <c:f>'G6 G7 G8 age'!$B$25:$L$25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2021</c:v>
                </c:pt>
              </c:numCache>
            </c:numRef>
          </c:xVal>
          <c:yVal>
            <c:numRef>
              <c:f>'G6 G7 G8 age'!$B$27:$L$27</c:f>
              <c:numCache>
                <c:formatCode>General</c:formatCode>
                <c:ptCount val="11"/>
                <c:pt idx="1">
                  <c:v>3.5</c:v>
                </c:pt>
                <c:pt idx="3">
                  <c:v>4.5</c:v>
                </c:pt>
                <c:pt idx="4">
                  <c:v>6.4</c:v>
                </c:pt>
                <c:pt idx="5">
                  <c:v>4.2</c:v>
                </c:pt>
                <c:pt idx="7">
                  <c:v>4.4000000000000004</c:v>
                </c:pt>
                <c:pt idx="9">
                  <c:v>11.3</c:v>
                </c:pt>
                <c:pt idx="10">
                  <c:v>10.8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'G6 G7 G8 age'!$A$28</c:f>
              <c:strCache>
                <c:ptCount val="1"/>
                <c:pt idx="0">
                  <c:v>Maires</c:v>
                </c:pt>
              </c:strCache>
            </c:strRef>
          </c:tx>
          <c:marker>
            <c:symbol val="square"/>
            <c:size val="5"/>
          </c:marker>
          <c:xVal>
            <c:numRef>
              <c:f>'G6 G7 G8 age'!$B$25:$L$25</c:f>
              <c:numCache>
                <c:formatCode>General</c:formatCode>
                <c:ptCount val="11"/>
                <c:pt idx="0">
                  <c:v>1994</c:v>
                </c:pt>
                <c:pt idx="1">
                  <c:v>1995</c:v>
                </c:pt>
                <c:pt idx="2">
                  <c:v>1998</c:v>
                </c:pt>
                <c:pt idx="3">
                  <c:v>2001</c:v>
                </c:pt>
                <c:pt idx="4">
                  <c:v>2004</c:v>
                </c:pt>
                <c:pt idx="5">
                  <c:v>2008</c:v>
                </c:pt>
                <c:pt idx="6">
                  <c:v>2010</c:v>
                </c:pt>
                <c:pt idx="7">
                  <c:v>2012</c:v>
                </c:pt>
                <c:pt idx="8">
                  <c:v>2014</c:v>
                </c:pt>
                <c:pt idx="9">
                  <c:v>2015</c:v>
                </c:pt>
                <c:pt idx="10">
                  <c:v>2021</c:v>
                </c:pt>
              </c:numCache>
            </c:numRef>
          </c:xVal>
          <c:yVal>
            <c:numRef>
              <c:f>'G6 G7 G8 age'!$B$28:$L$28</c:f>
              <c:numCache>
                <c:formatCode>General</c:formatCode>
                <c:ptCount val="11"/>
                <c:pt idx="1">
                  <c:v>7.4</c:v>
                </c:pt>
                <c:pt idx="3">
                  <c:v>5.3</c:v>
                </c:pt>
                <c:pt idx="5">
                  <c:v>3.8</c:v>
                </c:pt>
                <c:pt idx="8">
                  <c:v>3.8</c:v>
                </c:pt>
                <c:pt idx="10">
                  <c:v>3.9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32204800"/>
        <c:axId val="-932211872"/>
      </c:scatterChart>
      <c:valAx>
        <c:axId val="-932204800"/>
        <c:scaling>
          <c:orientation val="minMax"/>
          <c:max val="2022"/>
          <c:min val="1993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-932211872"/>
        <c:crosses val="autoZero"/>
        <c:crossBetween val="midCat"/>
        <c:majorUnit val="4"/>
      </c:valAx>
      <c:valAx>
        <c:axId val="-932211872"/>
        <c:scaling>
          <c:orientation val="minMax"/>
          <c:max val="2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-932204800"/>
        <c:crosses val="autoZero"/>
        <c:crossBetween val="midCat"/>
        <c:majorUnit val="4"/>
      </c:valAx>
    </c:plotArea>
    <c:legend>
      <c:legendPos val="r"/>
      <c:layout>
        <c:manualLayout>
          <c:xMode val="edge"/>
          <c:yMode val="edge"/>
          <c:x val="0.64699168445065858"/>
          <c:y val="0.19329286964129491"/>
          <c:w val="0.3363416488826747"/>
          <c:h val="0.55497810707545847"/>
        </c:manualLayout>
      </c:layout>
      <c:overlay val="0"/>
    </c:legend>
    <c:plotVisOnly val="1"/>
    <c:dispBlanksAs val="span"/>
    <c:showDLblsOverMax val="0"/>
  </c:chart>
  <c:spPr>
    <a:ln>
      <a:noFill/>
    </a:ln>
  </c:spPr>
  <c:txPr>
    <a:bodyPr/>
    <a:lstStyle/>
    <a:p>
      <a:pPr>
        <a:defRPr>
          <a:latin typeface="Bookman Old Style" pitchFamily="18" charset="0"/>
        </a:defRPr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44450</xdr:rowOff>
    </xdr:from>
    <xdr:to>
      <xdr:col>5</xdr:col>
      <xdr:colOff>688975</xdr:colOff>
      <xdr:row>26</xdr:row>
      <xdr:rowOff>34925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82550</xdr:rowOff>
    </xdr:from>
    <xdr:to>
      <xdr:col>11</xdr:col>
      <xdr:colOff>44450</xdr:colOff>
      <xdr:row>26</xdr:row>
      <xdr:rowOff>73025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0.43845</cdr:x>
      <cdr:y>0</cdr:y>
    </cdr:from>
    <cdr:to>
      <cdr:x>1</cdr:x>
      <cdr:y>0.13914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68425" y="0"/>
          <a:ext cx="1752600" cy="441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/>
        <a:lstStyle xmlns:a="http://schemas.openxmlformats.org/drawingml/2006/main"/>
        <a:p xmlns:a="http://schemas.openxmlformats.org/drawingml/2006/main">
          <a:pPr algn="ctr"/>
          <a:r>
            <a:rPr lang="fr-FR" sz="900"/>
            <a:t>Taille de la région</a:t>
          </a:r>
        </a:p>
        <a:p xmlns:a="http://schemas.openxmlformats.org/drawingml/2006/main">
          <a:pPr algn="ctr"/>
          <a:r>
            <a:rPr lang="fr-FR" sz="900"/>
            <a:t>(en centaine de milliers d'hab.)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13</xdr:row>
      <xdr:rowOff>152400</xdr:rowOff>
    </xdr:from>
    <xdr:to>
      <xdr:col>4</xdr:col>
      <xdr:colOff>584200</xdr:colOff>
      <xdr:row>33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0.6872</cdr:x>
      <cdr:y>0.21435</cdr:y>
    </cdr:from>
    <cdr:to>
      <cdr:x>0.93027</cdr:x>
      <cdr:y>0.30462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812437" y="668313"/>
          <a:ext cx="994781" cy="281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50">
              <a:latin typeface="Bookman Old Style" pitchFamily="18" charset="0"/>
            </a:rPr>
            <a:t>Conseillers :</a:t>
          </a:r>
        </a:p>
      </cdr:txBody>
    </cdr:sp>
  </cdr:relSizeAnchor>
  <cdr:relSizeAnchor xmlns:cdr="http://schemas.openxmlformats.org/drawingml/2006/chartDrawing">
    <cdr:from>
      <cdr:x>0.00627</cdr:x>
      <cdr:y>0</cdr:y>
    </cdr:from>
    <cdr:to>
      <cdr:x>0.08432</cdr:x>
      <cdr:y>0.06314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8575" y="0"/>
          <a:ext cx="35560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28575</xdr:rowOff>
    </xdr:from>
    <xdr:to>
      <xdr:col>11</xdr:col>
      <xdr:colOff>704850</xdr:colOff>
      <xdr:row>18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342900</xdr:colOff>
      <xdr:row>32</xdr:row>
      <xdr:rowOff>88900</xdr:rowOff>
    </xdr:from>
    <xdr:to>
      <xdr:col>9</xdr:col>
      <xdr:colOff>12700</xdr:colOff>
      <xdr:row>49</xdr:row>
      <xdr:rowOff>79375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358775</xdr:colOff>
      <xdr:row>52</xdr:row>
      <xdr:rowOff>130175</xdr:rowOff>
    </xdr:from>
    <xdr:to>
      <xdr:col>8</xdr:col>
      <xdr:colOff>622300</xdr:colOff>
      <xdr:row>65</xdr:row>
      <xdr:rowOff>69850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0.01667</cdr:x>
      <cdr:y>0</cdr:y>
    </cdr:from>
    <cdr:to>
      <cdr:x>0.07917</cdr:x>
      <cdr:y>0.07639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6200" y="-19050"/>
          <a:ext cx="2857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>
              <a:latin typeface="Bookman Old Style" pitchFamily="18" charset="0"/>
            </a:rPr>
            <a:t>%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0.01475</cdr:x>
      <cdr:y>0.00135</cdr:y>
    </cdr:from>
    <cdr:to>
      <cdr:x>0.13471</cdr:x>
      <cdr:y>0.07962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5" y="3175"/>
          <a:ext cx="387350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tlCol="0"/>
        <a:lstStyle xmlns:a="http://schemas.openxmlformats.org/drawingml/2006/main"/>
        <a:p xmlns:a="http://schemas.openxmlformats.org/drawingml/2006/main">
          <a:r>
            <a:rPr lang="fr-FR" sz="1000"/>
            <a:t>Age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1616075</xdr:colOff>
      <xdr:row>12</xdr:row>
      <xdr:rowOff>6349</xdr:rowOff>
    </xdr:from>
    <xdr:to>
      <xdr:col>7</xdr:col>
      <xdr:colOff>123825</xdr:colOff>
      <xdr:row>36</xdr:row>
      <xdr:rowOff>34924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63500</xdr:rowOff>
    </xdr:from>
    <xdr:to>
      <xdr:col>5</xdr:col>
      <xdr:colOff>31750</xdr:colOff>
      <xdr:row>89</xdr:row>
      <xdr:rowOff>92075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736600</xdr:colOff>
      <xdr:row>65</xdr:row>
      <xdr:rowOff>57150</xdr:rowOff>
    </xdr:from>
    <xdr:to>
      <xdr:col>10</xdr:col>
      <xdr:colOff>552450</xdr:colOff>
      <xdr:row>89</xdr:row>
      <xdr:rowOff>85725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0.00885</cdr:x>
      <cdr:y>0</cdr:y>
    </cdr:from>
    <cdr:to>
      <cdr:x>0.11504</cdr:x>
      <cdr:y>0.06597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8100" y="0"/>
          <a:ext cx="457200" cy="18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0.10619</cdr:x>
      <cdr:y>0.06597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0" y="0"/>
          <a:ext cx="331759" cy="177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136525</xdr:colOff>
      <xdr:row>17</xdr:row>
      <xdr:rowOff>136525</xdr:rowOff>
    </xdr:from>
    <xdr:to>
      <xdr:col>2</xdr:col>
      <xdr:colOff>469900</xdr:colOff>
      <xdr:row>32</xdr:row>
      <xdr:rowOff>117475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17</xdr:row>
      <xdr:rowOff>146050</xdr:rowOff>
    </xdr:from>
    <xdr:to>
      <xdr:col>8</xdr:col>
      <xdr:colOff>225425</xdr:colOff>
      <xdr:row>32</xdr:row>
      <xdr:rowOff>127000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0.00763</cdr:x>
      <cdr:y>0.00231</cdr:y>
    </cdr:from>
    <cdr:to>
      <cdr:x>0.07322</cdr:x>
      <cdr:y>0.0787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750" y="6350"/>
          <a:ext cx="27304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0.51716</cdr:x>
      <cdr:y>0.12963</cdr:y>
    </cdr:from>
    <cdr:to>
      <cdr:x>0.51945</cdr:x>
      <cdr:y>0.48727</cdr:y>
    </cdr:to>
    <cdr:cxnSp macro="">
      <cdr:nvCxnSpPr>
        <cdr:cNvPr id="3" name="Connecteur droit 2"/>
        <cdr:cNvCxnSpPr/>
      </cdr:nvCxnSpPr>
      <cdr:spPr>
        <a:xfrm xmlns:a="http://schemas.openxmlformats.org/drawingml/2006/main" flipH="1" flipV="1">
          <a:off x="2152651" y="355600"/>
          <a:ext cx="9524" cy="9810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0.00763</cdr:x>
      <cdr:y>0.00231</cdr:y>
    </cdr:from>
    <cdr:to>
      <cdr:x>0.07322</cdr:x>
      <cdr:y>0.0787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1750" y="6350"/>
          <a:ext cx="273040" cy="209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0.51716</cdr:x>
      <cdr:y>0.12963</cdr:y>
    </cdr:from>
    <cdr:to>
      <cdr:x>0.51945</cdr:x>
      <cdr:y>0.48727</cdr:y>
    </cdr:to>
    <cdr:cxnSp macro="">
      <cdr:nvCxnSpPr>
        <cdr:cNvPr id="3" name="Connecteur droit 2"/>
        <cdr:cNvCxnSpPr/>
      </cdr:nvCxnSpPr>
      <cdr:spPr>
        <a:xfrm xmlns:a="http://schemas.openxmlformats.org/drawingml/2006/main" flipH="1" flipV="1">
          <a:off x="2152651" y="355600"/>
          <a:ext cx="9524" cy="9810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1343150</xdr:colOff>
      <xdr:row>14</xdr:row>
      <xdr:rowOff>98415</xdr:rowOff>
    </xdr:from>
    <xdr:to>
      <xdr:col>6</xdr:col>
      <xdr:colOff>230732</xdr:colOff>
      <xdr:row>31</xdr:row>
      <xdr:rowOff>67933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0.00299</cdr:x>
      <cdr:y>0.00833</cdr:y>
    </cdr:from>
    <cdr:to>
      <cdr:x>0.06138</cdr:x>
      <cdr:y>0.09722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240" y="22860"/>
          <a:ext cx="2971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%</a:t>
          </a:r>
        </a:p>
      </cdr:txBody>
    </cdr:sp>
  </cdr:relSizeAnchor>
  <cdr:relSizeAnchor xmlns:cdr="http://schemas.openxmlformats.org/drawingml/2006/chartDrawing">
    <cdr:from>
      <cdr:x>0.29875</cdr:x>
      <cdr:y>0.02572</cdr:y>
    </cdr:from>
    <cdr:to>
      <cdr:x>0.95876</cdr:x>
      <cdr:y>0.14794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075317" y="77611"/>
          <a:ext cx="2375577" cy="368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Adjoints et conseillers sans fonction</a:t>
          </a:r>
        </a:p>
      </cdr:txBody>
    </cdr:sp>
  </cdr:relSizeAnchor>
  <cdr:relSizeAnchor xmlns:cdr="http://schemas.openxmlformats.org/drawingml/2006/chartDrawing">
    <cdr:from>
      <cdr:x>0.5727</cdr:x>
      <cdr:y>0.52756</cdr:y>
    </cdr:from>
    <cdr:to>
      <cdr:x>0.77779</cdr:x>
      <cdr:y>0.62376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116536" y="1624076"/>
          <a:ext cx="757950" cy="296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Maires</a:t>
          </a:r>
        </a:p>
      </cdr:txBody>
    </cdr:sp>
  </cdr:relSizeAnchor>
  <cdr:relSizeAnchor xmlns:cdr="http://schemas.openxmlformats.org/drawingml/2006/chartDrawing">
    <cdr:from>
      <cdr:x>0.42392</cdr:x>
      <cdr:y>0.12475</cdr:y>
    </cdr:from>
    <cdr:to>
      <cdr:x>0.4268</cdr:x>
      <cdr:y>0.64208</cdr:y>
    </cdr:to>
    <cdr:sp macro="" textlink="">
      <cdr:nvSpPr>
        <cdr:cNvPr id="7" name="Connecteur droit 6"/>
        <cdr:cNvSpPr/>
      </cdr:nvSpPr>
      <cdr:spPr>
        <a:xfrm xmlns:a="http://schemas.openxmlformats.org/drawingml/2006/main" rot="5400000" flipH="1" flipV="1">
          <a:off x="750487" y="1151787"/>
          <a:ext cx="1561053" cy="1036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</cdr:x>
      <cdr:y>0.89109</cdr:y>
    </cdr:from>
    <cdr:to>
      <cdr:x>0.35876</cdr:x>
      <cdr:y>0.97277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0" y="2743203"/>
          <a:ext cx="1325880" cy="25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fr-FR" sz="1100"/>
            <a:t>Elections 2020 :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434975</xdr:colOff>
      <xdr:row>2</xdr:row>
      <xdr:rowOff>79375</xdr:rowOff>
    </xdr:from>
    <xdr:to>
      <xdr:col>11</xdr:col>
      <xdr:colOff>508000</xdr:colOff>
      <xdr:row>20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lus%20locaux\femmes\2020\Communes\Figures%20BIS%20C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 terme"/>
      <sheetName val="National"/>
      <sheetName val="Réélection"/>
      <sheetName val="Régional"/>
      <sheetName val="Dept"/>
      <sheetName val="Prénoms"/>
    </sheetNames>
    <sheetDataSet>
      <sheetData sheetId="0"/>
      <sheetData sheetId="1">
        <row r="53">
          <cell r="C53" t="str">
            <v>0-100</v>
          </cell>
          <cell r="D53" t="str">
            <v>100-200</v>
          </cell>
          <cell r="E53" t="str">
            <v>200-500</v>
          </cell>
          <cell r="F53" t="str">
            <v>500-1000</v>
          </cell>
          <cell r="G53" t="str">
            <v>1000-2000</v>
          </cell>
          <cell r="H53" t="str">
            <v>2000-5000</v>
          </cell>
          <cell r="I53" t="str">
            <v>5-10.000</v>
          </cell>
          <cell r="J53" t="str">
            <v>10-50.000</v>
          </cell>
          <cell r="K53" t="str">
            <v>50-100.000</v>
          </cell>
          <cell r="L53" t="str">
            <v>&gt;=100.000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workbookViewId="0">
      <selection activeCell="N19" sqref="N19"/>
    </sheetView>
  </sheetViews>
  <sheetFormatPr baseColWidth="10" defaultRowHeight="12.5" x14ac:dyDescent="0.25"/>
  <cols>
    <col min="1" max="1" width="14.7265625" customWidth="1"/>
    <col min="2" max="6" width="10" customWidth="1"/>
    <col min="7" max="13" width="8.81640625" customWidth="1"/>
  </cols>
  <sheetData>
    <row r="1" spans="1:19" ht="13" x14ac:dyDescent="0.3">
      <c r="A1" s="37" t="s">
        <v>32</v>
      </c>
      <c r="B1" s="11"/>
    </row>
    <row r="3" spans="1:19" x14ac:dyDescent="0.25">
      <c r="A3" s="19"/>
    </row>
    <row r="4" spans="1:19" x14ac:dyDescent="0.25">
      <c r="A4" s="42"/>
      <c r="B4" s="42">
        <v>1992</v>
      </c>
      <c r="C4" s="42">
        <v>1994</v>
      </c>
      <c r="D4" s="42">
        <v>1995</v>
      </c>
      <c r="E4" s="42">
        <v>1998</v>
      </c>
      <c r="F4" s="42">
        <v>2001</v>
      </c>
      <c r="G4" s="42">
        <v>2004</v>
      </c>
      <c r="H4" s="42">
        <v>2008</v>
      </c>
      <c r="I4" s="42">
        <v>2010</v>
      </c>
      <c r="J4" s="42">
        <v>2011</v>
      </c>
      <c r="K4" s="42">
        <v>2014</v>
      </c>
      <c r="L4" s="42">
        <v>2015</v>
      </c>
      <c r="M4" s="42">
        <v>2020</v>
      </c>
      <c r="N4" s="42">
        <v>2021</v>
      </c>
    </row>
    <row r="5" spans="1:19" x14ac:dyDescent="0.25">
      <c r="A5" s="19" t="s">
        <v>23</v>
      </c>
      <c r="B5" s="3">
        <v>12</v>
      </c>
      <c r="C5" s="3"/>
      <c r="D5" s="3"/>
      <c r="E5" s="38">
        <v>27.1</v>
      </c>
      <c r="F5" s="38"/>
      <c r="G5" s="38">
        <v>47.6</v>
      </c>
      <c r="H5" s="38"/>
      <c r="I5" s="38">
        <v>48</v>
      </c>
      <c r="J5" s="38"/>
      <c r="K5" s="38"/>
      <c r="L5" s="38">
        <v>47.801047120418851</v>
      </c>
      <c r="M5" s="38"/>
      <c r="N5" s="38">
        <v>48.6</v>
      </c>
      <c r="O5" s="38"/>
      <c r="R5" s="38"/>
      <c r="S5" s="38"/>
    </row>
    <row r="6" spans="1:19" x14ac:dyDescent="0.25">
      <c r="A6" s="19" t="s">
        <v>26</v>
      </c>
      <c r="B6" s="3"/>
      <c r="C6" s="3"/>
      <c r="D6" s="3"/>
      <c r="E6" s="3"/>
      <c r="F6" s="3"/>
      <c r="G6" s="3"/>
      <c r="H6" s="3"/>
      <c r="I6" s="3"/>
      <c r="J6" s="3"/>
      <c r="K6" s="3">
        <v>31.39</v>
      </c>
      <c r="L6" s="3"/>
      <c r="M6" s="3"/>
      <c r="N6" s="3">
        <v>35</v>
      </c>
    </row>
    <row r="7" spans="1:19" x14ac:dyDescent="0.25">
      <c r="A7" s="19" t="s">
        <v>25</v>
      </c>
      <c r="B7" s="3"/>
      <c r="C7" s="3"/>
      <c r="D7" s="38">
        <v>21.7</v>
      </c>
      <c r="E7" s="38"/>
      <c r="F7" s="38">
        <v>33</v>
      </c>
      <c r="G7" s="38"/>
      <c r="H7" s="38">
        <v>35</v>
      </c>
      <c r="I7" s="38"/>
      <c r="J7" s="38"/>
      <c r="K7" s="38">
        <v>40.299999999999997</v>
      </c>
      <c r="L7" s="39"/>
      <c r="M7" s="39"/>
      <c r="N7" s="39">
        <v>42.4</v>
      </c>
      <c r="O7" s="38"/>
      <c r="R7" s="38"/>
      <c r="S7" s="38"/>
    </row>
    <row r="8" spans="1:19" x14ac:dyDescent="0.25">
      <c r="A8" s="27" t="s">
        <v>21</v>
      </c>
      <c r="B8" s="40">
        <v>5.6</v>
      </c>
      <c r="C8" s="40">
        <v>5.4</v>
      </c>
      <c r="D8" s="41"/>
      <c r="E8" s="40">
        <v>8.6</v>
      </c>
      <c r="F8" s="40">
        <v>9.8000000000000007</v>
      </c>
      <c r="G8" s="40">
        <v>10.9</v>
      </c>
      <c r="H8" s="40">
        <v>13.1</v>
      </c>
      <c r="I8" s="41"/>
      <c r="J8" s="40">
        <v>13.8</v>
      </c>
      <c r="K8" s="41"/>
      <c r="L8" s="40">
        <v>50</v>
      </c>
      <c r="M8" s="40"/>
      <c r="N8" s="40">
        <v>50</v>
      </c>
      <c r="O8" s="38"/>
      <c r="R8" s="38"/>
      <c r="S8" s="38"/>
    </row>
    <row r="9" spans="1:19" x14ac:dyDescent="0.25">
      <c r="B9" t="s">
        <v>14</v>
      </c>
      <c r="G9" t="s">
        <v>12</v>
      </c>
    </row>
    <row r="28" spans="1:8" x14ac:dyDescent="0.25">
      <c r="A28" s="11" t="s">
        <v>33</v>
      </c>
    </row>
    <row r="31" spans="1:8" x14ac:dyDescent="0.25">
      <c r="A31" t="s">
        <v>37</v>
      </c>
    </row>
    <row r="32" spans="1:8" x14ac:dyDescent="0.25">
      <c r="B32">
        <v>2008</v>
      </c>
      <c r="C32">
        <v>2010</v>
      </c>
      <c r="D32">
        <v>2011</v>
      </c>
      <c r="E32">
        <v>2014</v>
      </c>
      <c r="F32">
        <v>2015</v>
      </c>
      <c r="G32">
        <v>2020</v>
      </c>
      <c r="H32">
        <v>2021</v>
      </c>
    </row>
    <row r="33" spans="1:8" x14ac:dyDescent="0.25">
      <c r="A33" s="19" t="s">
        <v>38</v>
      </c>
      <c r="C33">
        <v>7.7</v>
      </c>
      <c r="F33">
        <v>18.8</v>
      </c>
      <c r="H33">
        <v>31.6</v>
      </c>
    </row>
    <row r="34" spans="1:8" x14ac:dyDescent="0.25">
      <c r="A34" s="19" t="s">
        <v>39</v>
      </c>
      <c r="E34">
        <v>8</v>
      </c>
      <c r="H34">
        <v>11.4</v>
      </c>
    </row>
    <row r="35" spans="1:8" x14ac:dyDescent="0.25">
      <c r="A35" s="19" t="s">
        <v>11</v>
      </c>
      <c r="B35">
        <v>13.9</v>
      </c>
      <c r="E35">
        <v>16.100000000000001</v>
      </c>
      <c r="H35">
        <v>19.8</v>
      </c>
    </row>
    <row r="36" spans="1:8" x14ac:dyDescent="0.25">
      <c r="A36" s="27" t="s">
        <v>40</v>
      </c>
      <c r="D36">
        <v>6.1</v>
      </c>
      <c r="F36">
        <v>8.1999999999999993</v>
      </c>
      <c r="H36">
        <v>20.2</v>
      </c>
    </row>
  </sheetData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E11" sqref="E11"/>
    </sheetView>
  </sheetViews>
  <sheetFormatPr baseColWidth="10" defaultRowHeight="12.5" x14ac:dyDescent="0.25"/>
  <cols>
    <col min="1" max="1" width="32.81640625" customWidth="1"/>
    <col min="2" max="2" width="20.1796875" customWidth="1"/>
  </cols>
  <sheetData>
    <row r="1" spans="1:8" ht="14" x14ac:dyDescent="0.25">
      <c r="A1" t="s">
        <v>41</v>
      </c>
      <c r="B1" s="43" t="s">
        <v>7</v>
      </c>
      <c r="C1" s="93">
        <v>41.585999999999999</v>
      </c>
    </row>
    <row r="2" spans="1:8" ht="14" x14ac:dyDescent="0.25">
      <c r="B2" s="43" t="s">
        <v>12</v>
      </c>
      <c r="C2" s="93">
        <v>19.558</v>
      </c>
    </row>
    <row r="3" spans="1:8" ht="14" x14ac:dyDescent="0.25">
      <c r="C3" s="43"/>
    </row>
    <row r="4" spans="1:8" ht="28" x14ac:dyDescent="0.25">
      <c r="A4" s="100"/>
      <c r="B4" s="100"/>
      <c r="C4" s="101" t="s">
        <v>42</v>
      </c>
      <c r="D4" s="39"/>
      <c r="E4" s="39"/>
      <c r="F4" s="39"/>
      <c r="G4" s="39"/>
      <c r="H4" s="39"/>
    </row>
    <row r="5" spans="1:8" ht="14" x14ac:dyDescent="0.25">
      <c r="A5" s="194" t="s">
        <v>6</v>
      </c>
      <c r="B5" s="102" t="s">
        <v>12</v>
      </c>
      <c r="C5" s="103">
        <v>20.212</v>
      </c>
      <c r="D5" s="95"/>
      <c r="E5" s="96"/>
      <c r="F5" s="96"/>
      <c r="G5" s="97"/>
      <c r="H5" s="39"/>
    </row>
    <row r="6" spans="1:8" ht="14" x14ac:dyDescent="0.25">
      <c r="A6" s="194"/>
      <c r="B6" s="102" t="s">
        <v>43</v>
      </c>
      <c r="C6" s="103">
        <v>49.624000000000002</v>
      </c>
      <c r="D6" s="95"/>
      <c r="E6" s="96"/>
      <c r="F6" s="96"/>
      <c r="G6" s="97"/>
      <c r="H6" s="39"/>
    </row>
    <row r="7" spans="1:8" ht="28" x14ac:dyDescent="0.25">
      <c r="A7" s="194"/>
      <c r="B7" s="102" t="s">
        <v>51</v>
      </c>
      <c r="C7" s="103">
        <v>51.103999999999999</v>
      </c>
      <c r="D7" s="95"/>
      <c r="E7" s="96"/>
      <c r="F7" s="96"/>
      <c r="G7" s="97"/>
      <c r="H7" s="39"/>
    </row>
    <row r="8" spans="1:8" ht="14" x14ac:dyDescent="0.25">
      <c r="A8" s="194" t="s">
        <v>44</v>
      </c>
      <c r="B8" s="102" t="s">
        <v>12</v>
      </c>
      <c r="C8" s="104">
        <v>31.577999999999999</v>
      </c>
      <c r="D8" s="39"/>
      <c r="E8" s="96"/>
      <c r="F8" s="96"/>
      <c r="G8" s="97"/>
      <c r="H8" s="39"/>
    </row>
    <row r="9" spans="1:8" ht="14" x14ac:dyDescent="0.25">
      <c r="A9" s="194"/>
      <c r="B9" s="102" t="s">
        <v>43</v>
      </c>
      <c r="C9" s="103">
        <v>47.905999999999999</v>
      </c>
      <c r="D9" s="98"/>
      <c r="E9" s="99"/>
      <c r="F9" s="96"/>
      <c r="G9" s="97"/>
      <c r="H9" s="39"/>
    </row>
    <row r="10" spans="1:8" ht="28" x14ac:dyDescent="0.25">
      <c r="A10" s="194"/>
      <c r="B10" s="102" t="s">
        <v>51</v>
      </c>
      <c r="C10" s="104">
        <v>48.92</v>
      </c>
      <c r="D10" s="98"/>
      <c r="E10" s="96"/>
      <c r="F10" s="96"/>
      <c r="G10" s="97"/>
      <c r="H10" s="39"/>
    </row>
    <row r="11" spans="1:8" ht="14" x14ac:dyDescent="0.25">
      <c r="A11" s="194" t="s">
        <v>45</v>
      </c>
      <c r="B11" s="102" t="s">
        <v>11</v>
      </c>
      <c r="C11" s="103">
        <v>19.841999999999999</v>
      </c>
      <c r="D11" s="95"/>
      <c r="E11" s="39"/>
      <c r="F11" s="39"/>
      <c r="G11" s="39"/>
      <c r="H11" s="39"/>
    </row>
    <row r="12" spans="1:8" ht="14" x14ac:dyDescent="0.25">
      <c r="A12" s="194"/>
      <c r="B12" s="102" t="s">
        <v>46</v>
      </c>
      <c r="C12" s="103">
        <v>40.648000000000003</v>
      </c>
      <c r="D12" s="94"/>
    </row>
    <row r="13" spans="1:8" ht="28" x14ac:dyDescent="0.25">
      <c r="A13" s="194"/>
      <c r="B13" s="102" t="s">
        <v>47</v>
      </c>
      <c r="C13" s="103">
        <v>45.125</v>
      </c>
      <c r="D13" s="94"/>
    </row>
    <row r="14" spans="1:8" ht="14" x14ac:dyDescent="0.25">
      <c r="A14" s="194" t="s">
        <v>48</v>
      </c>
      <c r="B14" s="102" t="s">
        <v>12</v>
      </c>
      <c r="C14" s="103">
        <v>11.420999999999999</v>
      </c>
      <c r="D14" s="94"/>
    </row>
    <row r="15" spans="1:8" ht="14" x14ac:dyDescent="0.25">
      <c r="A15" s="194"/>
      <c r="B15" s="102" t="s">
        <v>43</v>
      </c>
      <c r="C15" s="103">
        <v>25.31</v>
      </c>
      <c r="D15" s="94"/>
    </row>
    <row r="16" spans="1:8" ht="28" x14ac:dyDescent="0.25">
      <c r="A16" s="194"/>
      <c r="B16" s="102" t="s">
        <v>49</v>
      </c>
      <c r="C16" s="103">
        <v>37.594999999999999</v>
      </c>
      <c r="D16" s="94"/>
    </row>
    <row r="17" spans="3:3" x14ac:dyDescent="0.25">
      <c r="C17" s="44"/>
    </row>
    <row r="34" spans="1:8" x14ac:dyDescent="0.25">
      <c r="D34" t="s">
        <v>50</v>
      </c>
    </row>
    <row r="39" spans="1:8" ht="15.5" x14ac:dyDescent="0.3">
      <c r="A39" s="105" t="s">
        <v>136</v>
      </c>
      <c r="B39" s="6"/>
      <c r="C39" s="106"/>
      <c r="D39" s="106"/>
      <c r="E39" s="106"/>
      <c r="F39" s="106"/>
      <c r="G39" s="106"/>
      <c r="H39" s="107" t="s">
        <v>106</v>
      </c>
    </row>
    <row r="40" spans="1:8" ht="15" x14ac:dyDescent="0.25">
      <c r="A40" s="190" t="s">
        <v>107</v>
      </c>
      <c r="B40" s="192" t="s">
        <v>108</v>
      </c>
      <c r="C40" s="192"/>
      <c r="D40" s="192"/>
      <c r="E40" s="192"/>
      <c r="F40" s="192"/>
      <c r="G40" s="192"/>
      <c r="H40" s="192"/>
    </row>
    <row r="41" spans="1:8" ht="25" x14ac:dyDescent="0.25">
      <c r="A41" s="191"/>
      <c r="B41" s="108" t="s">
        <v>109</v>
      </c>
      <c r="C41" s="109" t="s">
        <v>110</v>
      </c>
      <c r="D41" s="109" t="s">
        <v>111</v>
      </c>
      <c r="E41" s="109" t="s">
        <v>112</v>
      </c>
      <c r="F41" s="109" t="s">
        <v>113</v>
      </c>
      <c r="G41" s="109" t="s">
        <v>114</v>
      </c>
      <c r="H41" s="109" t="s">
        <v>115</v>
      </c>
    </row>
    <row r="42" spans="1:8" ht="13" x14ac:dyDescent="0.25">
      <c r="A42" s="110" t="s">
        <v>116</v>
      </c>
      <c r="B42" s="111">
        <v>41.6</v>
      </c>
      <c r="C42" s="112">
        <v>46</v>
      </c>
      <c r="D42" s="112">
        <v>47.3</v>
      </c>
      <c r="E42" s="112">
        <v>44.8</v>
      </c>
      <c r="F42" s="112">
        <v>40.799999999999997</v>
      </c>
      <c r="G42" s="112">
        <v>37</v>
      </c>
      <c r="H42" s="112">
        <v>32.9</v>
      </c>
    </row>
    <row r="43" spans="1:8" ht="14.5" x14ac:dyDescent="0.25">
      <c r="A43" s="113" t="s">
        <v>117</v>
      </c>
      <c r="B43" s="114">
        <v>48.6</v>
      </c>
      <c r="C43" s="115">
        <v>51.3</v>
      </c>
      <c r="D43" s="115">
        <v>53.2</v>
      </c>
      <c r="E43" s="115">
        <v>53.7</v>
      </c>
      <c r="F43" s="115">
        <v>44</v>
      </c>
      <c r="G43" s="115">
        <v>45.9</v>
      </c>
      <c r="H43" s="115">
        <v>32.700000000000003</v>
      </c>
    </row>
    <row r="44" spans="1:8" ht="13" x14ac:dyDescent="0.25">
      <c r="A44" s="7" t="s">
        <v>118</v>
      </c>
      <c r="B44" s="116">
        <v>31.6</v>
      </c>
      <c r="C44" s="117">
        <v>0</v>
      </c>
      <c r="D44" s="117">
        <v>50</v>
      </c>
      <c r="E44" s="117">
        <v>50</v>
      </c>
      <c r="F44" s="117">
        <v>0</v>
      </c>
      <c r="G44" s="117">
        <v>0</v>
      </c>
      <c r="H44" s="117">
        <v>33.299999999999997</v>
      </c>
    </row>
    <row r="45" spans="1:8" ht="14.5" x14ac:dyDescent="0.25">
      <c r="A45" s="118" t="s">
        <v>119</v>
      </c>
      <c r="B45" s="119">
        <v>50</v>
      </c>
      <c r="C45" s="120">
        <v>47.7</v>
      </c>
      <c r="D45" s="120">
        <v>51.9</v>
      </c>
      <c r="E45" s="120">
        <v>56.4</v>
      </c>
      <c r="F45" s="120">
        <v>54.4</v>
      </c>
      <c r="G45" s="120">
        <v>48.8</v>
      </c>
      <c r="H45" s="120">
        <v>40.200000000000003</v>
      </c>
    </row>
    <row r="46" spans="1:8" ht="13" x14ac:dyDescent="0.25">
      <c r="A46" s="121" t="s">
        <v>118</v>
      </c>
      <c r="B46" s="122">
        <v>20.2</v>
      </c>
      <c r="C46" s="123">
        <v>50</v>
      </c>
      <c r="D46" s="123">
        <v>14.3</v>
      </c>
      <c r="E46" s="123">
        <v>31.3</v>
      </c>
      <c r="F46" s="124">
        <v>33.299999999999997</v>
      </c>
      <c r="G46" s="124">
        <v>10.5</v>
      </c>
      <c r="H46" s="124">
        <v>12</v>
      </c>
    </row>
    <row r="47" spans="1:8" ht="13" x14ac:dyDescent="0.25">
      <c r="A47" s="113" t="s">
        <v>120</v>
      </c>
      <c r="B47" s="114">
        <v>35</v>
      </c>
      <c r="C47" s="125">
        <v>44.2</v>
      </c>
      <c r="D47" s="125">
        <v>44.6</v>
      </c>
      <c r="E47" s="125">
        <v>42.1</v>
      </c>
      <c r="F47" s="125">
        <v>36.5</v>
      </c>
      <c r="G47" s="125">
        <v>31.5</v>
      </c>
      <c r="H47" s="125">
        <v>25.4</v>
      </c>
    </row>
    <row r="48" spans="1:8" ht="13" x14ac:dyDescent="0.25">
      <c r="A48" s="7" t="s">
        <v>118</v>
      </c>
      <c r="B48" s="116">
        <v>11.4</v>
      </c>
      <c r="C48" s="126">
        <v>8</v>
      </c>
      <c r="D48" s="126">
        <v>12.2</v>
      </c>
      <c r="E48" s="126">
        <v>18.899999999999999</v>
      </c>
      <c r="F48" s="117">
        <v>13</v>
      </c>
      <c r="G48" s="117">
        <v>14.3</v>
      </c>
      <c r="H48" s="117">
        <v>5.3</v>
      </c>
    </row>
    <row r="49" spans="1:8" ht="14.5" x14ac:dyDescent="0.25">
      <c r="A49" s="118" t="s">
        <v>121</v>
      </c>
      <c r="B49" s="119">
        <v>42.4</v>
      </c>
      <c r="C49" s="127">
        <v>46.1</v>
      </c>
      <c r="D49" s="127">
        <v>47.5</v>
      </c>
      <c r="E49" s="127">
        <v>45</v>
      </c>
      <c r="F49" s="127">
        <v>41.3</v>
      </c>
      <c r="G49" s="127">
        <v>37.9</v>
      </c>
      <c r="H49" s="127">
        <v>34.4</v>
      </c>
    </row>
    <row r="50" spans="1:8" ht="13" x14ac:dyDescent="0.25">
      <c r="A50" s="5" t="s">
        <v>122</v>
      </c>
      <c r="B50" s="116">
        <v>19.8</v>
      </c>
      <c r="C50" s="126">
        <v>25</v>
      </c>
      <c r="D50" s="126">
        <v>25.3</v>
      </c>
      <c r="E50" s="126">
        <v>25.4</v>
      </c>
      <c r="F50" s="126">
        <v>22.7</v>
      </c>
      <c r="G50" s="126">
        <v>18.399999999999999</v>
      </c>
      <c r="H50" s="126">
        <v>14.9</v>
      </c>
    </row>
    <row r="51" spans="1:8" ht="14.5" x14ac:dyDescent="0.25">
      <c r="A51" s="128" t="s">
        <v>123</v>
      </c>
      <c r="B51" s="114">
        <v>33.299999999999997</v>
      </c>
      <c r="C51" s="125">
        <v>37</v>
      </c>
      <c r="D51" s="125">
        <v>38.9</v>
      </c>
      <c r="E51" s="125">
        <v>38.6</v>
      </c>
      <c r="F51" s="125">
        <v>32.5</v>
      </c>
      <c r="G51" s="125">
        <v>31.8</v>
      </c>
      <c r="H51" s="125">
        <v>27.7</v>
      </c>
    </row>
    <row r="52" spans="1:8" ht="14.5" x14ac:dyDescent="0.25">
      <c r="A52" s="129" t="s">
        <v>124</v>
      </c>
      <c r="B52" s="116">
        <v>42.3</v>
      </c>
      <c r="C52" s="126">
        <v>41.8</v>
      </c>
      <c r="D52" s="126">
        <v>48</v>
      </c>
      <c r="E52" s="126">
        <v>46.1</v>
      </c>
      <c r="F52" s="126">
        <v>42.3</v>
      </c>
      <c r="G52" s="126">
        <v>40.4</v>
      </c>
      <c r="H52" s="126">
        <v>36.4</v>
      </c>
    </row>
    <row r="53" spans="1:8" ht="13" x14ac:dyDescent="0.25">
      <c r="A53" s="128" t="s">
        <v>125</v>
      </c>
      <c r="B53" s="114">
        <v>44.5</v>
      </c>
      <c r="C53" s="125">
        <v>50.1</v>
      </c>
      <c r="D53" s="125">
        <v>51.2</v>
      </c>
      <c r="E53" s="125">
        <v>49.6</v>
      </c>
      <c r="F53" s="125">
        <v>45</v>
      </c>
      <c r="G53" s="125">
        <v>39.6</v>
      </c>
      <c r="H53" s="125">
        <v>35.299999999999997</v>
      </c>
    </row>
    <row r="54" spans="1:8" ht="13" x14ac:dyDescent="0.25">
      <c r="A54" s="130" t="s">
        <v>126</v>
      </c>
      <c r="B54" s="131">
        <v>45.1</v>
      </c>
      <c r="C54" s="132">
        <v>46.6</v>
      </c>
      <c r="D54" s="132">
        <v>48.7</v>
      </c>
      <c r="E54" s="132">
        <v>46.6</v>
      </c>
      <c r="F54" s="132">
        <v>44</v>
      </c>
      <c r="G54" s="132">
        <v>41.5</v>
      </c>
      <c r="H54" s="132">
        <v>39.299999999999997</v>
      </c>
    </row>
    <row r="55" spans="1:8" ht="13" x14ac:dyDescent="0.25">
      <c r="A55" s="113" t="s">
        <v>127</v>
      </c>
      <c r="B55" s="114">
        <v>37.6</v>
      </c>
      <c r="C55" s="125">
        <v>41.7</v>
      </c>
      <c r="D55" s="125">
        <v>41.5</v>
      </c>
      <c r="E55" s="125">
        <v>39.200000000000003</v>
      </c>
      <c r="F55" s="125">
        <v>35.799999999999997</v>
      </c>
      <c r="G55" s="125">
        <v>34.1</v>
      </c>
      <c r="H55" s="125">
        <v>31.2</v>
      </c>
    </row>
    <row r="56" spans="1:8" ht="13" x14ac:dyDescent="0.25">
      <c r="A56" s="130" t="s">
        <v>128</v>
      </c>
      <c r="B56" s="131">
        <v>48.5</v>
      </c>
      <c r="C56" s="132">
        <v>53.3</v>
      </c>
      <c r="D56" s="132">
        <v>54.7</v>
      </c>
      <c r="E56" s="132">
        <v>52</v>
      </c>
      <c r="F56" s="132">
        <v>47.9</v>
      </c>
      <c r="G56" s="132">
        <v>42.5</v>
      </c>
      <c r="H56" s="132">
        <v>38.6</v>
      </c>
    </row>
    <row r="57" spans="1:8" ht="13" x14ac:dyDescent="0.25">
      <c r="A57" s="133" t="s">
        <v>129</v>
      </c>
      <c r="B57" s="134"/>
      <c r="C57" s="135"/>
      <c r="D57" s="135"/>
      <c r="E57" s="135"/>
      <c r="F57" s="135"/>
      <c r="G57" s="106"/>
      <c r="H57" s="106"/>
    </row>
    <row r="58" spans="1:8" ht="13" x14ac:dyDescent="0.25">
      <c r="A58" s="133" t="s">
        <v>130</v>
      </c>
      <c r="B58" s="134"/>
      <c r="C58" s="135"/>
      <c r="D58" s="135"/>
      <c r="E58" s="135"/>
      <c r="F58" s="135"/>
      <c r="G58" s="106"/>
      <c r="H58" s="106"/>
    </row>
    <row r="59" spans="1:8" ht="13" x14ac:dyDescent="0.25">
      <c r="A59" s="133" t="s">
        <v>131</v>
      </c>
      <c r="B59" s="134"/>
      <c r="C59" s="135"/>
      <c r="D59" s="135"/>
      <c r="E59" s="135"/>
      <c r="F59" s="135"/>
      <c r="G59" s="106"/>
      <c r="H59" s="106"/>
    </row>
    <row r="60" spans="1:8" ht="13" x14ac:dyDescent="0.25">
      <c r="A60" s="133" t="s">
        <v>132</v>
      </c>
      <c r="B60" s="134"/>
      <c r="C60" s="135"/>
      <c r="D60" s="135"/>
      <c r="E60" s="135"/>
      <c r="F60" s="135"/>
      <c r="G60" s="106"/>
      <c r="H60" s="106"/>
    </row>
    <row r="61" spans="1:8" x14ac:dyDescent="0.25">
      <c r="A61" s="193" t="s">
        <v>133</v>
      </c>
      <c r="B61" s="193"/>
      <c r="C61" s="193"/>
      <c r="D61" s="193"/>
      <c r="E61" s="193"/>
      <c r="F61" s="193"/>
      <c r="G61" s="193"/>
      <c r="H61" s="193"/>
    </row>
    <row r="62" spans="1:8" x14ac:dyDescent="0.25">
      <c r="A62" s="136" t="s">
        <v>134</v>
      </c>
      <c r="B62" s="137"/>
      <c r="C62" s="138"/>
      <c r="D62" s="139"/>
      <c r="E62" s="139"/>
      <c r="F62" s="139"/>
      <c r="G62" s="106"/>
      <c r="H62" s="106"/>
    </row>
    <row r="63" spans="1:8" x14ac:dyDescent="0.25">
      <c r="A63" s="136" t="s">
        <v>135</v>
      </c>
      <c r="B63" s="137"/>
      <c r="C63" s="139"/>
      <c r="D63" s="139"/>
      <c r="E63" s="139"/>
      <c r="F63" s="139"/>
      <c r="G63" s="106"/>
      <c r="H63" s="106"/>
    </row>
  </sheetData>
  <mergeCells count="7">
    <mergeCell ref="A40:A41"/>
    <mergeCell ref="B40:H40"/>
    <mergeCell ref="A61:H61"/>
    <mergeCell ref="A14:A16"/>
    <mergeCell ref="A5:A7"/>
    <mergeCell ref="A8:A10"/>
    <mergeCell ref="A11:A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15" zoomScaleNormal="115" workbookViewId="0">
      <selection activeCell="L16" sqref="L16"/>
    </sheetView>
  </sheetViews>
  <sheetFormatPr baseColWidth="10" defaultRowHeight="12.5" x14ac:dyDescent="0.25"/>
  <cols>
    <col min="1" max="1" width="21.54296875" customWidth="1"/>
    <col min="2" max="2" width="12.6328125" customWidth="1"/>
    <col min="3" max="9" width="8.1796875" customWidth="1"/>
    <col min="10" max="10" width="9.54296875" customWidth="1"/>
  </cols>
  <sheetData>
    <row r="1" spans="1:13" ht="14.5" x14ac:dyDescent="0.35">
      <c r="A1" s="67" t="s">
        <v>75</v>
      </c>
    </row>
    <row r="4" spans="1:13" ht="13" thickBot="1" x14ac:dyDescent="0.3">
      <c r="A4" t="s">
        <v>79</v>
      </c>
    </row>
    <row r="5" spans="1:13" ht="14.5" x14ac:dyDescent="0.25">
      <c r="A5" s="69"/>
      <c r="B5" t="s">
        <v>81</v>
      </c>
      <c r="C5" s="195" t="s">
        <v>80</v>
      </c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13" ht="29" x14ac:dyDescent="0.25">
      <c r="A6" s="70"/>
      <c r="C6" s="68" t="s">
        <v>82</v>
      </c>
      <c r="D6" s="68" t="s">
        <v>83</v>
      </c>
      <c r="E6" s="68" t="s">
        <v>84</v>
      </c>
      <c r="F6" s="68" t="s">
        <v>85</v>
      </c>
      <c r="G6" s="68" t="s">
        <v>86</v>
      </c>
      <c r="H6" s="68" t="s">
        <v>87</v>
      </c>
      <c r="I6" s="68" t="s">
        <v>88</v>
      </c>
      <c r="J6" s="68" t="s">
        <v>89</v>
      </c>
      <c r="K6" s="68" t="s">
        <v>90</v>
      </c>
      <c r="L6" s="68" t="s">
        <v>91</v>
      </c>
      <c r="M6" s="68" t="s">
        <v>7</v>
      </c>
    </row>
    <row r="7" spans="1:13" x14ac:dyDescent="0.25">
      <c r="A7" s="71" t="s">
        <v>11</v>
      </c>
      <c r="B7" s="72" t="s">
        <v>77</v>
      </c>
      <c r="C7" s="73">
        <v>20.3</v>
      </c>
      <c r="D7" s="73">
        <v>19</v>
      </c>
      <c r="E7" s="73">
        <v>17.7</v>
      </c>
      <c r="F7" s="73">
        <v>16.399999999999999</v>
      </c>
      <c r="G7" s="73">
        <v>15.1</v>
      </c>
      <c r="H7" s="73">
        <v>13.2</v>
      </c>
      <c r="I7" s="73">
        <v>13.6</v>
      </c>
      <c r="J7" s="73">
        <v>15.9</v>
      </c>
      <c r="K7" s="73">
        <v>14.8</v>
      </c>
      <c r="L7" s="73">
        <v>16.7</v>
      </c>
      <c r="M7" s="73">
        <v>17</v>
      </c>
    </row>
    <row r="8" spans="1:13" ht="13" thickBot="1" x14ac:dyDescent="0.3">
      <c r="A8" s="74" t="s">
        <v>11</v>
      </c>
      <c r="B8" s="72" t="s">
        <v>78</v>
      </c>
      <c r="C8" s="75">
        <v>22.317</v>
      </c>
      <c r="D8" s="75">
        <v>21.437000000000001</v>
      </c>
      <c r="E8" s="75">
        <v>19.838000000000001</v>
      </c>
      <c r="F8" s="75">
        <v>18.768000000000001</v>
      </c>
      <c r="G8" s="75">
        <v>19.555</v>
      </c>
      <c r="H8" s="75">
        <v>18.863</v>
      </c>
      <c r="I8" s="75">
        <v>16.949000000000002</v>
      </c>
      <c r="J8" s="75">
        <v>17.216999999999999</v>
      </c>
      <c r="K8" s="75">
        <v>19.54</v>
      </c>
      <c r="L8" s="75">
        <v>26.19</v>
      </c>
      <c r="M8" s="75">
        <v>19.841999999999999</v>
      </c>
    </row>
    <row r="9" spans="1:13" x14ac:dyDescent="0.25">
      <c r="A9" s="71" t="s">
        <v>76</v>
      </c>
      <c r="B9" s="72" t="s">
        <v>77</v>
      </c>
      <c r="C9" s="73">
        <v>32.299999999999997</v>
      </c>
      <c r="D9" s="73">
        <v>33.700000000000003</v>
      </c>
      <c r="E9" s="73">
        <v>35.799999999999997</v>
      </c>
      <c r="F9" s="73">
        <v>38.700000000000003</v>
      </c>
      <c r="G9" s="73">
        <v>48</v>
      </c>
      <c r="H9" s="73">
        <v>48.1</v>
      </c>
      <c r="I9" s="73">
        <v>48.2</v>
      </c>
      <c r="J9" s="73">
        <v>48.2</v>
      </c>
      <c r="K9" s="73">
        <v>49.5</v>
      </c>
      <c r="L9" s="73">
        <v>49.4</v>
      </c>
      <c r="M9" s="73">
        <v>41.7</v>
      </c>
    </row>
    <row r="10" spans="1:13" x14ac:dyDescent="0.25">
      <c r="A10" s="72" t="s">
        <v>76</v>
      </c>
      <c r="B10" s="72" t="s">
        <v>78</v>
      </c>
      <c r="C10" s="73">
        <v>34.765999999999998</v>
      </c>
      <c r="D10" s="73">
        <v>36.771000000000001</v>
      </c>
      <c r="E10" s="73">
        <v>39.103999999999999</v>
      </c>
      <c r="F10" s="73">
        <v>41.957999999999998</v>
      </c>
      <c r="G10" s="73">
        <v>49.945999999999998</v>
      </c>
      <c r="H10" s="73">
        <v>49.97</v>
      </c>
      <c r="I10" s="73">
        <v>49.832000000000001</v>
      </c>
      <c r="J10" s="73">
        <v>49.651000000000003</v>
      </c>
      <c r="K10" s="73">
        <v>49.877000000000002</v>
      </c>
      <c r="L10" s="73">
        <v>49.99</v>
      </c>
      <c r="M10" s="73">
        <v>44</v>
      </c>
    </row>
    <row r="11" spans="1:13" x14ac:dyDescent="0.25">
      <c r="A11" s="72" t="s">
        <v>7</v>
      </c>
      <c r="B11" s="72" t="s">
        <v>77</v>
      </c>
      <c r="C11" s="73">
        <v>30.6</v>
      </c>
      <c r="D11" s="73">
        <v>32.200000000000003</v>
      </c>
      <c r="E11" s="73">
        <v>34.1</v>
      </c>
      <c r="F11" s="73">
        <v>37.1</v>
      </c>
      <c r="G11" s="73">
        <v>45.9</v>
      </c>
      <c r="H11" s="73">
        <v>46.7</v>
      </c>
      <c r="I11" s="73">
        <v>47</v>
      </c>
      <c r="J11" s="73">
        <v>47.4</v>
      </c>
      <c r="K11" s="73">
        <v>48.8</v>
      </c>
      <c r="L11" s="73">
        <v>48.9</v>
      </c>
      <c r="M11" s="73">
        <v>39.9</v>
      </c>
    </row>
    <row r="12" spans="1:13" x14ac:dyDescent="0.25">
      <c r="A12" s="72" t="s">
        <v>7</v>
      </c>
      <c r="B12" s="72" t="s">
        <v>78</v>
      </c>
      <c r="C12" s="73">
        <v>33.1</v>
      </c>
      <c r="D12" s="73">
        <v>35.4</v>
      </c>
      <c r="E12" s="73">
        <v>37.299999999999997</v>
      </c>
      <c r="F12" s="73">
        <v>40.4</v>
      </c>
      <c r="G12" s="73">
        <v>48.2</v>
      </c>
      <c r="H12" s="73">
        <v>48.6</v>
      </c>
      <c r="I12" s="73">
        <v>48.7</v>
      </c>
      <c r="J12" s="73">
        <v>48.8</v>
      </c>
      <c r="K12" s="73">
        <v>49.2</v>
      </c>
      <c r="L12" s="73">
        <v>49.6</v>
      </c>
      <c r="M12" s="73">
        <v>42.4</v>
      </c>
    </row>
    <row r="13" spans="1:13" x14ac:dyDescent="0.25">
      <c r="A13" s="76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</sheetData>
  <mergeCells count="1">
    <mergeCell ref="C5:M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C1" workbookViewId="0">
      <selection activeCell="L24" sqref="L24"/>
    </sheetView>
  </sheetViews>
  <sheetFormatPr baseColWidth="10" defaultRowHeight="12.5" x14ac:dyDescent="0.25"/>
  <cols>
    <col min="1" max="1" width="13.453125" bestFit="1" customWidth="1"/>
    <col min="2" max="2" width="24.26953125" bestFit="1" customWidth="1"/>
    <col min="3" max="3" width="8.7265625" customWidth="1"/>
  </cols>
  <sheetData>
    <row r="1" spans="1:6" ht="25" x14ac:dyDescent="0.25">
      <c r="A1" s="45" t="s">
        <v>52</v>
      </c>
    </row>
    <row r="2" spans="1:6" ht="13" thickBot="1" x14ac:dyDescent="0.3">
      <c r="A2" s="46"/>
    </row>
    <row r="3" spans="1:6" ht="14.5" x14ac:dyDescent="0.25">
      <c r="A3" s="47" t="s">
        <v>53</v>
      </c>
      <c r="B3" s="48" t="s">
        <v>54</v>
      </c>
      <c r="C3" s="49" t="s">
        <v>55</v>
      </c>
      <c r="D3" s="44" t="s">
        <v>7</v>
      </c>
      <c r="E3" s="50">
        <f>SUM(E4:E20)</f>
        <v>66524339</v>
      </c>
    </row>
    <row r="4" spans="1:6" x14ac:dyDescent="0.25">
      <c r="A4" s="51">
        <v>3</v>
      </c>
      <c r="B4" s="52" t="s">
        <v>56</v>
      </c>
      <c r="C4" s="53">
        <v>0</v>
      </c>
      <c r="D4" s="54" t="s">
        <v>56</v>
      </c>
      <c r="E4" s="55">
        <v>268700</v>
      </c>
      <c r="F4" s="33">
        <f>+E4/100000</f>
        <v>2.6869999999999998</v>
      </c>
    </row>
    <row r="5" spans="1:6" x14ac:dyDescent="0.25">
      <c r="A5" s="51">
        <v>94</v>
      </c>
      <c r="B5" s="52" t="s">
        <v>57</v>
      </c>
      <c r="C5" s="53">
        <v>1</v>
      </c>
      <c r="D5" s="56" t="s">
        <v>57</v>
      </c>
      <c r="E5" s="57">
        <v>334938</v>
      </c>
      <c r="F5" s="33">
        <f t="shared" ref="F5:F20" si="0">+E5/100000</f>
        <v>3.34938</v>
      </c>
    </row>
    <row r="6" spans="1:6" x14ac:dyDescent="0.25">
      <c r="A6" s="51">
        <v>2</v>
      </c>
      <c r="B6" s="52" t="s">
        <v>58</v>
      </c>
      <c r="C6" s="53">
        <v>0</v>
      </c>
      <c r="D6" s="58" t="s">
        <v>58</v>
      </c>
      <c r="E6" s="59">
        <v>372594</v>
      </c>
      <c r="F6" s="33">
        <f t="shared" si="0"/>
        <v>3.72594</v>
      </c>
    </row>
    <row r="7" spans="1:6" x14ac:dyDescent="0.25">
      <c r="A7" s="51">
        <v>1</v>
      </c>
      <c r="B7" s="52" t="s">
        <v>59</v>
      </c>
      <c r="C7" s="53">
        <v>0</v>
      </c>
      <c r="D7" s="58" t="s">
        <v>59</v>
      </c>
      <c r="E7" s="59">
        <v>390253</v>
      </c>
      <c r="F7" s="33">
        <f t="shared" si="0"/>
        <v>3.9025300000000001</v>
      </c>
    </row>
    <row r="8" spans="1:6" x14ac:dyDescent="0.25">
      <c r="A8" s="51">
        <v>4</v>
      </c>
      <c r="B8" s="52" t="s">
        <v>60</v>
      </c>
      <c r="C8" s="53">
        <v>1</v>
      </c>
      <c r="D8" s="56" t="s">
        <v>60</v>
      </c>
      <c r="E8" s="60">
        <v>853659</v>
      </c>
      <c r="F8" s="33">
        <f t="shared" si="0"/>
        <v>8.5365900000000003</v>
      </c>
    </row>
    <row r="9" spans="1:6" x14ac:dyDescent="0.25">
      <c r="A9" s="51">
        <v>24</v>
      </c>
      <c r="B9" s="52" t="s">
        <v>61</v>
      </c>
      <c r="C9" s="53">
        <v>0</v>
      </c>
      <c r="D9" s="58" t="s">
        <v>61</v>
      </c>
      <c r="E9" s="61">
        <v>2576252</v>
      </c>
      <c r="F9" s="33">
        <f t="shared" si="0"/>
        <v>25.762519999999999</v>
      </c>
    </row>
    <row r="10" spans="1:6" x14ac:dyDescent="0.25">
      <c r="A10" s="51">
        <v>27</v>
      </c>
      <c r="B10" s="52" t="s">
        <v>62</v>
      </c>
      <c r="C10" s="53">
        <v>1</v>
      </c>
      <c r="D10" s="58" t="s">
        <v>62</v>
      </c>
      <c r="E10" s="61">
        <v>2811423</v>
      </c>
      <c r="F10" s="33">
        <f t="shared" si="0"/>
        <v>28.114229999999999</v>
      </c>
    </row>
    <row r="11" spans="1:6" x14ac:dyDescent="0.25">
      <c r="A11" s="51">
        <v>53</v>
      </c>
      <c r="B11" s="52" t="s">
        <v>63</v>
      </c>
      <c r="C11" s="53">
        <v>0</v>
      </c>
      <c r="D11" s="56" t="s">
        <v>63</v>
      </c>
      <c r="E11" s="57">
        <v>3318904</v>
      </c>
      <c r="F11" s="33">
        <f t="shared" si="0"/>
        <v>33.189039999999999</v>
      </c>
    </row>
    <row r="12" spans="1:6" x14ac:dyDescent="0.25">
      <c r="A12" s="51">
        <v>28</v>
      </c>
      <c r="B12" s="52" t="s">
        <v>64</v>
      </c>
      <c r="C12" s="53">
        <v>0</v>
      </c>
      <c r="D12" s="58" t="s">
        <v>64</v>
      </c>
      <c r="E12" s="61">
        <v>3330478</v>
      </c>
      <c r="F12" s="33">
        <f t="shared" si="0"/>
        <v>33.304780000000001</v>
      </c>
    </row>
    <row r="13" spans="1:6" x14ac:dyDescent="0.25">
      <c r="A13" s="51">
        <v>52</v>
      </c>
      <c r="B13" s="52" t="s">
        <v>65</v>
      </c>
      <c r="C13" s="53">
        <v>1</v>
      </c>
      <c r="D13" s="56" t="s">
        <v>66</v>
      </c>
      <c r="E13" s="57">
        <v>3757600</v>
      </c>
      <c r="F13" s="33">
        <f t="shared" si="0"/>
        <v>37.576000000000001</v>
      </c>
    </row>
    <row r="14" spans="1:6" x14ac:dyDescent="0.25">
      <c r="A14" s="51">
        <v>93</v>
      </c>
      <c r="B14" s="52" t="s">
        <v>67</v>
      </c>
      <c r="C14" s="53">
        <v>0</v>
      </c>
      <c r="D14" s="58" t="s">
        <v>68</v>
      </c>
      <c r="E14" s="61">
        <v>5030890</v>
      </c>
      <c r="F14" s="33">
        <f t="shared" si="0"/>
        <v>50.308900000000001</v>
      </c>
    </row>
    <row r="15" spans="1:6" x14ac:dyDescent="0.25">
      <c r="A15" s="51">
        <v>44</v>
      </c>
      <c r="B15" s="66" t="s">
        <v>74</v>
      </c>
      <c r="C15" s="53">
        <v>0</v>
      </c>
      <c r="D15" s="58" t="s">
        <v>74</v>
      </c>
      <c r="E15" s="61">
        <v>5549586</v>
      </c>
      <c r="F15" s="33">
        <f t="shared" si="0"/>
        <v>55.49586</v>
      </c>
    </row>
    <row r="16" spans="1:6" x14ac:dyDescent="0.25">
      <c r="A16" s="51">
        <v>76</v>
      </c>
      <c r="B16" s="52" t="s">
        <v>69</v>
      </c>
      <c r="C16" s="53">
        <v>1</v>
      </c>
      <c r="D16" s="58" t="s">
        <v>69</v>
      </c>
      <c r="E16" s="61">
        <v>5845102</v>
      </c>
      <c r="F16" s="33">
        <f t="shared" si="0"/>
        <v>58.45102</v>
      </c>
    </row>
    <row r="17" spans="1:6" x14ac:dyDescent="0.25">
      <c r="A17" s="51">
        <v>75</v>
      </c>
      <c r="B17" s="52" t="s">
        <v>70</v>
      </c>
      <c r="C17" s="53">
        <v>0</v>
      </c>
      <c r="D17" s="56" t="s">
        <v>70</v>
      </c>
      <c r="E17" s="62">
        <v>5956978</v>
      </c>
      <c r="F17" s="33">
        <f t="shared" si="0"/>
        <v>59.569780000000002</v>
      </c>
    </row>
    <row r="18" spans="1:6" x14ac:dyDescent="0.25">
      <c r="A18" s="51">
        <v>32</v>
      </c>
      <c r="B18" s="52" t="s">
        <v>71</v>
      </c>
      <c r="C18" s="53">
        <v>0</v>
      </c>
      <c r="D18" s="56" t="s">
        <v>71</v>
      </c>
      <c r="E18" s="57">
        <v>6003815</v>
      </c>
      <c r="F18" s="33">
        <f t="shared" si="0"/>
        <v>60.038150000000002</v>
      </c>
    </row>
    <row r="19" spans="1:6" x14ac:dyDescent="0.25">
      <c r="A19" s="51">
        <v>84</v>
      </c>
      <c r="B19" s="52" t="s">
        <v>72</v>
      </c>
      <c r="C19" s="53">
        <v>0</v>
      </c>
      <c r="D19" s="56" t="s">
        <v>72</v>
      </c>
      <c r="E19" s="57">
        <v>7948287</v>
      </c>
      <c r="F19" s="33">
        <f t="shared" si="0"/>
        <v>79.482870000000005</v>
      </c>
    </row>
    <row r="20" spans="1:6" ht="13" thickBot="1" x14ac:dyDescent="0.3">
      <c r="A20" s="63">
        <v>11</v>
      </c>
      <c r="B20" s="64" t="s">
        <v>73</v>
      </c>
      <c r="C20" s="65">
        <v>1</v>
      </c>
      <c r="D20" s="58" t="s">
        <v>73</v>
      </c>
      <c r="E20" s="61">
        <v>12174880</v>
      </c>
      <c r="F20" s="33">
        <f t="shared" si="0"/>
        <v>121.7488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workbookViewId="0">
      <selection activeCell="E13" sqref="E13"/>
    </sheetView>
  </sheetViews>
  <sheetFormatPr baseColWidth="10" defaultRowHeight="12.5" x14ac:dyDescent="0.25"/>
  <cols>
    <col min="1" max="1" width="18.453125" customWidth="1"/>
    <col min="3" max="4" width="14.81640625" customWidth="1"/>
  </cols>
  <sheetData>
    <row r="3" spans="1:8" ht="15.5" x14ac:dyDescent="0.35">
      <c r="A3" s="23" t="s">
        <v>34</v>
      </c>
      <c r="B3" s="22"/>
      <c r="C3" s="22"/>
      <c r="D3" s="22"/>
      <c r="E3" s="22"/>
      <c r="F3" s="22"/>
      <c r="G3" s="22"/>
    </row>
    <row r="4" spans="1:8" x14ac:dyDescent="0.25">
      <c r="A4" s="24"/>
      <c r="B4" s="26" t="s">
        <v>25</v>
      </c>
      <c r="C4" s="26" t="s">
        <v>20</v>
      </c>
      <c r="D4" s="26" t="s">
        <v>21</v>
      </c>
      <c r="E4" s="26" t="s">
        <v>23</v>
      </c>
      <c r="F4" s="34"/>
      <c r="G4" s="25" t="s">
        <v>27</v>
      </c>
    </row>
    <row r="5" spans="1:8" x14ac:dyDescent="0.25">
      <c r="A5" s="24" t="s">
        <v>8</v>
      </c>
      <c r="B5" s="80">
        <v>42.4</v>
      </c>
      <c r="C5" s="80">
        <v>35</v>
      </c>
      <c r="D5" s="80">
        <v>50</v>
      </c>
      <c r="E5" s="80">
        <v>48.637999999999998</v>
      </c>
      <c r="F5" s="81"/>
      <c r="G5" s="82">
        <v>41.585999999999999</v>
      </c>
    </row>
    <row r="6" spans="1:8" x14ac:dyDescent="0.25">
      <c r="A6" s="79"/>
      <c r="B6" s="81"/>
      <c r="C6" s="81"/>
      <c r="D6" s="81"/>
      <c r="E6" s="81"/>
      <c r="F6" s="81"/>
      <c r="G6" s="83"/>
    </row>
    <row r="7" spans="1:8" x14ac:dyDescent="0.25">
      <c r="A7" s="30" t="s">
        <v>96</v>
      </c>
      <c r="B7" s="84">
        <v>46.109000000000002</v>
      </c>
      <c r="C7" s="84">
        <v>44.155000000000001</v>
      </c>
      <c r="D7" s="84">
        <v>47.726999999999997</v>
      </c>
      <c r="E7" s="84">
        <v>51.267000000000003</v>
      </c>
      <c r="F7" s="84"/>
      <c r="G7" s="83">
        <v>46.042000000000002</v>
      </c>
      <c r="H7" s="33">
        <f>(40-18)/2+18</f>
        <v>29</v>
      </c>
    </row>
    <row r="8" spans="1:8" x14ac:dyDescent="0.25">
      <c r="A8" s="30" t="s">
        <v>97</v>
      </c>
      <c r="B8" s="84">
        <v>47.451000000000001</v>
      </c>
      <c r="C8" s="84">
        <v>44.570999999999998</v>
      </c>
      <c r="D8" s="84">
        <v>51.930999999999997</v>
      </c>
      <c r="E8" s="84">
        <v>53.249000000000002</v>
      </c>
      <c r="F8" s="84"/>
      <c r="G8" s="84">
        <v>47.256</v>
      </c>
      <c r="H8">
        <f>+(50-40)/2+40</f>
        <v>45</v>
      </c>
    </row>
    <row r="9" spans="1:8" x14ac:dyDescent="0.25">
      <c r="A9" s="30" t="s">
        <v>98</v>
      </c>
      <c r="B9" s="84">
        <v>44.994999999999997</v>
      </c>
      <c r="C9" s="84">
        <v>42.146000000000001</v>
      </c>
      <c r="D9" s="84">
        <v>56.39</v>
      </c>
      <c r="E9" s="84">
        <v>53.703000000000003</v>
      </c>
      <c r="F9" s="84"/>
      <c r="G9" s="84">
        <v>44.811</v>
      </c>
      <c r="H9">
        <v>52.5</v>
      </c>
    </row>
    <row r="10" spans="1:8" x14ac:dyDescent="0.25">
      <c r="A10" s="30" t="s">
        <v>99</v>
      </c>
      <c r="B10" s="84">
        <v>41.28</v>
      </c>
      <c r="C10" s="84">
        <v>36.545999999999999</v>
      </c>
      <c r="D10" s="84">
        <v>54.393000000000001</v>
      </c>
      <c r="E10" s="84">
        <v>43.956000000000003</v>
      </c>
      <c r="F10" s="84"/>
      <c r="G10" s="84">
        <v>40.780999999999999</v>
      </c>
      <c r="H10">
        <v>57.5</v>
      </c>
    </row>
    <row r="11" spans="1:8" x14ac:dyDescent="0.25">
      <c r="A11" s="30" t="s">
        <v>100</v>
      </c>
      <c r="B11" s="84">
        <v>37.889000000000003</v>
      </c>
      <c r="C11" s="84">
        <v>31.506</v>
      </c>
      <c r="D11" s="84">
        <v>48.837000000000003</v>
      </c>
      <c r="E11" s="84">
        <v>45.866999999999997</v>
      </c>
      <c r="F11" s="84"/>
      <c r="G11" s="84">
        <v>37.012999999999998</v>
      </c>
      <c r="H11">
        <v>62.5</v>
      </c>
    </row>
    <row r="12" spans="1:8" x14ac:dyDescent="0.25">
      <c r="A12" s="30" t="s">
        <v>101</v>
      </c>
      <c r="B12" s="84">
        <v>35.720999999999997</v>
      </c>
      <c r="C12" s="84">
        <v>27.335999999999999</v>
      </c>
      <c r="D12" s="84">
        <v>41.737000000000002</v>
      </c>
      <c r="E12" s="84">
        <v>33.07</v>
      </c>
      <c r="F12" s="84"/>
      <c r="G12" s="84">
        <v>34.351999999999997</v>
      </c>
      <c r="H12">
        <v>67.5</v>
      </c>
    </row>
    <row r="13" spans="1:8" x14ac:dyDescent="0.25">
      <c r="A13" s="31" t="s">
        <v>95</v>
      </c>
      <c r="B13" s="85">
        <v>32.777999999999999</v>
      </c>
      <c r="C13" s="85">
        <v>22.812000000000001</v>
      </c>
      <c r="D13" s="85">
        <v>37.5</v>
      </c>
      <c r="E13" s="85">
        <v>31.943999999999999</v>
      </c>
      <c r="F13" s="84"/>
      <c r="G13" s="85">
        <v>31.163</v>
      </c>
      <c r="H13">
        <v>85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>
      <selection activeCell="A73" sqref="A73:A74"/>
    </sheetView>
  </sheetViews>
  <sheetFormatPr baseColWidth="10" defaultRowHeight="12.5" x14ac:dyDescent="0.25"/>
  <cols>
    <col min="2" max="2" width="17.90625" customWidth="1"/>
    <col min="3" max="3" width="11.6328125" customWidth="1"/>
    <col min="4" max="5" width="9.7265625" customWidth="1"/>
  </cols>
  <sheetData>
    <row r="1" spans="1:5" x14ac:dyDescent="0.25">
      <c r="A1" s="11" t="s">
        <v>102</v>
      </c>
    </row>
    <row r="5" spans="1:5" ht="26" x14ac:dyDescent="0.25">
      <c r="A5" s="1"/>
      <c r="B5" s="17"/>
      <c r="C5" s="4" t="s">
        <v>0</v>
      </c>
      <c r="D5" s="4" t="s">
        <v>28</v>
      </c>
      <c r="E5" s="4" t="s">
        <v>1</v>
      </c>
    </row>
    <row r="6" spans="1:5" ht="26" x14ac:dyDescent="0.25">
      <c r="A6" s="6" t="s">
        <v>15</v>
      </c>
      <c r="B6" s="28" t="s">
        <v>17</v>
      </c>
      <c r="C6" s="18">
        <v>0.33700000000000002</v>
      </c>
      <c r="D6" s="18">
        <v>0.33900000000000002</v>
      </c>
      <c r="E6" s="18">
        <v>0.32400000000000001</v>
      </c>
    </row>
    <row r="7" spans="1:5" ht="13" x14ac:dyDescent="0.25">
      <c r="A7" s="1"/>
      <c r="B7" s="35"/>
      <c r="C7" s="2"/>
      <c r="D7" s="2"/>
      <c r="E7" s="2"/>
    </row>
    <row r="8" spans="1:5" x14ac:dyDescent="0.25">
      <c r="A8" s="6" t="s">
        <v>14</v>
      </c>
      <c r="B8" s="7" t="s">
        <v>23</v>
      </c>
      <c r="C8" s="12">
        <v>0.182</v>
      </c>
      <c r="D8" s="12">
        <v>0.59099999999999997</v>
      </c>
      <c r="E8" s="12">
        <v>0.22699999999999998</v>
      </c>
    </row>
    <row r="9" spans="1:5" x14ac:dyDescent="0.25">
      <c r="A9" s="1"/>
      <c r="B9" s="8" t="s">
        <v>21</v>
      </c>
      <c r="C9" s="20">
        <v>0.10800000000000001</v>
      </c>
      <c r="D9" s="20">
        <v>0.55799999999999994</v>
      </c>
      <c r="E9" s="20">
        <v>0.33399999999999996</v>
      </c>
    </row>
    <row r="10" spans="1:5" x14ac:dyDescent="0.25">
      <c r="A10" s="1"/>
      <c r="B10" s="8" t="s">
        <v>25</v>
      </c>
      <c r="C10" s="14">
        <v>0.182</v>
      </c>
      <c r="D10" s="14">
        <v>0.49299999999999999</v>
      </c>
      <c r="E10" s="14">
        <v>0.32500000000000001</v>
      </c>
    </row>
    <row r="11" spans="1:5" x14ac:dyDescent="0.25">
      <c r="A11" s="1"/>
      <c r="B11" s="7" t="s">
        <v>26</v>
      </c>
      <c r="C11" s="12">
        <v>7.0000000000000007E-2</v>
      </c>
      <c r="D11" s="12">
        <v>0.44900000000000001</v>
      </c>
      <c r="E11" s="12">
        <v>0.48</v>
      </c>
    </row>
    <row r="12" spans="1:5" x14ac:dyDescent="0.25">
      <c r="A12" s="1"/>
      <c r="B12" s="1"/>
      <c r="C12" s="1"/>
      <c r="D12" s="1"/>
      <c r="E12" s="1"/>
    </row>
    <row r="13" spans="1:5" x14ac:dyDescent="0.25">
      <c r="A13" s="6" t="s">
        <v>13</v>
      </c>
      <c r="B13" s="7" t="s">
        <v>103</v>
      </c>
      <c r="C13" s="12">
        <v>0</v>
      </c>
      <c r="D13" s="12">
        <v>0.57899999999999996</v>
      </c>
      <c r="E13" s="12">
        <v>0.42100000000000004</v>
      </c>
    </row>
    <row r="14" spans="1:5" x14ac:dyDescent="0.25">
      <c r="A14" s="1"/>
      <c r="B14" s="8" t="s">
        <v>16</v>
      </c>
      <c r="C14" s="21">
        <v>2.1000000000000001E-2</v>
      </c>
      <c r="D14" s="21">
        <v>0.51100000000000001</v>
      </c>
      <c r="E14" s="21">
        <v>0.46799999999999997</v>
      </c>
    </row>
    <row r="15" spans="1:5" x14ac:dyDescent="0.25">
      <c r="A15" s="1"/>
      <c r="B15" s="8" t="s">
        <v>11</v>
      </c>
      <c r="C15" s="13">
        <v>3.9E-2</v>
      </c>
      <c r="D15" s="13">
        <v>0.40899999999999997</v>
      </c>
      <c r="E15" s="13">
        <v>0.55299999999999994</v>
      </c>
    </row>
    <row r="16" spans="1:5" x14ac:dyDescent="0.25">
      <c r="A16" s="1"/>
      <c r="B16" s="7" t="s">
        <v>31</v>
      </c>
      <c r="C16" s="12">
        <v>0.04</v>
      </c>
      <c r="D16" s="12">
        <v>0.47</v>
      </c>
      <c r="E16" s="12">
        <v>0.49</v>
      </c>
    </row>
    <row r="17" spans="1:12" x14ac:dyDescent="0.25">
      <c r="A17" s="1"/>
      <c r="B17" s="1"/>
      <c r="C17" s="1"/>
      <c r="D17" s="1"/>
      <c r="E17" s="1"/>
    </row>
    <row r="23" spans="1:12" x14ac:dyDescent="0.25">
      <c r="A23" s="11" t="s">
        <v>29</v>
      </c>
      <c r="B23" s="11"/>
    </row>
    <row r="25" spans="1:12" ht="13" x14ac:dyDescent="0.25">
      <c r="A25" s="10"/>
      <c r="B25" s="10">
        <v>1994</v>
      </c>
      <c r="C25" s="36">
        <v>1995</v>
      </c>
      <c r="D25" s="36">
        <v>1998</v>
      </c>
      <c r="E25" s="36">
        <v>2001</v>
      </c>
      <c r="F25" s="36">
        <v>2004</v>
      </c>
      <c r="G25" s="36">
        <v>2008</v>
      </c>
      <c r="H25" s="36">
        <v>2010</v>
      </c>
      <c r="I25" s="36">
        <v>2012</v>
      </c>
      <c r="J25" s="36">
        <v>2014</v>
      </c>
      <c r="K25" s="36">
        <v>2015</v>
      </c>
      <c r="L25" s="36">
        <v>2021</v>
      </c>
    </row>
    <row r="26" spans="1:12" x14ac:dyDescent="0.25">
      <c r="A26" s="10" t="s">
        <v>18</v>
      </c>
      <c r="B26" s="10"/>
      <c r="C26" s="10"/>
      <c r="D26" s="10">
        <v>7.6</v>
      </c>
      <c r="E26" s="10"/>
      <c r="F26" s="10">
        <v>14.3</v>
      </c>
      <c r="G26" s="10"/>
      <c r="H26" s="10">
        <v>17.2</v>
      </c>
      <c r="I26" s="10"/>
      <c r="J26" s="10"/>
      <c r="K26" s="10">
        <v>19.399999999999999</v>
      </c>
      <c r="L26" s="11">
        <v>18.2</v>
      </c>
    </row>
    <row r="27" spans="1:12" x14ac:dyDescent="0.25">
      <c r="A27" s="10" t="s">
        <v>6</v>
      </c>
      <c r="B27" s="10"/>
      <c r="C27" s="10">
        <v>3.5</v>
      </c>
      <c r="D27" s="10"/>
      <c r="E27" s="10">
        <v>4.5</v>
      </c>
      <c r="F27" s="10">
        <v>6.4</v>
      </c>
      <c r="G27" s="10">
        <v>4.2</v>
      </c>
      <c r="H27" s="10"/>
      <c r="I27" s="10">
        <v>4.4000000000000004</v>
      </c>
      <c r="J27" s="10"/>
      <c r="K27" s="10">
        <v>11.3</v>
      </c>
      <c r="L27" s="10">
        <v>10.8</v>
      </c>
    </row>
    <row r="28" spans="1:12" x14ac:dyDescent="0.25">
      <c r="A28" s="10" t="s">
        <v>11</v>
      </c>
      <c r="B28" s="10"/>
      <c r="C28" s="10">
        <v>7.4</v>
      </c>
      <c r="D28" s="10"/>
      <c r="E28" s="10">
        <v>5.3</v>
      </c>
      <c r="F28" s="10"/>
      <c r="G28" s="10">
        <v>3.8</v>
      </c>
      <c r="H28" s="10"/>
      <c r="I28" s="10"/>
      <c r="J28" s="10">
        <v>3.8</v>
      </c>
      <c r="K28" s="10"/>
      <c r="L28" s="11">
        <v>3.9</v>
      </c>
    </row>
    <row r="29" spans="1:12" x14ac:dyDescent="0.25">
      <c r="A29" s="10" t="s">
        <v>45</v>
      </c>
      <c r="K29" s="10">
        <v>18.2</v>
      </c>
      <c r="L29" s="11">
        <v>18.2</v>
      </c>
    </row>
    <row r="30" spans="1:12" x14ac:dyDescent="0.25">
      <c r="A30" s="10" t="s">
        <v>48</v>
      </c>
      <c r="K30" s="10">
        <v>6.8</v>
      </c>
      <c r="L30" s="11">
        <v>7</v>
      </c>
    </row>
    <row r="50" spans="1:3" ht="14.5" customHeight="1" x14ac:dyDescent="0.25"/>
    <row r="51" spans="1:3" ht="12.5" customHeight="1" x14ac:dyDescent="0.25"/>
    <row r="52" spans="1:3" ht="14.5" customHeight="1" x14ac:dyDescent="0.25">
      <c r="A52" s="11" t="s">
        <v>137</v>
      </c>
    </row>
    <row r="53" spans="1:3" ht="12.5" customHeight="1" x14ac:dyDescent="0.25"/>
    <row r="54" spans="1:3" ht="14.5" customHeight="1" x14ac:dyDescent="0.25">
      <c r="A54" s="210" t="s">
        <v>12</v>
      </c>
      <c r="B54" s="88" t="s">
        <v>105</v>
      </c>
      <c r="C54" s="52">
        <v>58</v>
      </c>
    </row>
    <row r="55" spans="1:3" ht="12.5" customHeight="1" x14ac:dyDescent="0.25">
      <c r="A55" s="210"/>
      <c r="B55" s="86" t="s">
        <v>16</v>
      </c>
      <c r="C55" s="52">
        <v>58.4</v>
      </c>
    </row>
    <row r="56" spans="1:3" ht="14.5" customHeight="1" x14ac:dyDescent="0.25">
      <c r="A56" s="210"/>
      <c r="B56" s="86" t="s">
        <v>31</v>
      </c>
      <c r="C56" s="52">
        <v>58.2</v>
      </c>
    </row>
    <row r="57" spans="1:3" ht="13" customHeight="1" thickBot="1" x14ac:dyDescent="0.3">
      <c r="A57" s="210"/>
      <c r="B57" s="86" t="s">
        <v>104</v>
      </c>
      <c r="C57" s="64">
        <v>59.5</v>
      </c>
    </row>
    <row r="58" spans="1:3" ht="13" customHeight="1" x14ac:dyDescent="0.25">
      <c r="A58" s="87"/>
      <c r="B58" s="86"/>
      <c r="C58" s="78"/>
    </row>
    <row r="59" spans="1:3" ht="29" x14ac:dyDescent="0.25">
      <c r="A59" s="210" t="s">
        <v>94</v>
      </c>
      <c r="B59" s="88" t="s">
        <v>105</v>
      </c>
      <c r="C59" s="52">
        <v>50.2</v>
      </c>
    </row>
    <row r="60" spans="1:3" ht="14.5" x14ac:dyDescent="0.25">
      <c r="A60" s="210"/>
      <c r="B60" s="86" t="s">
        <v>16</v>
      </c>
      <c r="C60" s="52">
        <v>54</v>
      </c>
    </row>
    <row r="61" spans="1:3" ht="14.5" x14ac:dyDescent="0.25">
      <c r="A61" s="210"/>
      <c r="B61" s="86" t="s">
        <v>31</v>
      </c>
      <c r="C61" s="52">
        <v>57.3</v>
      </c>
    </row>
    <row r="62" spans="1:3" ht="14.5" x14ac:dyDescent="0.25">
      <c r="A62" s="210"/>
      <c r="B62" s="86" t="s">
        <v>104</v>
      </c>
      <c r="C62" s="52">
        <v>51.6</v>
      </c>
    </row>
    <row r="72" spans="1:13" ht="17.5" x14ac:dyDescent="0.25">
      <c r="A72" s="140" t="s">
        <v>138</v>
      </c>
      <c r="B72" s="141"/>
      <c r="C72" s="6"/>
      <c r="D72" s="141"/>
      <c r="E72" s="141"/>
      <c r="F72" s="141"/>
      <c r="G72" s="141"/>
      <c r="H72" s="6"/>
      <c r="I72" s="6"/>
      <c r="J72" s="6"/>
      <c r="K72" s="142" t="s">
        <v>157</v>
      </c>
      <c r="L72" s="142"/>
      <c r="M72" s="6"/>
    </row>
    <row r="73" spans="1:13" ht="13" x14ac:dyDescent="0.25">
      <c r="A73" s="190" t="s">
        <v>107</v>
      </c>
      <c r="B73" s="201" t="s">
        <v>139</v>
      </c>
      <c r="C73" s="192" t="s">
        <v>140</v>
      </c>
      <c r="D73" s="192"/>
      <c r="E73" s="192"/>
      <c r="F73" s="108"/>
      <c r="G73" s="201" t="s">
        <v>141</v>
      </c>
      <c r="H73" s="189"/>
      <c r="I73" s="189"/>
      <c r="J73" s="6"/>
      <c r="K73" s="209" t="s">
        <v>142</v>
      </c>
      <c r="L73" s="209"/>
      <c r="M73" s="6"/>
    </row>
    <row r="74" spans="1:13" ht="26" x14ac:dyDescent="0.25">
      <c r="A74" s="191"/>
      <c r="B74" s="202"/>
      <c r="C74" s="4" t="s">
        <v>0</v>
      </c>
      <c r="D74" s="4" t="s">
        <v>143</v>
      </c>
      <c r="E74" s="4" t="s">
        <v>144</v>
      </c>
      <c r="F74" s="4" t="s">
        <v>7</v>
      </c>
      <c r="G74" s="202"/>
      <c r="H74" s="4"/>
      <c r="I74" s="4"/>
      <c r="J74" s="6"/>
      <c r="K74" s="143" t="s">
        <v>145</v>
      </c>
      <c r="L74" s="143" t="s">
        <v>146</v>
      </c>
      <c r="M74" s="6"/>
    </row>
    <row r="75" spans="1:13" ht="13" x14ac:dyDescent="0.25">
      <c r="A75" s="110" t="s">
        <v>116</v>
      </c>
      <c r="B75" s="144">
        <v>579554</v>
      </c>
      <c r="C75" s="144">
        <v>16.899999999999999</v>
      </c>
      <c r="D75" s="145">
        <v>48.9</v>
      </c>
      <c r="E75" s="145">
        <v>34.299999999999997</v>
      </c>
      <c r="F75" s="145">
        <v>100</v>
      </c>
      <c r="G75" s="145">
        <v>52.8</v>
      </c>
      <c r="H75" s="203"/>
      <c r="I75" s="203"/>
      <c r="J75" s="203"/>
      <c r="K75" s="146">
        <v>51.3</v>
      </c>
      <c r="L75" s="146">
        <v>53.8</v>
      </c>
      <c r="M75" s="6"/>
    </row>
    <row r="76" spans="1:13" ht="14.5" x14ac:dyDescent="0.25">
      <c r="A76" s="7" t="s">
        <v>117</v>
      </c>
      <c r="B76" s="147">
        <v>1947</v>
      </c>
      <c r="C76" s="147">
        <v>18.2</v>
      </c>
      <c r="D76" s="148">
        <v>59.1</v>
      </c>
      <c r="E76" s="148">
        <v>22.7</v>
      </c>
      <c r="F76" s="148">
        <v>100</v>
      </c>
      <c r="G76" s="148">
        <v>50.3</v>
      </c>
      <c r="H76" s="204"/>
      <c r="I76" s="204"/>
      <c r="J76" s="204"/>
      <c r="K76" s="150">
        <v>49.2</v>
      </c>
      <c r="L76" s="150">
        <v>51.3</v>
      </c>
      <c r="M76" s="149"/>
    </row>
    <row r="77" spans="1:13" ht="13" x14ac:dyDescent="0.25">
      <c r="A77" s="113" t="s">
        <v>118</v>
      </c>
      <c r="B77" s="151">
        <v>19</v>
      </c>
      <c r="C77" s="151">
        <v>0</v>
      </c>
      <c r="D77" s="152">
        <v>57.9</v>
      </c>
      <c r="E77" s="152">
        <v>42.1</v>
      </c>
      <c r="F77" s="152">
        <v>100</v>
      </c>
      <c r="G77" s="152">
        <v>58</v>
      </c>
      <c r="H77" s="205"/>
      <c r="I77" s="205"/>
      <c r="J77" s="205"/>
      <c r="K77" s="154">
        <v>56.8</v>
      </c>
      <c r="L77" s="154">
        <v>58.5</v>
      </c>
      <c r="M77" s="153"/>
    </row>
    <row r="78" spans="1:13" ht="14.5" x14ac:dyDescent="0.25">
      <c r="A78" s="155" t="s">
        <v>119</v>
      </c>
      <c r="B78" s="156">
        <v>4056</v>
      </c>
      <c r="C78" s="156">
        <v>10.8</v>
      </c>
      <c r="D78" s="157">
        <v>55.8</v>
      </c>
      <c r="E78" s="157">
        <v>33.4</v>
      </c>
      <c r="F78" s="157">
        <v>100</v>
      </c>
      <c r="G78" s="157">
        <v>54.1</v>
      </c>
      <c r="H78" s="206"/>
      <c r="I78" s="206"/>
      <c r="J78" s="206"/>
      <c r="K78" s="159">
        <v>53.5</v>
      </c>
      <c r="L78" s="159">
        <v>54.6</v>
      </c>
      <c r="M78" s="158"/>
    </row>
    <row r="79" spans="1:13" ht="13" x14ac:dyDescent="0.25">
      <c r="A79" s="160" t="s">
        <v>118</v>
      </c>
      <c r="B79" s="161">
        <v>94</v>
      </c>
      <c r="C79" s="161">
        <v>2.1</v>
      </c>
      <c r="D79" s="162">
        <v>51.1</v>
      </c>
      <c r="E79" s="162">
        <v>46.8</v>
      </c>
      <c r="F79" s="162">
        <v>100</v>
      </c>
      <c r="G79" s="162">
        <v>58.4</v>
      </c>
      <c r="H79" s="205"/>
      <c r="I79" s="205"/>
      <c r="J79" s="205"/>
      <c r="K79" s="163">
        <v>56.2</v>
      </c>
      <c r="L79" s="163">
        <v>58.9</v>
      </c>
      <c r="M79" s="158"/>
    </row>
    <row r="80" spans="1:13" ht="14.5" x14ac:dyDescent="0.25">
      <c r="A80" s="7" t="s">
        <v>147</v>
      </c>
      <c r="B80" s="164">
        <v>66704</v>
      </c>
      <c r="C80" s="164">
        <v>7</v>
      </c>
      <c r="D80" s="165">
        <v>44.9</v>
      </c>
      <c r="E80" s="165">
        <v>48</v>
      </c>
      <c r="F80" s="165">
        <v>100</v>
      </c>
      <c r="G80" s="165">
        <v>57.3</v>
      </c>
      <c r="H80" s="198"/>
      <c r="I80" s="198"/>
      <c r="J80" s="198"/>
      <c r="K80" s="166">
        <v>55</v>
      </c>
      <c r="L80" s="166">
        <v>58.6</v>
      </c>
      <c r="M80" s="158"/>
    </row>
    <row r="81" spans="1:13" ht="13" x14ac:dyDescent="0.25">
      <c r="A81" s="113" t="s">
        <v>118</v>
      </c>
      <c r="B81" s="167">
        <v>1252</v>
      </c>
      <c r="C81" s="167">
        <v>4</v>
      </c>
      <c r="D81" s="168">
        <v>47</v>
      </c>
      <c r="E81" s="168">
        <v>49</v>
      </c>
      <c r="F81" s="168">
        <v>100</v>
      </c>
      <c r="G81" s="152">
        <v>58.2</v>
      </c>
      <c r="H81" s="205"/>
      <c r="I81" s="205"/>
      <c r="J81" s="205"/>
      <c r="K81" s="154">
        <v>56</v>
      </c>
      <c r="L81" s="154">
        <v>58.5</v>
      </c>
      <c r="M81" s="158"/>
    </row>
    <row r="82" spans="1:13" ht="14.5" customHeight="1" x14ac:dyDescent="0.25">
      <c r="A82" s="8" t="s">
        <v>148</v>
      </c>
      <c r="B82" s="169">
        <v>506847</v>
      </c>
      <c r="C82" s="169">
        <v>18.2</v>
      </c>
      <c r="D82" s="170">
        <v>49.3</v>
      </c>
      <c r="E82" s="170">
        <v>32.5</v>
      </c>
      <c r="F82" s="170">
        <v>100</v>
      </c>
      <c r="G82" s="170">
        <v>52.2</v>
      </c>
      <c r="H82" s="198"/>
      <c r="I82" s="198"/>
      <c r="J82" s="198"/>
      <c r="K82" s="172">
        <v>50.9</v>
      </c>
      <c r="L82" s="172">
        <v>53.1</v>
      </c>
      <c r="M82" s="171"/>
    </row>
    <row r="83" spans="1:13" ht="13" x14ac:dyDescent="0.25">
      <c r="A83" s="173" t="s">
        <v>122</v>
      </c>
      <c r="B83" s="167">
        <v>34820</v>
      </c>
      <c r="C83" s="167">
        <v>3.9</v>
      </c>
      <c r="D83" s="168">
        <v>40.9</v>
      </c>
      <c r="E83" s="168">
        <v>55.3</v>
      </c>
      <c r="F83" s="168">
        <v>100</v>
      </c>
      <c r="G83" s="168">
        <v>59.5</v>
      </c>
      <c r="H83" s="207"/>
      <c r="I83" s="207"/>
      <c r="J83" s="207"/>
      <c r="K83" s="174">
        <v>57.3</v>
      </c>
      <c r="L83" s="174">
        <v>60</v>
      </c>
      <c r="M83" s="171"/>
    </row>
    <row r="84" spans="1:13" ht="14.5" x14ac:dyDescent="0.25">
      <c r="A84" s="129" t="s">
        <v>149</v>
      </c>
      <c r="B84" s="164">
        <v>33713</v>
      </c>
      <c r="C84" s="164">
        <v>6.8</v>
      </c>
      <c r="D84" s="165">
        <v>46</v>
      </c>
      <c r="E84" s="165">
        <v>47.2</v>
      </c>
      <c r="F84" s="165">
        <v>100</v>
      </c>
      <c r="G84" s="165">
        <v>57.2</v>
      </c>
      <c r="H84" s="208"/>
      <c r="I84" s="208"/>
      <c r="J84" s="208"/>
      <c r="K84" s="166">
        <v>55.8</v>
      </c>
      <c r="L84" s="166">
        <v>57.8</v>
      </c>
      <c r="M84" s="171"/>
    </row>
    <row r="85" spans="1:13" ht="14.5" x14ac:dyDescent="0.25">
      <c r="A85" s="128" t="s">
        <v>124</v>
      </c>
      <c r="B85" s="167">
        <v>31745</v>
      </c>
      <c r="C85" s="167">
        <v>9.8000000000000007</v>
      </c>
      <c r="D85" s="168">
        <v>49.7</v>
      </c>
      <c r="E85" s="168">
        <v>40.5</v>
      </c>
      <c r="F85" s="168">
        <v>100</v>
      </c>
      <c r="G85" s="168">
        <v>55.3</v>
      </c>
      <c r="H85" s="207"/>
      <c r="I85" s="207"/>
      <c r="J85" s="207"/>
      <c r="K85" s="174">
        <v>54.4</v>
      </c>
      <c r="L85" s="174">
        <v>56</v>
      </c>
      <c r="M85" s="171"/>
    </row>
    <row r="86" spans="1:13" ht="13" x14ac:dyDescent="0.25">
      <c r="A86" s="129" t="s">
        <v>125</v>
      </c>
      <c r="B86" s="164">
        <v>50405</v>
      </c>
      <c r="C86" s="164">
        <v>10.8</v>
      </c>
      <c r="D86" s="165">
        <v>50.2</v>
      </c>
      <c r="E86" s="165">
        <v>39</v>
      </c>
      <c r="F86" s="165">
        <v>100</v>
      </c>
      <c r="G86" s="165">
        <v>54.7</v>
      </c>
      <c r="H86" s="208"/>
      <c r="I86" s="208"/>
      <c r="J86" s="208"/>
      <c r="K86" s="166">
        <v>53.2</v>
      </c>
      <c r="L86" s="166">
        <v>55.9</v>
      </c>
      <c r="M86" s="171"/>
    </row>
    <row r="87" spans="1:13" ht="13" x14ac:dyDescent="0.25">
      <c r="A87" s="175" t="s">
        <v>126</v>
      </c>
      <c r="B87" s="176">
        <v>356164</v>
      </c>
      <c r="C87" s="176">
        <v>22.5</v>
      </c>
      <c r="D87" s="177">
        <v>50.3</v>
      </c>
      <c r="E87" s="177">
        <v>27.2</v>
      </c>
      <c r="F87" s="177">
        <v>100</v>
      </c>
      <c r="G87" s="177">
        <v>50.3</v>
      </c>
      <c r="H87" s="199"/>
      <c r="I87" s="199"/>
      <c r="J87" s="199"/>
      <c r="K87" s="178">
        <v>49.6</v>
      </c>
      <c r="L87" s="178">
        <v>50.9</v>
      </c>
      <c r="M87" s="164"/>
    </row>
    <row r="88" spans="1:13" ht="13" x14ac:dyDescent="0.25">
      <c r="A88" s="7" t="s">
        <v>127</v>
      </c>
      <c r="B88" s="164">
        <v>286137</v>
      </c>
      <c r="C88" s="164">
        <v>19.899999999999999</v>
      </c>
      <c r="D88" s="165">
        <v>47.9</v>
      </c>
      <c r="E88" s="165">
        <v>32.1</v>
      </c>
      <c r="F88" s="165">
        <v>100</v>
      </c>
      <c r="G88" s="165">
        <v>51.9</v>
      </c>
      <c r="H88" s="198"/>
      <c r="I88" s="198"/>
      <c r="J88" s="198"/>
      <c r="K88" s="166">
        <v>50.5</v>
      </c>
      <c r="L88" s="166">
        <v>52.7</v>
      </c>
      <c r="M88" s="179"/>
    </row>
    <row r="89" spans="1:13" ht="13" x14ac:dyDescent="0.25">
      <c r="A89" s="175" t="s">
        <v>150</v>
      </c>
      <c r="B89" s="176">
        <v>220710</v>
      </c>
      <c r="C89" s="176">
        <v>16</v>
      </c>
      <c r="D89" s="177">
        <v>51.1</v>
      </c>
      <c r="E89" s="177">
        <v>32.9</v>
      </c>
      <c r="F89" s="177">
        <v>100</v>
      </c>
      <c r="G89" s="177">
        <v>52.6</v>
      </c>
      <c r="H89" s="199"/>
      <c r="I89" s="199"/>
      <c r="J89" s="199"/>
      <c r="K89" s="178">
        <v>51.2</v>
      </c>
      <c r="L89" s="178">
        <v>53.9</v>
      </c>
      <c r="M89" s="180"/>
    </row>
    <row r="90" spans="1:13" ht="13" x14ac:dyDescent="0.25">
      <c r="A90" s="181" t="s">
        <v>151</v>
      </c>
      <c r="B90" s="182">
        <v>52907000</v>
      </c>
      <c r="C90" s="182">
        <v>0.32980512975598691</v>
      </c>
      <c r="D90" s="183">
        <v>0.32861436104863251</v>
      </c>
      <c r="E90" s="183">
        <v>0.34158050919538058</v>
      </c>
      <c r="F90" s="183">
        <v>100</v>
      </c>
      <c r="G90" s="184">
        <v>50.5</v>
      </c>
      <c r="H90" s="200"/>
      <c r="I90" s="200"/>
      <c r="J90" s="200"/>
      <c r="K90" s="184">
        <v>51.572803633872887</v>
      </c>
      <c r="L90" s="184">
        <v>49.302646217418946</v>
      </c>
      <c r="M90" s="180"/>
    </row>
    <row r="91" spans="1:13" ht="13" x14ac:dyDescent="0.25">
      <c r="A91" s="133" t="s">
        <v>152</v>
      </c>
      <c r="B91" s="134"/>
      <c r="C91" s="166"/>
      <c r="D91" s="166"/>
      <c r="E91" s="166"/>
      <c r="F91" s="166"/>
      <c r="G91" s="185"/>
      <c r="H91" s="185"/>
      <c r="I91" s="186"/>
      <c r="J91" s="187"/>
      <c r="K91" s="180"/>
      <c r="L91" s="6"/>
      <c r="M91" s="180"/>
    </row>
    <row r="92" spans="1:13" ht="13" x14ac:dyDescent="0.25">
      <c r="A92" s="133" t="s">
        <v>153</v>
      </c>
      <c r="B92" s="134"/>
      <c r="C92" s="166"/>
      <c r="D92" s="166"/>
      <c r="E92" s="166"/>
      <c r="F92" s="166"/>
      <c r="G92" s="185"/>
      <c r="H92" s="185"/>
      <c r="I92" s="186"/>
      <c r="J92" s="187"/>
      <c r="K92" s="180"/>
      <c r="L92" s="6"/>
      <c r="M92" s="180"/>
    </row>
    <row r="93" spans="1:13" ht="13" x14ac:dyDescent="0.25">
      <c r="A93" s="133" t="s">
        <v>131</v>
      </c>
      <c r="B93" s="134"/>
      <c r="C93" s="166"/>
      <c r="D93" s="166"/>
      <c r="E93" s="166"/>
      <c r="F93" s="166"/>
      <c r="G93" s="185"/>
      <c r="H93" s="185"/>
      <c r="I93" s="186"/>
      <c r="J93" s="187"/>
      <c r="K93" s="180"/>
      <c r="L93" s="6"/>
      <c r="M93" s="180"/>
    </row>
    <row r="94" spans="1:13" ht="13" x14ac:dyDescent="0.25">
      <c r="A94" s="133" t="s">
        <v>154</v>
      </c>
      <c r="B94" s="134"/>
      <c r="C94" s="166"/>
      <c r="D94" s="166"/>
      <c r="E94" s="166"/>
      <c r="F94" s="166"/>
      <c r="G94" s="185"/>
      <c r="H94" s="185"/>
      <c r="I94" s="186"/>
      <c r="J94" s="187"/>
      <c r="K94" s="180"/>
      <c r="L94" s="6"/>
      <c r="M94" s="180"/>
    </row>
    <row r="95" spans="1:13" ht="13" x14ac:dyDescent="0.25">
      <c r="A95" s="133" t="s">
        <v>155</v>
      </c>
      <c r="B95" s="134"/>
      <c r="C95" s="166"/>
      <c r="D95" s="166"/>
      <c r="E95" s="166"/>
      <c r="F95" s="166"/>
      <c r="G95" s="185"/>
      <c r="H95" s="185"/>
      <c r="I95" s="186"/>
      <c r="J95" s="187"/>
      <c r="K95" s="180"/>
      <c r="L95" s="6"/>
      <c r="M95" s="180"/>
    </row>
    <row r="96" spans="1:13" x14ac:dyDescent="0.25">
      <c r="A96" s="136" t="s">
        <v>156</v>
      </c>
      <c r="B96" s="137"/>
      <c r="C96" s="188"/>
      <c r="D96" s="137"/>
      <c r="E96" s="137"/>
      <c r="F96" s="137"/>
      <c r="G96" s="137"/>
      <c r="H96" s="6"/>
      <c r="I96" s="6"/>
      <c r="J96" s="6"/>
      <c r="K96" s="6"/>
      <c r="L96" s="6"/>
      <c r="M96" s="6"/>
    </row>
    <row r="97" spans="1:13" x14ac:dyDescent="0.25">
      <c r="A97" s="136" t="s">
        <v>135</v>
      </c>
      <c r="B97" s="137"/>
      <c r="C97" s="137"/>
      <c r="D97" s="137"/>
      <c r="E97" s="137"/>
      <c r="F97" s="137"/>
      <c r="G97" s="137"/>
      <c r="H97" s="6"/>
      <c r="I97" s="6"/>
      <c r="J97" s="6"/>
      <c r="K97" s="6"/>
      <c r="L97" s="6"/>
      <c r="M97" s="6"/>
    </row>
  </sheetData>
  <sortState ref="A50:C57">
    <sortCondition ref="A50"/>
  </sortState>
  <mergeCells count="23">
    <mergeCell ref="H87:J87"/>
    <mergeCell ref="K73:L73"/>
    <mergeCell ref="A54:A57"/>
    <mergeCell ref="A59:A62"/>
    <mergeCell ref="A73:A74"/>
    <mergeCell ref="B73:B74"/>
    <mergeCell ref="C73:E73"/>
    <mergeCell ref="H88:J88"/>
    <mergeCell ref="H89:J89"/>
    <mergeCell ref="H90:J90"/>
    <mergeCell ref="G73:G74"/>
    <mergeCell ref="H75:J75"/>
    <mergeCell ref="H76:J76"/>
    <mergeCell ref="H77:J77"/>
    <mergeCell ref="H78:J78"/>
    <mergeCell ref="H79:J79"/>
    <mergeCell ref="H80:J80"/>
    <mergeCell ref="H81:J81"/>
    <mergeCell ref="H82:J82"/>
    <mergeCell ref="H83:J83"/>
    <mergeCell ref="H84:J84"/>
    <mergeCell ref="H85:J85"/>
    <mergeCell ref="H86:J8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workbookViewId="0">
      <selection activeCell="I5" sqref="I5"/>
    </sheetView>
  </sheetViews>
  <sheetFormatPr baseColWidth="10" defaultRowHeight="12.5" x14ac:dyDescent="0.25"/>
  <cols>
    <col min="1" max="1" width="23.81640625" customWidth="1"/>
    <col min="2" max="4" width="18.7265625" customWidth="1"/>
  </cols>
  <sheetData>
    <row r="1" spans="1:14" x14ac:dyDescent="0.25">
      <c r="A1" s="11" t="s">
        <v>30</v>
      </c>
    </row>
    <row r="4" spans="1:14" ht="23" x14ac:dyDescent="0.25">
      <c r="A4" s="9"/>
      <c r="B4" s="32" t="s">
        <v>22</v>
      </c>
      <c r="C4" s="32" t="s">
        <v>20</v>
      </c>
      <c r="D4" s="32" t="s">
        <v>21</v>
      </c>
      <c r="E4" s="32" t="s">
        <v>23</v>
      </c>
      <c r="F4" s="1"/>
      <c r="G4" s="16" t="s">
        <v>24</v>
      </c>
    </row>
    <row r="5" spans="1:14" ht="13" x14ac:dyDescent="0.25">
      <c r="A5" s="5" t="s">
        <v>2</v>
      </c>
      <c r="B5" s="29">
        <f>+L5/100</f>
        <v>7.9000000000000001E-2</v>
      </c>
      <c r="C5" s="29">
        <f>+K5/100</f>
        <v>7.4999999999999997E-2</v>
      </c>
      <c r="D5" s="29">
        <f>+J5/100</f>
        <v>4.0999999999999995E-2</v>
      </c>
      <c r="E5" s="29">
        <f>+I5/100</f>
        <v>3.6000000000000004E-2</v>
      </c>
      <c r="F5" s="1"/>
      <c r="G5" s="29">
        <f>+N5/100</f>
        <v>6.9999999999999993E-3</v>
      </c>
      <c r="I5" s="52">
        <v>3.6</v>
      </c>
      <c r="J5" s="52">
        <v>4.0999999999999996</v>
      </c>
      <c r="K5" s="52">
        <v>7.5</v>
      </c>
      <c r="L5" s="52">
        <v>7.9</v>
      </c>
      <c r="N5" s="89">
        <v>0.7</v>
      </c>
    </row>
    <row r="6" spans="1:14" ht="25" x14ac:dyDescent="0.25">
      <c r="A6" s="15" t="s">
        <v>10</v>
      </c>
      <c r="B6" s="29">
        <f t="shared" ref="B6:B10" si="0">+L6/100</f>
        <v>6.6000000000000003E-2</v>
      </c>
      <c r="C6" s="29">
        <f t="shared" ref="C6:C10" si="1">+K6/100</f>
        <v>6.5000000000000002E-2</v>
      </c>
      <c r="D6" s="29">
        <f t="shared" ref="D6:D10" si="2">+J6/100</f>
        <v>6.5000000000000002E-2</v>
      </c>
      <c r="E6" s="29">
        <f t="shared" ref="E6:E10" si="3">+I6/100</f>
        <v>0.1</v>
      </c>
      <c r="F6" s="1"/>
      <c r="G6" s="29">
        <f t="shared" ref="G6:G10" si="4">+N6/100</f>
        <v>3.5000000000000003E-2</v>
      </c>
      <c r="I6" s="52">
        <v>10</v>
      </c>
      <c r="J6" s="52">
        <v>6.5</v>
      </c>
      <c r="K6" s="52">
        <v>6.5</v>
      </c>
      <c r="L6" s="52">
        <v>6.6</v>
      </c>
      <c r="N6" s="89">
        <v>3.5</v>
      </c>
    </row>
    <row r="7" spans="1:14" ht="25" x14ac:dyDescent="0.25">
      <c r="A7" s="15" t="s">
        <v>9</v>
      </c>
      <c r="B7" s="29">
        <f t="shared" si="0"/>
        <v>0.20600000000000002</v>
      </c>
      <c r="C7" s="29">
        <f t="shared" si="1"/>
        <v>0.26500000000000001</v>
      </c>
      <c r="D7" s="29">
        <f t="shared" si="2"/>
        <v>0.38900000000000001</v>
      </c>
      <c r="E7" s="29">
        <f t="shared" si="3"/>
        <v>0.49299999999999999</v>
      </c>
      <c r="F7" s="1"/>
      <c r="G7" s="29">
        <f t="shared" si="4"/>
        <v>0.106</v>
      </c>
      <c r="I7" s="52">
        <v>49.3</v>
      </c>
      <c r="J7" s="52">
        <v>38.9</v>
      </c>
      <c r="K7" s="52">
        <v>26.5</v>
      </c>
      <c r="L7" s="52">
        <v>20.6</v>
      </c>
      <c r="N7" s="89">
        <v>10.6</v>
      </c>
    </row>
    <row r="8" spans="1:14" ht="13" x14ac:dyDescent="0.25">
      <c r="A8" s="5" t="s">
        <v>3</v>
      </c>
      <c r="B8" s="29">
        <f t="shared" si="0"/>
        <v>0.17499999999999999</v>
      </c>
      <c r="C8" s="29">
        <f t="shared" si="1"/>
        <v>0.13100000000000001</v>
      </c>
      <c r="D8" s="29">
        <f t="shared" si="2"/>
        <v>0.13900000000000001</v>
      </c>
      <c r="E8" s="29">
        <f t="shared" si="3"/>
        <v>0.109</v>
      </c>
      <c r="F8" s="1"/>
      <c r="G8" s="29">
        <f t="shared" si="4"/>
        <v>0.13699999999999998</v>
      </c>
      <c r="I8" s="52">
        <v>10.9</v>
      </c>
      <c r="J8" s="52">
        <v>13.9</v>
      </c>
      <c r="K8" s="52">
        <v>13.1</v>
      </c>
      <c r="L8" s="52">
        <v>17.5</v>
      </c>
      <c r="N8" s="89">
        <v>13.7</v>
      </c>
    </row>
    <row r="9" spans="1:14" ht="13" x14ac:dyDescent="0.25">
      <c r="A9" s="5" t="s">
        <v>4</v>
      </c>
      <c r="B9" s="29">
        <f t="shared" si="0"/>
        <v>0.13900000000000001</v>
      </c>
      <c r="C9" s="29">
        <f t="shared" si="1"/>
        <v>7.8E-2</v>
      </c>
      <c r="D9" s="29">
        <f t="shared" si="2"/>
        <v>6.4000000000000001E-2</v>
      </c>
      <c r="E9" s="29">
        <f t="shared" si="3"/>
        <v>6.0999999999999999E-2</v>
      </c>
      <c r="F9" s="1"/>
      <c r="G9" s="29">
        <f t="shared" si="4"/>
        <v>0.14199999999999999</v>
      </c>
      <c r="I9" s="52">
        <v>6.1</v>
      </c>
      <c r="J9" s="52">
        <v>6.4</v>
      </c>
      <c r="K9" s="52">
        <v>7.8</v>
      </c>
      <c r="L9" s="52">
        <v>13.9</v>
      </c>
      <c r="N9" s="89">
        <v>14.2</v>
      </c>
    </row>
    <row r="10" spans="1:14" ht="13" x14ac:dyDescent="0.25">
      <c r="A10" s="5" t="s">
        <v>5</v>
      </c>
      <c r="B10" s="29">
        <f t="shared" si="0"/>
        <v>7.0999999999999994E-2</v>
      </c>
      <c r="C10" s="29">
        <f t="shared" si="1"/>
        <v>0.02</v>
      </c>
      <c r="D10" s="29">
        <f t="shared" si="2"/>
        <v>5.0000000000000001E-3</v>
      </c>
      <c r="E10" s="29">
        <f t="shared" si="3"/>
        <v>8.0000000000000002E-3</v>
      </c>
      <c r="F10" s="1"/>
      <c r="G10" s="29">
        <f t="shared" si="4"/>
        <v>0.109</v>
      </c>
      <c r="I10" s="52">
        <v>0.8</v>
      </c>
      <c r="J10" s="52">
        <v>0.5</v>
      </c>
      <c r="K10" s="52">
        <v>2</v>
      </c>
      <c r="L10" s="52">
        <v>7.1</v>
      </c>
      <c r="N10" s="89">
        <v>10.9</v>
      </c>
    </row>
    <row r="11" spans="1:14" ht="13" x14ac:dyDescent="0.25">
      <c r="A11" s="5" t="s">
        <v>19</v>
      </c>
      <c r="B11" s="29">
        <f>+(L11+L12)/100</f>
        <v>0.26300000000000001</v>
      </c>
      <c r="C11" s="29">
        <f>+(K11+K12)/100</f>
        <v>0.36599999999999999</v>
      </c>
      <c r="D11" s="29">
        <f>+(J11+J12)/100</f>
        <v>0.29699999999999999</v>
      </c>
      <c r="E11" s="29">
        <f>+(I11+I12)/100</f>
        <v>0.19399999999999998</v>
      </c>
      <c r="F11" s="1"/>
      <c r="G11" s="29">
        <f>+(N11+N12)/100</f>
        <v>0.46099999999999997</v>
      </c>
      <c r="I11" s="52">
        <v>11.4</v>
      </c>
      <c r="J11" s="52">
        <v>23.2</v>
      </c>
      <c r="K11" s="52">
        <v>33.200000000000003</v>
      </c>
      <c r="L11" s="52">
        <v>22.7</v>
      </c>
      <c r="N11" s="89">
        <v>33.4</v>
      </c>
    </row>
    <row r="12" spans="1:14" ht="13" x14ac:dyDescent="0.25">
      <c r="I12" s="52">
        <v>8</v>
      </c>
      <c r="J12" s="52">
        <v>6.5</v>
      </c>
      <c r="K12" s="52">
        <v>3.4</v>
      </c>
      <c r="L12" s="52">
        <v>3.6</v>
      </c>
      <c r="N12" s="89">
        <v>12.7</v>
      </c>
    </row>
    <row r="40" spans="1:14" x14ac:dyDescent="0.25">
      <c r="B40" s="11" t="s">
        <v>36</v>
      </c>
    </row>
    <row r="41" spans="1:14" x14ac:dyDescent="0.25">
      <c r="B41" s="11" t="s">
        <v>35</v>
      </c>
    </row>
    <row r="44" spans="1:14" x14ac:dyDescent="0.25">
      <c r="A44" t="s">
        <v>92</v>
      </c>
    </row>
    <row r="45" spans="1:14" ht="23" x14ac:dyDescent="0.25">
      <c r="A45" s="9"/>
      <c r="B45" s="32" t="s">
        <v>22</v>
      </c>
      <c r="C45" s="32" t="s">
        <v>20</v>
      </c>
      <c r="D45" s="32" t="s">
        <v>21</v>
      </c>
      <c r="E45" s="32" t="s">
        <v>23</v>
      </c>
      <c r="F45" s="1"/>
      <c r="G45" s="16" t="s">
        <v>24</v>
      </c>
    </row>
    <row r="46" spans="1:14" ht="13" x14ac:dyDescent="0.25">
      <c r="A46" s="5" t="s">
        <v>2</v>
      </c>
      <c r="B46" s="29">
        <f>+L46/100</f>
        <v>3.2000000000000001E-2</v>
      </c>
      <c r="C46" s="29">
        <f>+K46/100</f>
        <v>3.2000000000000001E-2</v>
      </c>
      <c r="D46" s="29">
        <f>+J46/100</f>
        <v>2.6000000000000002E-2</v>
      </c>
      <c r="E46" s="29">
        <f>+I46/100</f>
        <v>2.8999999999999998E-2</v>
      </c>
      <c r="F46" s="1"/>
      <c r="G46" s="29">
        <f>+N46/100</f>
        <v>3.0000000000000001E-3</v>
      </c>
      <c r="I46" s="52">
        <v>2.9</v>
      </c>
      <c r="J46" s="52">
        <v>2.6</v>
      </c>
      <c r="K46" s="52">
        <v>3.2</v>
      </c>
      <c r="L46" s="52">
        <v>3.2</v>
      </c>
      <c r="N46" s="89">
        <v>0.3</v>
      </c>
    </row>
    <row r="47" spans="1:14" ht="25" x14ac:dyDescent="0.25">
      <c r="A47" s="15" t="s">
        <v>10</v>
      </c>
      <c r="B47" s="29">
        <f t="shared" ref="B47:B51" si="5">+L47/100</f>
        <v>4.4000000000000004E-2</v>
      </c>
      <c r="C47" s="29">
        <f t="shared" ref="C47:C51" si="6">+K47/100</f>
        <v>0.05</v>
      </c>
      <c r="D47" s="29">
        <f t="shared" ref="D47:D51" si="7">+J47/100</f>
        <v>5.4000000000000006E-2</v>
      </c>
      <c r="E47" s="29">
        <f t="shared" ref="E47:E51" si="8">+I47/100</f>
        <v>8.6999999999999994E-2</v>
      </c>
      <c r="F47" s="1"/>
      <c r="G47" s="29">
        <f t="shared" ref="G47:G51" si="9">+N47/100</f>
        <v>2.1000000000000001E-2</v>
      </c>
      <c r="I47" s="52">
        <v>8.6999999999999993</v>
      </c>
      <c r="J47" s="52">
        <v>5.4</v>
      </c>
      <c r="K47" s="52">
        <v>5</v>
      </c>
      <c r="L47" s="52">
        <v>4.4000000000000004</v>
      </c>
      <c r="N47" s="89">
        <v>2.1</v>
      </c>
    </row>
    <row r="48" spans="1:14" ht="25" x14ac:dyDescent="0.25">
      <c r="A48" s="15" t="s">
        <v>9</v>
      </c>
      <c r="B48" s="29">
        <f t="shared" si="5"/>
        <v>0.20399999999999999</v>
      </c>
      <c r="C48" s="29">
        <f t="shared" si="6"/>
        <v>0.26800000000000002</v>
      </c>
      <c r="D48" s="29">
        <f t="shared" si="7"/>
        <v>0.35899999999999999</v>
      </c>
      <c r="E48" s="29">
        <f t="shared" si="8"/>
        <v>0.47</v>
      </c>
      <c r="F48" s="1"/>
      <c r="G48" s="29">
        <f t="shared" si="9"/>
        <v>8.6999999999999994E-2</v>
      </c>
      <c r="I48" s="52">
        <v>47</v>
      </c>
      <c r="J48" s="52">
        <v>35.9</v>
      </c>
      <c r="K48" s="52">
        <v>26.8</v>
      </c>
      <c r="L48" s="52">
        <v>20.399999999999999</v>
      </c>
      <c r="N48" s="89">
        <v>8.6999999999999993</v>
      </c>
    </row>
    <row r="49" spans="1:14" ht="13" x14ac:dyDescent="0.25">
      <c r="A49" s="5" t="s">
        <v>3</v>
      </c>
      <c r="B49" s="29">
        <f t="shared" si="5"/>
        <v>0.222</v>
      </c>
      <c r="C49" s="29">
        <f t="shared" si="6"/>
        <v>0.191</v>
      </c>
      <c r="D49" s="29">
        <f t="shared" si="7"/>
        <v>0.18600000000000003</v>
      </c>
      <c r="E49" s="29">
        <f t="shared" si="8"/>
        <v>0.151</v>
      </c>
      <c r="F49" s="1"/>
      <c r="G49" s="29">
        <f t="shared" si="9"/>
        <v>0.14099999999999999</v>
      </c>
      <c r="I49" s="52">
        <v>15.1</v>
      </c>
      <c r="J49" s="52">
        <v>18.600000000000001</v>
      </c>
      <c r="K49" s="52">
        <v>19.100000000000001</v>
      </c>
      <c r="L49" s="52">
        <v>22.2</v>
      </c>
      <c r="N49" s="89">
        <v>14.1</v>
      </c>
    </row>
    <row r="50" spans="1:14" ht="13" x14ac:dyDescent="0.25">
      <c r="A50" s="5" t="s">
        <v>4</v>
      </c>
      <c r="B50" s="29">
        <f t="shared" si="5"/>
        <v>0.23100000000000001</v>
      </c>
      <c r="C50" s="29">
        <f t="shared" si="6"/>
        <v>0.14099999999999999</v>
      </c>
      <c r="D50" s="29">
        <f t="shared" si="7"/>
        <v>9.0999999999999998E-2</v>
      </c>
      <c r="E50" s="29">
        <f t="shared" si="8"/>
        <v>7.6999999999999999E-2</v>
      </c>
      <c r="F50" s="1"/>
      <c r="G50" s="29">
        <f t="shared" si="9"/>
        <v>0.20300000000000001</v>
      </c>
      <c r="I50" s="52">
        <v>7.7</v>
      </c>
      <c r="J50" s="52">
        <v>9.1</v>
      </c>
      <c r="K50" s="52">
        <v>14.1</v>
      </c>
      <c r="L50" s="52">
        <v>23.1</v>
      </c>
      <c r="N50" s="89">
        <v>20.3</v>
      </c>
    </row>
    <row r="51" spans="1:14" ht="13" x14ac:dyDescent="0.25">
      <c r="A51" s="5" t="s">
        <v>5</v>
      </c>
      <c r="B51" s="29">
        <f t="shared" si="5"/>
        <v>2.7000000000000003E-2</v>
      </c>
      <c r="C51" s="29">
        <f t="shared" si="6"/>
        <v>9.0000000000000011E-3</v>
      </c>
      <c r="D51" s="29">
        <f t="shared" si="7"/>
        <v>3.0000000000000001E-3</v>
      </c>
      <c r="E51" s="29">
        <f t="shared" si="8"/>
        <v>6.0000000000000001E-3</v>
      </c>
      <c r="F51" s="1"/>
      <c r="G51" s="29">
        <f t="shared" si="9"/>
        <v>4.2999999999999997E-2</v>
      </c>
      <c r="I51" s="52">
        <v>0.6</v>
      </c>
      <c r="J51" s="52">
        <v>0.3</v>
      </c>
      <c r="K51" s="52">
        <v>0.9</v>
      </c>
      <c r="L51" s="52">
        <v>2.7</v>
      </c>
      <c r="N51" s="89">
        <v>4.3</v>
      </c>
    </row>
    <row r="52" spans="1:14" ht="13" x14ac:dyDescent="0.25">
      <c r="A52" s="5" t="s">
        <v>19</v>
      </c>
      <c r="B52" s="29">
        <f>+(L52+L53)/100</f>
        <v>0.24</v>
      </c>
      <c r="C52" s="29">
        <f>+(K52+K53)/100</f>
        <v>0.309</v>
      </c>
      <c r="D52" s="29">
        <f>+(J52+J53)/100</f>
        <v>0.28000000000000003</v>
      </c>
      <c r="E52" s="29">
        <f>+(I52+I53)/100</f>
        <v>0.18</v>
      </c>
      <c r="F52" s="1"/>
      <c r="G52" s="29">
        <f>+(N52+N53)/100</f>
        <v>0.5</v>
      </c>
      <c r="I52" s="52">
        <v>8.1999999999999993</v>
      </c>
      <c r="J52" s="52">
        <v>19.2</v>
      </c>
      <c r="K52" s="52">
        <v>24.7</v>
      </c>
      <c r="L52" s="52">
        <v>18.399999999999999</v>
      </c>
      <c r="N52" s="89">
        <v>36</v>
      </c>
    </row>
    <row r="53" spans="1:14" ht="13" x14ac:dyDescent="0.25">
      <c r="I53" s="52">
        <v>9.8000000000000007</v>
      </c>
      <c r="J53" s="52">
        <v>8.8000000000000007</v>
      </c>
      <c r="K53" s="52">
        <v>6.2</v>
      </c>
      <c r="L53" s="52">
        <v>5.6</v>
      </c>
      <c r="N53" s="89">
        <v>14</v>
      </c>
    </row>
    <row r="54" spans="1:14" x14ac:dyDescent="0.25">
      <c r="A54" s="79" t="s">
        <v>93</v>
      </c>
    </row>
    <row r="55" spans="1:14" ht="23" x14ac:dyDescent="0.25">
      <c r="A55" s="9"/>
      <c r="B55" s="32" t="s">
        <v>22</v>
      </c>
      <c r="C55" s="32" t="s">
        <v>20</v>
      </c>
      <c r="D55" s="32" t="s">
        <v>21</v>
      </c>
      <c r="E55" s="32" t="s">
        <v>23</v>
      </c>
      <c r="F55" s="1"/>
      <c r="G55" s="16" t="s">
        <v>24</v>
      </c>
    </row>
    <row r="56" spans="1:14" ht="13" x14ac:dyDescent="0.25">
      <c r="A56" s="5" t="s">
        <v>2</v>
      </c>
      <c r="B56" s="29">
        <f>+L56/100</f>
        <v>0.114</v>
      </c>
      <c r="C56" s="29">
        <f>+K56/100</f>
        <v>9.9000000000000005E-2</v>
      </c>
      <c r="D56" s="29">
        <f>+J56/100</f>
        <v>5.5999999999999994E-2</v>
      </c>
      <c r="E56" s="29">
        <f>+I56/100</f>
        <v>4.2999999999999997E-2</v>
      </c>
      <c r="F56" s="1"/>
      <c r="G56" s="29">
        <f>+N56/100</f>
        <v>1.1000000000000001E-2</v>
      </c>
      <c r="I56" s="52">
        <v>4.3</v>
      </c>
      <c r="J56" s="52">
        <v>5.6</v>
      </c>
      <c r="K56" s="52">
        <v>9.9</v>
      </c>
      <c r="L56" s="53">
        <v>11.4</v>
      </c>
      <c r="N56" s="89">
        <v>1.1000000000000001</v>
      </c>
    </row>
    <row r="57" spans="1:14" ht="25" x14ac:dyDescent="0.25">
      <c r="A57" s="15" t="s">
        <v>10</v>
      </c>
      <c r="B57" s="29">
        <f t="shared" ref="B57:B61" si="10">+L57/100</f>
        <v>8.199999999999999E-2</v>
      </c>
      <c r="C57" s="29">
        <f t="shared" ref="C57:C61" si="11">+K57/100</f>
        <v>7.2999999999999995E-2</v>
      </c>
      <c r="D57" s="29">
        <f t="shared" ref="D57:D61" si="12">+J57/100</f>
        <v>7.4999999999999997E-2</v>
      </c>
      <c r="E57" s="29">
        <f t="shared" ref="E57:E61" si="13">+I57/100</f>
        <v>0.113</v>
      </c>
      <c r="F57" s="1"/>
      <c r="G57" s="29">
        <f t="shared" ref="G57:G61" si="14">+N57/100</f>
        <v>5.2000000000000005E-2</v>
      </c>
      <c r="I57" s="52">
        <v>11.3</v>
      </c>
      <c r="J57" s="52">
        <v>7.5</v>
      </c>
      <c r="K57" s="52">
        <v>7.3</v>
      </c>
      <c r="L57" s="53">
        <v>8.1999999999999993</v>
      </c>
      <c r="N57" s="89">
        <v>5.2</v>
      </c>
    </row>
    <row r="58" spans="1:14" ht="25" x14ac:dyDescent="0.25">
      <c r="A58" s="15" t="s">
        <v>9</v>
      </c>
      <c r="B58" s="29">
        <f t="shared" si="10"/>
        <v>0.20800000000000002</v>
      </c>
      <c r="C58" s="29">
        <f t="shared" si="11"/>
        <v>0.26300000000000001</v>
      </c>
      <c r="D58" s="29">
        <f t="shared" si="12"/>
        <v>0.41899999999999998</v>
      </c>
      <c r="E58" s="29">
        <f t="shared" si="13"/>
        <v>0.51500000000000001</v>
      </c>
      <c r="F58" s="1"/>
      <c r="G58" s="29">
        <f t="shared" si="14"/>
        <v>0.128</v>
      </c>
      <c r="I58" s="52">
        <v>51.5</v>
      </c>
      <c r="J58" s="52">
        <v>41.9</v>
      </c>
      <c r="K58" s="52">
        <v>26.3</v>
      </c>
      <c r="L58" s="53">
        <v>20.8</v>
      </c>
      <c r="N58" s="89">
        <v>12.8</v>
      </c>
    </row>
    <row r="59" spans="1:14" ht="13" x14ac:dyDescent="0.25">
      <c r="A59" s="5" t="s">
        <v>3</v>
      </c>
      <c r="B59" s="29">
        <f t="shared" si="10"/>
        <v>0.14000000000000001</v>
      </c>
      <c r="C59" s="29">
        <f t="shared" si="11"/>
        <v>9.8000000000000004E-2</v>
      </c>
      <c r="D59" s="29">
        <f t="shared" si="12"/>
        <v>9.3000000000000013E-2</v>
      </c>
      <c r="E59" s="29">
        <f t="shared" si="13"/>
        <v>6.9000000000000006E-2</v>
      </c>
      <c r="F59" s="1"/>
      <c r="G59" s="29">
        <f t="shared" si="14"/>
        <v>0.13300000000000001</v>
      </c>
      <c r="I59" s="52">
        <v>6.9</v>
      </c>
      <c r="J59" s="52">
        <v>9.3000000000000007</v>
      </c>
      <c r="K59" s="52">
        <v>9.8000000000000007</v>
      </c>
      <c r="L59" s="53">
        <v>14</v>
      </c>
      <c r="N59" s="89">
        <v>13.3</v>
      </c>
    </row>
    <row r="60" spans="1:14" ht="13" x14ac:dyDescent="0.25">
      <c r="A60" s="5" t="s">
        <v>4</v>
      </c>
      <c r="B60" s="29">
        <f t="shared" si="10"/>
        <v>7.0999999999999994E-2</v>
      </c>
      <c r="C60" s="29">
        <f t="shared" si="11"/>
        <v>4.4000000000000004E-2</v>
      </c>
      <c r="D60" s="29">
        <f t="shared" si="12"/>
        <v>3.6000000000000004E-2</v>
      </c>
      <c r="E60" s="29">
        <f t="shared" si="13"/>
        <v>4.4999999999999998E-2</v>
      </c>
      <c r="F60" s="1"/>
      <c r="G60" s="29">
        <f t="shared" si="14"/>
        <v>7.4999999999999997E-2</v>
      </c>
      <c r="I60" s="52">
        <v>4.5</v>
      </c>
      <c r="J60" s="52">
        <v>3.6</v>
      </c>
      <c r="K60" s="52">
        <v>4.4000000000000004</v>
      </c>
      <c r="L60" s="53">
        <v>7.1</v>
      </c>
      <c r="N60" s="89">
        <v>7.5</v>
      </c>
    </row>
    <row r="61" spans="1:14" ht="13" x14ac:dyDescent="0.25">
      <c r="A61" s="5" t="s">
        <v>5</v>
      </c>
      <c r="B61" s="29">
        <f t="shared" si="10"/>
        <v>0.10300000000000001</v>
      </c>
      <c r="C61" s="29">
        <f t="shared" si="11"/>
        <v>2.6000000000000002E-2</v>
      </c>
      <c r="D61" s="29">
        <f t="shared" si="12"/>
        <v>6.0000000000000001E-3</v>
      </c>
      <c r="E61" s="29">
        <f t="shared" si="13"/>
        <v>9.0000000000000011E-3</v>
      </c>
      <c r="F61" s="1"/>
      <c r="G61" s="29">
        <f t="shared" si="14"/>
        <v>0.18100000000000002</v>
      </c>
      <c r="I61" s="52">
        <v>0.9</v>
      </c>
      <c r="J61" s="52">
        <v>0.6</v>
      </c>
      <c r="K61" s="52">
        <v>2.6</v>
      </c>
      <c r="L61" s="53">
        <v>10.3</v>
      </c>
      <c r="N61" s="89">
        <v>18.100000000000001</v>
      </c>
    </row>
    <row r="62" spans="1:14" ht="13" x14ac:dyDescent="0.25">
      <c r="A62" s="5" t="s">
        <v>19</v>
      </c>
      <c r="B62" s="29">
        <f>+(L62+L63)/100</f>
        <v>0.28100000000000003</v>
      </c>
      <c r="C62" s="29">
        <f>+(K62+K63)/100</f>
        <v>0.39600000000000002</v>
      </c>
      <c r="D62" s="29">
        <f>+(J62+J63)/100</f>
        <v>0.314</v>
      </c>
      <c r="E62" s="29">
        <f>+(I62+I63)/100</f>
        <v>0.20600000000000002</v>
      </c>
      <c r="F62" s="1"/>
      <c r="G62" s="29">
        <f>+(N62+N63)/100</f>
        <v>0.41900000000000004</v>
      </c>
      <c r="I62" s="52">
        <v>14.4</v>
      </c>
      <c r="J62" s="52">
        <v>27.1</v>
      </c>
      <c r="K62" s="52">
        <v>37.700000000000003</v>
      </c>
      <c r="L62" s="53">
        <v>26</v>
      </c>
      <c r="N62" s="89">
        <v>30.6</v>
      </c>
    </row>
    <row r="63" spans="1:14" ht="13" x14ac:dyDescent="0.25">
      <c r="I63" s="52">
        <v>6.2</v>
      </c>
      <c r="J63" s="52">
        <v>4.3</v>
      </c>
      <c r="K63" s="52">
        <v>1.9</v>
      </c>
      <c r="L63" s="53">
        <v>2.1</v>
      </c>
      <c r="N63" s="89">
        <v>11.3</v>
      </c>
    </row>
    <row r="64" spans="1:14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</row>
    <row r="65" spans="1:12" ht="14" x14ac:dyDescent="0.3">
      <c r="A65" s="90"/>
      <c r="B65" s="91" t="s">
        <v>92</v>
      </c>
      <c r="C65" s="90"/>
      <c r="D65" s="90"/>
      <c r="E65" s="90"/>
      <c r="F65" s="90"/>
      <c r="G65" s="90"/>
      <c r="H65" s="90" t="s">
        <v>93</v>
      </c>
      <c r="I65" s="92"/>
      <c r="J65" s="92"/>
      <c r="K65" s="92"/>
      <c r="L65" s="92"/>
    </row>
    <row r="66" spans="1:12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  <row r="67" spans="1:12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</row>
    <row r="68" spans="1:12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</row>
    <row r="69" spans="1:12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</row>
    <row r="70" spans="1:12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</row>
    <row r="71" spans="1:12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</row>
    <row r="72" spans="1:12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</row>
    <row r="73" spans="1:12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</row>
    <row r="74" spans="1:12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</row>
    <row r="75" spans="1:12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</row>
    <row r="76" spans="1:12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</row>
    <row r="77" spans="1:12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</row>
    <row r="78" spans="1:12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</row>
    <row r="79" spans="1:12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0" spans="1:12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</row>
    <row r="81" spans="1:12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</row>
    <row r="82" spans="1:12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</row>
    <row r="83" spans="1:12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</row>
    <row r="84" spans="1:12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</row>
    <row r="85" spans="1:12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</row>
    <row r="86" spans="1:12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</row>
    <row r="87" spans="1:12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</row>
    <row r="88" spans="1:12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</row>
    <row r="89" spans="1:12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</row>
    <row r="90" spans="1:12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</row>
    <row r="91" spans="1:12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G1 Séries longues</vt:lpstr>
      <vt:lpstr>G2 F et fonction</vt:lpstr>
      <vt:lpstr>G3 F comm taille</vt:lpstr>
      <vt:lpstr>G4 F et taille reg</vt:lpstr>
      <vt:lpstr>G5 F par age</vt:lpstr>
      <vt:lpstr>G6 G7 G8 age</vt:lpstr>
      <vt:lpstr>G9 PCS</vt:lpstr>
      <vt:lpstr>'G1 Séries longues'!Zone_d_impression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HAZARTBr</dc:creator>
  <cp:lastModifiedBy>NIEL Xavier</cp:lastModifiedBy>
  <cp:lastPrinted>2017-10-23T14:45:57Z</cp:lastPrinted>
  <dcterms:created xsi:type="dcterms:W3CDTF">2011-01-24T08:46:35Z</dcterms:created>
  <dcterms:modified xsi:type="dcterms:W3CDTF">2021-08-18T13:19:16Z</dcterms:modified>
</cp:coreProperties>
</file>