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spaceDESL\Publications\Colloc\2021\Fichiers mis en forme\Chapitre_5_Fiscalité\"/>
    </mc:Choice>
  </mc:AlternateContent>
  <bookViews>
    <workbookView xWindow="15050" yWindow="-60" windowWidth="14460" windowHeight="11740"/>
  </bookViews>
  <sheets>
    <sheet name="5 " sheetId="1" r:id="rId1"/>
    <sheet name="5.1_2019" sheetId="26" r:id="rId2"/>
    <sheet name="5.1_2020" sheetId="24" r:id="rId3"/>
    <sheet name="5.1_evol" sheetId="31" r:id="rId4"/>
    <sheet name="5.2" sheetId="21" r:id="rId5"/>
    <sheet name="5.3" sheetId="20" r:id="rId6"/>
    <sheet name="5.4 " sheetId="22" r:id="rId7"/>
    <sheet name="5.5" sheetId="13" r:id="rId8"/>
    <sheet name="5.6_2019" sheetId="28" r:id="rId9"/>
    <sheet name="5.6_2020" sheetId="27" r:id="rId10"/>
    <sheet name="5.6_evol" sheetId="29" r:id="rId11"/>
    <sheet name="5.6 série" sheetId="30" r:id="rId12"/>
  </sheets>
  <externalReferences>
    <externalReference r:id="rId13"/>
  </externalReferences>
  <definedNames>
    <definedName name="_BQ4.1" hidden="1">#REF!</definedName>
    <definedName name="_res3">#REF!</definedName>
    <definedName name="base">#REF!</definedName>
    <definedName name="base2">#REF!</definedName>
    <definedName name="baseevol">#REF!</definedName>
    <definedName name="baseFBetTEOM">#REF!</definedName>
    <definedName name="basetabfreqteom2010">#REF!</definedName>
    <definedName name="DES_TEOM">#REF!</definedName>
    <definedName name="EVOLTEOM_DES">#REF!</definedName>
    <definedName name="EVOLTEOM_REG">#REF!</definedName>
    <definedName name="EVOLTEOM_STAT">#REF!</definedName>
    <definedName name="proportion_sup_bis">#REF!</definedName>
    <definedName name="PROTEOM_REG_T">#REF!</definedName>
    <definedName name="PROTEOM_STAT_T">#REF!</definedName>
    <definedName name="res1q">#REF!</definedName>
    <definedName name="res2q">#REF!</definedName>
    <definedName name="res2ter">#REF!</definedName>
    <definedName name="resbis">#REF!</definedName>
    <definedName name="resr1">#REF!</definedName>
    <definedName name="resr1bis">#REF!</definedName>
    <definedName name="resr1ter">#REF!</definedName>
    <definedName name="resr2">#REF!</definedName>
    <definedName name="resr3">#REF!</definedName>
    <definedName name="STAT_TEOM">#REF!</definedName>
    <definedName name="TAB1_REOM_10S">'[1]base 2010 pr nb com REOM 2010'!#REF!</definedName>
    <definedName name="TAB2_1REOM_12S">'[1]base 2012 reom -reg'!#REF!</definedName>
    <definedName name="TAB2_2REOM_12S">'[1]base 2012 reom -type com'!#REF!</definedName>
    <definedName name="TAB3BP_2TEOM11S">#REF!</definedName>
    <definedName name="TABLEAU1_12TEOM">#REF!</definedName>
    <definedName name="tableau3">#REF!</definedName>
    <definedName name="tableau3REOM">#REF!</definedName>
    <definedName name="TEOM">#REF!</definedName>
    <definedName name="TEOMREGDEST">#REF!</definedName>
    <definedName name="_xlnm.Print_Area" localSheetId="0">'5 '!$A$1:$G$37</definedName>
    <definedName name="_xlnm.Print_Area" localSheetId="1">'5.1_2019'!$A$1:$G$59</definedName>
    <definedName name="_xlnm.Print_Area" localSheetId="2">'5.1_2020'!$A$1:$H$57</definedName>
    <definedName name="_xlnm.Print_Area" localSheetId="3">'5.1_evol'!$A$1:$G$59</definedName>
    <definedName name="_xlnm.Print_Area" localSheetId="4">'5.2'!$A$1:$G$56</definedName>
    <definedName name="_xlnm.Print_Area" localSheetId="5">'5.3'!$A$1:$G$75</definedName>
    <definedName name="_xlnm.Print_Area" localSheetId="6">'5.4 '!$A$1:$E$56</definedName>
    <definedName name="_xlnm.Print_Area" localSheetId="7">'5.5'!$A$1:$F$45</definedName>
    <definedName name="_xlnm.Print_Area" localSheetId="11">'5.6 série'!$A$1:$H$41</definedName>
    <definedName name="_xlnm.Print_Area" localSheetId="8">'5.6_2019'!$A$1:$G$40</definedName>
    <definedName name="_xlnm.Print_Area" localSheetId="9">'5.6_2020'!$A$1:$H$42</definedName>
    <definedName name="_xlnm.Print_Area" localSheetId="10">'5.6_evol'!$A$1:$G$40</definedName>
  </definedNames>
  <calcPr calcId="152511"/>
</workbook>
</file>

<file path=xl/calcChain.xml><?xml version="1.0" encoding="utf-8"?>
<calcChain xmlns="http://schemas.openxmlformats.org/spreadsheetml/2006/main">
  <c r="F11" i="13" l="1"/>
  <c r="E20" i="13" l="1"/>
  <c r="E19" i="13"/>
  <c r="E18" i="13"/>
  <c r="E16" i="13"/>
  <c r="E11" i="13"/>
  <c r="E21" i="13" l="1"/>
  <c r="E32" i="13"/>
  <c r="D32" i="13"/>
  <c r="C32" i="13"/>
  <c r="B32" i="13"/>
  <c r="E31" i="13"/>
  <c r="D31" i="13"/>
  <c r="C31" i="13"/>
  <c r="B31" i="13"/>
  <c r="F32" i="13"/>
  <c r="F31" i="13"/>
  <c r="F29" i="13"/>
  <c r="E29" i="13"/>
  <c r="D29" i="13"/>
  <c r="C29" i="13"/>
  <c r="F28" i="13"/>
  <c r="E28" i="13"/>
  <c r="D28" i="13"/>
  <c r="C28" i="13"/>
  <c r="F27" i="13"/>
  <c r="E27" i="13"/>
  <c r="D27" i="13"/>
  <c r="D30" i="13" s="1"/>
  <c r="C27" i="13"/>
  <c r="C30" i="13" s="1"/>
  <c r="B29" i="13"/>
  <c r="B28" i="13"/>
  <c r="B27" i="13"/>
  <c r="F30" i="13" l="1"/>
  <c r="E30" i="13"/>
  <c r="G41" i="20"/>
  <c r="F41" i="20"/>
  <c r="F77" i="20" s="1"/>
  <c r="E41" i="20"/>
  <c r="E77" i="20" s="1"/>
  <c r="C41" i="20"/>
  <c r="G58" i="21"/>
  <c r="F58" i="21"/>
  <c r="E58" i="21"/>
  <c r="D41" i="20" l="1"/>
  <c r="D77" i="20" s="1"/>
  <c r="C77" i="20"/>
  <c r="G77" i="20"/>
  <c r="D58" i="21"/>
  <c r="C58" i="21"/>
  <c r="E41" i="13" l="1"/>
  <c r="E40" i="13"/>
  <c r="E39" i="13"/>
  <c r="C41" i="13" l="1"/>
  <c r="B41" i="13"/>
  <c r="F33" i="13" l="1"/>
  <c r="E33" i="13"/>
  <c r="E43" i="13" s="1"/>
  <c r="E42" i="13"/>
  <c r="C40" i="13"/>
  <c r="B40" i="13"/>
  <c r="C39" i="13"/>
  <c r="B30" i="13" l="1"/>
  <c r="B39" i="13"/>
  <c r="D33" i="13"/>
  <c r="C33" i="13" l="1"/>
  <c r="C43" i="13" s="1"/>
  <c r="C42" i="13"/>
  <c r="B33" i="13"/>
  <c r="B43" i="13" s="1"/>
  <c r="B42" i="13"/>
  <c r="D20" i="13" l="1"/>
  <c r="D41" i="13" s="1"/>
  <c r="D19" i="13"/>
  <c r="D40" i="13" s="1"/>
  <c r="D18" i="13"/>
  <c r="D39" i="13" s="1"/>
  <c r="D16" i="13"/>
  <c r="D11" i="13"/>
  <c r="D21" i="13" l="1"/>
  <c r="D42" i="13" l="1"/>
  <c r="D43" i="13"/>
</calcChain>
</file>

<file path=xl/sharedStrings.xml><?xml version="1.0" encoding="utf-8"?>
<sst xmlns="http://schemas.openxmlformats.org/spreadsheetml/2006/main" count="815" uniqueCount="232">
  <si>
    <t>Communes</t>
  </si>
  <si>
    <t>Départements</t>
  </si>
  <si>
    <t xml:space="preserve">Communes </t>
  </si>
  <si>
    <t>Taxe d'habitation</t>
  </si>
  <si>
    <t>Taxe sur le foncier bâti</t>
  </si>
  <si>
    <t>Taxe sur le foncier non bâti</t>
  </si>
  <si>
    <t>Total</t>
  </si>
  <si>
    <t xml:space="preserve">Taxe d'habitation </t>
  </si>
  <si>
    <t>Taxes foncières</t>
  </si>
  <si>
    <t>Impôts économiques</t>
  </si>
  <si>
    <t>Compensations et dégrèvements législatifs au titre de la fiscalité directe locale</t>
  </si>
  <si>
    <t>Présentation - Définitions</t>
  </si>
  <si>
    <t>Ensemble des collectivités</t>
  </si>
  <si>
    <t>(en millions d'euros)</t>
  </si>
  <si>
    <t>(en %)</t>
  </si>
  <si>
    <t>Compensations (1)</t>
  </si>
  <si>
    <t>Dégrèvements législatifs (2)</t>
  </si>
  <si>
    <t>Contributions brutes de l'Etat (1+2)</t>
  </si>
  <si>
    <t>5-1 Vue d'ensemble de la fiscalité locale</t>
  </si>
  <si>
    <t>Impôts et taxes de la section de fonctionnement</t>
  </si>
  <si>
    <t xml:space="preserve"> FA : fiscalité additionnelle ; FPU : fiscalité professionnelle unique.</t>
  </si>
  <si>
    <t>Taxe d'enlèvement des ordures ménagères (TEOM)</t>
  </si>
  <si>
    <t>Taxe d'aménagement</t>
  </si>
  <si>
    <t>Taxe de séjour</t>
  </si>
  <si>
    <t>Autres</t>
  </si>
  <si>
    <t xml:space="preserve">Total contributions directes </t>
  </si>
  <si>
    <t>Total fiscalité directe locale</t>
  </si>
  <si>
    <t>Total contributions directes</t>
  </si>
  <si>
    <t xml:space="preserve">TEOM </t>
  </si>
  <si>
    <r>
      <t>Recettes</t>
    </r>
    <r>
      <rPr>
        <b/>
        <sz val="12"/>
        <rFont val="Arial"/>
        <family val="2"/>
      </rPr>
      <t xml:space="preserve"> (produits perçus et compensations) au titre de la fiscalité directe locale</t>
    </r>
  </si>
  <si>
    <t>Champ : ensemble des budgets (principaux et annexes) des collectivités locales et de leurs syndicats.</t>
  </si>
  <si>
    <t>LA FISCALITÉ LOCALE</t>
  </si>
  <si>
    <t>GFP</t>
  </si>
  <si>
    <t xml:space="preserve">Secteur communal </t>
  </si>
  <si>
    <t>Cotisation sur la valeur ajoutée des entreprises (CVAE)</t>
  </si>
  <si>
    <t>Impositions forfaitaires des entreprises de réseaux (IFER)</t>
  </si>
  <si>
    <t>Taxe sur les surfaces commerciales (TASCOM)</t>
  </si>
  <si>
    <t>Ensemble collectivités</t>
  </si>
  <si>
    <t>dont : à FA</t>
  </si>
  <si>
    <t xml:space="preserve">Évolution du produit </t>
  </si>
  <si>
    <t xml:space="preserve">Ensemble des collectivités </t>
  </si>
  <si>
    <t>EPCI</t>
  </si>
  <si>
    <t xml:space="preserve">Cotisation foncière des entreprises (CFE) </t>
  </si>
  <si>
    <t>5-5  Les contributions de l'Etat à la fiscalité directe locale</t>
  </si>
  <si>
    <t xml:space="preserve">5-3 Bases nettes et taux moyens d'imposition </t>
  </si>
  <si>
    <t>5-2 Les recettes de la fiscalité locale</t>
  </si>
  <si>
    <t xml:space="preserve">5-5 Les contributions de l'État à la fiscalité directe locale </t>
  </si>
  <si>
    <t>Ensemble des 
" Taxes ménages "</t>
  </si>
  <si>
    <t>dont part incitative</t>
  </si>
  <si>
    <t>5-3 Bases nettes et taux moyens d'imposition</t>
  </si>
  <si>
    <t>Taxe d'habitation (TH)</t>
  </si>
  <si>
    <t>Taxe sur le foncier bâti (FB)</t>
  </si>
  <si>
    <t>Cotisation foncière des entreprises (CFE)</t>
  </si>
  <si>
    <r>
      <t xml:space="preserve">Taxe d'habitation (TH) </t>
    </r>
    <r>
      <rPr>
        <b/>
        <vertAlign val="superscript"/>
        <sz val="10"/>
        <rFont val="Arial"/>
        <family val="2"/>
      </rPr>
      <t xml:space="preserve">(a) </t>
    </r>
  </si>
  <si>
    <t>dont : membres d'un EPCI à FA</t>
  </si>
  <si>
    <t xml:space="preserve"> : à FPU </t>
  </si>
  <si>
    <t xml:space="preserve"> : membres d'un EPCI à FPU </t>
  </si>
  <si>
    <t xml:space="preserve">EPCI à FP (y compris MGP) </t>
  </si>
  <si>
    <t>Taxes annexes</t>
  </si>
  <si>
    <t>TASA (Région)</t>
  </si>
  <si>
    <t>GEMAPI (Secteur communal)</t>
  </si>
  <si>
    <t>-</t>
  </si>
  <si>
    <r>
      <t>- Autres Impôts et taxes</t>
    </r>
    <r>
      <rPr>
        <b/>
        <vertAlign val="superscript"/>
        <sz val="10"/>
        <rFont val="Arial"/>
        <family val="2"/>
      </rPr>
      <t xml:space="preserve"> (b)</t>
    </r>
  </si>
  <si>
    <t xml:space="preserve">Total des impôts et taxes </t>
  </si>
  <si>
    <r>
      <t>Impôts et taxes de la section d'investissement</t>
    </r>
    <r>
      <rPr>
        <b/>
        <vertAlign val="superscript"/>
        <sz val="10"/>
        <rFont val="Arial"/>
        <family val="2"/>
      </rPr>
      <t xml:space="preserve"> (b)</t>
    </r>
  </si>
  <si>
    <r>
      <t xml:space="preserve">Taxe d'habitation (TH) </t>
    </r>
    <r>
      <rPr>
        <b/>
        <vertAlign val="superscript"/>
        <sz val="10"/>
        <rFont val="Arial"/>
        <family val="2"/>
      </rPr>
      <t>(b)</t>
    </r>
  </si>
  <si>
    <r>
      <t>Secteur communal</t>
    </r>
    <r>
      <rPr>
        <b/>
        <vertAlign val="superscript"/>
        <sz val="10"/>
        <rFont val="Arial"/>
        <family val="2"/>
      </rPr>
      <t xml:space="preserve"> (c)</t>
    </r>
  </si>
  <si>
    <t>Taxe d'habitation sur les logements vacants (THLV)</t>
  </si>
  <si>
    <t>Syndicats</t>
  </si>
  <si>
    <t>Fraction de TVA</t>
  </si>
  <si>
    <t xml:space="preserve">Source : DGCL. Données DGFiP, REI pour les impôts locaux et comptes de gestion pour les autres. </t>
  </si>
  <si>
    <r>
      <t>Les recettes de la fiscalité locale</t>
    </r>
    <r>
      <rPr>
        <b/>
        <vertAlign val="superscript"/>
        <sz val="14"/>
        <color theme="1"/>
        <rFont val="Arial"/>
        <family val="2"/>
      </rPr>
      <t xml:space="preserve"> (a)</t>
    </r>
  </si>
  <si>
    <t>(a) La métropole de Lyon et les EPT de la métropole du grand Paris (MGP) sont intégralement assimilés aux GFP.</t>
  </si>
  <si>
    <r>
      <t>Les bases nettes</t>
    </r>
    <r>
      <rPr>
        <b/>
        <vertAlign val="superscript"/>
        <sz val="12"/>
        <rFont val="Arial"/>
        <family val="2"/>
      </rPr>
      <t xml:space="preserve"> (a)</t>
    </r>
  </si>
  <si>
    <t>(en millions d'euros )</t>
  </si>
  <si>
    <t>(c) La base du secteur communal est la somme des bases communales et intercommunales en FPU, en ZAE et en ZDE.</t>
  </si>
  <si>
    <t>Source : DGCL. Données DGFIP, REI.</t>
  </si>
  <si>
    <r>
      <t>Les taux moyens d'imposition</t>
    </r>
    <r>
      <rPr>
        <b/>
        <vertAlign val="superscript"/>
        <sz val="12"/>
        <rFont val="Arial"/>
        <family val="2"/>
      </rPr>
      <t xml:space="preserve"> (a)</t>
    </r>
  </si>
  <si>
    <t>Taxe sur le foncier bati (FB)</t>
  </si>
  <si>
    <t>(b) Y compris majoration des résidences secondaires.</t>
  </si>
  <si>
    <t>TASA et GEMAPI</t>
  </si>
  <si>
    <t>(a) Recettes : produits perçus + compensations.</t>
  </si>
  <si>
    <r>
      <t>Part des recettes</t>
    </r>
    <r>
      <rPr>
        <b/>
        <vertAlign val="superscript"/>
        <sz val="12"/>
        <rFont val="Arial"/>
        <family val="2"/>
      </rPr>
      <t>(a)</t>
    </r>
    <r>
      <rPr>
        <b/>
        <sz val="12"/>
        <rFont val="Arial"/>
        <family val="2"/>
      </rPr>
      <t xml:space="preserve"> prises en charge par l'Etat au titre de la fiscalité directe locale</t>
    </r>
  </si>
  <si>
    <t>Source : DGCL. Données DGFIP.</t>
  </si>
  <si>
    <t>Ensemble de la fiscalité locale</t>
  </si>
  <si>
    <t>(a) Y compris majoration sur les résidences secondaires.</t>
  </si>
  <si>
    <t>Effet taux*</t>
  </si>
  <si>
    <t>Effet base*</t>
  </si>
  <si>
    <t>(b) Non compris la taxe additionnelle au foncier non bâti.</t>
  </si>
  <si>
    <t>CTU</t>
  </si>
  <si>
    <t>Valeur locative des locaux d'habitation</t>
  </si>
  <si>
    <t>- Abattements pour charges de famille</t>
  </si>
  <si>
    <t>- Exonérations</t>
  </si>
  <si>
    <r>
      <t>Ensemble des collectivités</t>
    </r>
    <r>
      <rPr>
        <sz val="10"/>
        <rFont val="Arial"/>
        <family val="2"/>
      </rPr>
      <t xml:space="preserve"> (y c. départements et CTU)</t>
    </r>
  </si>
  <si>
    <t>Régions
et CTU</t>
  </si>
  <si>
    <r>
      <t>- Impôts locaux</t>
    </r>
    <r>
      <rPr>
        <b/>
        <vertAlign val="superscript"/>
        <sz val="10"/>
        <rFont val="Arial"/>
        <family val="2"/>
      </rPr>
      <t xml:space="preserve"> (a)</t>
    </r>
  </si>
  <si>
    <t>Versement mobilité (VM)</t>
  </si>
  <si>
    <t>Régions et CTU</t>
  </si>
  <si>
    <t xml:space="preserve">Pour chaque type de collectivité, les taux moyens des taxes dites "ménages" sont calculés en divisant la somme des produits réellement perçus par la somme de leurs bases. Les produits réellement perçus intègrent les "gains et pertes", les lissages depuis 2017, et les produits des taxes additionnelles ou des majorations. Pour le secteur communal et l'ensemble des collectivités, les taux moyens sont calculés en rapportant l'ensemble des produits aux bases communales.
Pour la CFE, la base du secteur communal est la somme des bases communales et intercommunales en FPU, en ZAE et en ZDE. </t>
  </si>
  <si>
    <t>Ensemble
2020</t>
  </si>
  <si>
    <t>Évolution 2020 / 2019</t>
  </si>
  <si>
    <t>5-4 Décomposition de l'évolution des produits des taxes en 2020 : effet base et effet taux</t>
  </si>
  <si>
    <r>
      <t xml:space="preserve">Collectivités selon le type de fiscalité 
</t>
    </r>
    <r>
      <rPr>
        <sz val="10"/>
        <rFont val="Arial"/>
        <family val="2"/>
      </rPr>
      <t>(y compris les syndicats à contributions fiscalisées)</t>
    </r>
  </si>
  <si>
    <r>
      <t xml:space="preserve">Taxe sur le foncier non bâti (FnB) </t>
    </r>
    <r>
      <rPr>
        <b/>
        <vertAlign val="superscript"/>
        <sz val="10"/>
        <rFont val="Arial"/>
        <family val="2"/>
      </rPr>
      <t>(b)</t>
    </r>
  </si>
  <si>
    <r>
      <t>Taxe d'enlèvement des ordures ménagères (TEOM)</t>
    </r>
    <r>
      <rPr>
        <b/>
        <vertAlign val="superscript"/>
        <sz val="10"/>
        <rFont val="Arial"/>
        <family val="2"/>
      </rPr>
      <t xml:space="preserve"> (c)</t>
    </r>
  </si>
  <si>
    <t>(b) Y compris taxe additionnelle.</t>
  </si>
  <si>
    <t>(c) Y compris la part incitative.</t>
  </si>
  <si>
    <t>Ensemble
2019</t>
  </si>
  <si>
    <t>(b) Y compris majoration des résidences secondaires (131 M€ en 2020).</t>
  </si>
  <si>
    <t>Tableau annexe</t>
  </si>
  <si>
    <t>Taxe d'habitation y c. LV</t>
  </si>
  <si>
    <t>Syndicat</t>
  </si>
  <si>
    <t>Taxe sur le foncier non bâti
 (FnB) hors taxe additionnelle</t>
  </si>
  <si>
    <t>- Abbatements facultatifs</t>
  </si>
  <si>
    <t>= Bases nettes des Communes</t>
  </si>
  <si>
    <t>Syndicats et GFP</t>
  </si>
  <si>
    <t>Taxe d'habitation (TH y c. THLV)</t>
  </si>
  <si>
    <t>Tableau annexe : Taux moyens</t>
  </si>
  <si>
    <t>Taxe sur le foncier bati (FB) hors Taxe additionnelle</t>
  </si>
  <si>
    <t>Tableau annexe : bases</t>
  </si>
  <si>
    <t>Impôts et taxes perçus par les collectivités locales</t>
  </si>
  <si>
    <t>Recettes liées à l'apprentissage et à la formation professionnelle</t>
  </si>
  <si>
    <t>octroi de mer</t>
  </si>
  <si>
    <t>TH</t>
  </si>
  <si>
    <t xml:space="preserve">TH logements vacants </t>
  </si>
  <si>
    <t>Foncier bâti (FB)</t>
  </si>
  <si>
    <t>Foncier non bâti (FnB)</t>
  </si>
  <si>
    <t>CFE</t>
  </si>
  <si>
    <t>CVAE</t>
  </si>
  <si>
    <t>IFER</t>
  </si>
  <si>
    <t>TASCOM</t>
  </si>
  <si>
    <t>TEOM</t>
  </si>
  <si>
    <t>DMTO</t>
  </si>
  <si>
    <t>TICPE</t>
  </si>
  <si>
    <t>TSCA</t>
  </si>
  <si>
    <t>TCFE</t>
  </si>
  <si>
    <t>Certificats d'immatriculation</t>
  </si>
  <si>
    <t>Corse et Outre-mer</t>
  </si>
  <si>
    <t>dont :  carburants</t>
  </si>
  <si>
    <t>Attribution fonds de péréq. DMTO</t>
  </si>
  <si>
    <t>Solde (dont autres reversements)</t>
  </si>
  <si>
    <t>Pylônes électriques</t>
  </si>
  <si>
    <t>Balayage</t>
  </si>
  <si>
    <t>Taxes funéraires</t>
  </si>
  <si>
    <t>Taxes sur les passagers</t>
  </si>
  <si>
    <t>Droits de place</t>
  </si>
  <si>
    <t>Permis de conduire</t>
  </si>
  <si>
    <t>Véhicule de transport de marchandises</t>
  </si>
  <si>
    <t>Déchets stockés</t>
  </si>
  <si>
    <t>Locaux à usage de bureaux</t>
  </si>
  <si>
    <t>Redevance des mines</t>
  </si>
  <si>
    <t>Eaux minérales</t>
  </si>
  <si>
    <t>Remontées mécaniques</t>
  </si>
  <si>
    <t>Publicité extérieure</t>
  </si>
  <si>
    <r>
      <t>Communes</t>
    </r>
    <r>
      <rPr>
        <b/>
        <vertAlign val="superscript"/>
        <sz val="10"/>
        <rFont val="Arial"/>
        <family val="2"/>
      </rPr>
      <t xml:space="preserve"> (c)</t>
    </r>
  </si>
  <si>
    <r>
      <t>GFP</t>
    </r>
    <r>
      <rPr>
        <b/>
        <vertAlign val="superscript"/>
        <sz val="10"/>
        <rFont val="Arial"/>
        <family val="2"/>
      </rPr>
      <t xml:space="preserve"> (d)</t>
    </r>
  </si>
  <si>
    <t>(c) Y compris Ville de Paris. (d) Y compris métropole de Lyon et les EPT de la MGP.</t>
  </si>
  <si>
    <t>(a) Source : Recensement des éléments d'imposition (REI). (b) Source : Comptes de gestion. Voir la partie "Définitions" pour la signification des acronymes.</t>
  </si>
  <si>
    <t>GEMAPI et TASA</t>
  </si>
  <si>
    <t>Jeux et paris</t>
  </si>
  <si>
    <t>5-4 Décomposition de l'évolution du produit des taxes : effet base et effet taux</t>
  </si>
  <si>
    <t>5-1 Vue d'ensemble de la fiscalité locale (2019)</t>
  </si>
  <si>
    <t>Impôts et taxes perçus par les collectivités locales (2019)</t>
  </si>
  <si>
    <t>En ligne seulement</t>
  </si>
  <si>
    <t>5-6 Redevances et recettes tarifaires</t>
  </si>
  <si>
    <t>Principales redevances et recettes tarifaires en 2020</t>
  </si>
  <si>
    <r>
      <t>Communes</t>
    </r>
    <r>
      <rPr>
        <b/>
        <vertAlign val="superscript"/>
        <sz val="10"/>
        <rFont val="Arial"/>
        <family val="2"/>
      </rPr>
      <t xml:space="preserve"> (a)</t>
    </r>
  </si>
  <si>
    <r>
      <t>GFP</t>
    </r>
    <r>
      <rPr>
        <b/>
        <vertAlign val="superscript"/>
        <sz val="10"/>
        <rFont val="Arial"/>
        <family val="2"/>
      </rPr>
      <t xml:space="preserve"> (b)</t>
    </r>
  </si>
  <si>
    <t>Ventes de produits finis</t>
  </si>
  <si>
    <t>vente d'eau</t>
  </si>
  <si>
    <t>taxes et redevance d'eau</t>
  </si>
  <si>
    <t>vente de terrains aménagés</t>
  </si>
  <si>
    <t>Produits forestiers</t>
  </si>
  <si>
    <t>récoltes</t>
  </si>
  <si>
    <t>coupes de bois</t>
  </si>
  <si>
    <t>Utilisation du domaine</t>
  </si>
  <si>
    <t>concessions et redevances funéraires</t>
  </si>
  <si>
    <t>droits de stationnement, location</t>
  </si>
  <si>
    <t>redevance stationnement et post-stationnement</t>
  </si>
  <si>
    <t>péage, passage, pesage</t>
  </si>
  <si>
    <t>droits de chasse et pêche</t>
  </si>
  <si>
    <t>pâturage</t>
  </si>
  <si>
    <t>redevance ski de fond</t>
  </si>
  <si>
    <t>autres redevances</t>
  </si>
  <si>
    <t>enlèvements ordures, déchets</t>
  </si>
  <si>
    <t>culture</t>
  </si>
  <si>
    <t>sports et loisirs</t>
  </si>
  <si>
    <t>analyse et désinfection</t>
  </si>
  <si>
    <t>droits navigation</t>
  </si>
  <si>
    <t>social</t>
  </si>
  <si>
    <t>périscolaire</t>
  </si>
  <si>
    <t>assainissement</t>
  </si>
  <si>
    <t>location compteurs</t>
  </si>
  <si>
    <t>Autres recettes</t>
  </si>
  <si>
    <t>ventes de marchandises</t>
  </si>
  <si>
    <t>concessions, brevets, marques</t>
  </si>
  <si>
    <t>fermiers et concessionnaires</t>
  </si>
  <si>
    <t>(a) Y compris Ville de Paris. (b) Y compris métropole de Lyon et les EPT de la MGP.</t>
  </si>
  <si>
    <t>en ligne uniquement</t>
  </si>
  <si>
    <t>Principales redevances et recettes tarifaires en 2019</t>
  </si>
  <si>
    <t>2020 (provisoire)</t>
  </si>
  <si>
    <t>Principales redevances et recettes tarifaires en 2020 (évolution)</t>
  </si>
  <si>
    <r>
      <t>Communes</t>
    </r>
    <r>
      <rPr>
        <b/>
        <vertAlign val="superscript"/>
        <sz val="10"/>
        <rFont val="Arial"/>
        <family val="2"/>
      </rPr>
      <t xml:space="preserve"> (d)</t>
    </r>
  </si>
  <si>
    <r>
      <t>GFP</t>
    </r>
    <r>
      <rPr>
        <b/>
        <vertAlign val="superscript"/>
        <sz val="10"/>
        <rFont val="Arial"/>
        <family val="2"/>
      </rPr>
      <t xml:space="preserve"> (e)</t>
    </r>
  </si>
  <si>
    <t>Principales redevances et recettes tarifaires</t>
  </si>
  <si>
    <t>transport</t>
  </si>
  <si>
    <t>revenus des immeubles</t>
  </si>
  <si>
    <t>Secteur communal</t>
  </si>
  <si>
    <t>(c) Y compris la taxe additionnelle au foncier non bâti (85 M€ en 2020).</t>
  </si>
  <si>
    <t>(d) Par collectivité réellement bénéficiaire, après reversement des GFP aux syndicats.</t>
  </si>
  <si>
    <r>
      <t>Taxe d'enlèvement des ordures ménagères (TEOM)</t>
    </r>
    <r>
      <rPr>
        <b/>
        <vertAlign val="superscript"/>
        <sz val="10"/>
        <rFont val="Arial"/>
        <family val="2"/>
      </rPr>
      <t xml:space="preserve"> (d)</t>
    </r>
  </si>
  <si>
    <r>
      <t xml:space="preserve">Taxe sur le foncier non bâti
 (FnB) </t>
    </r>
    <r>
      <rPr>
        <b/>
        <vertAlign val="superscript"/>
        <sz val="10"/>
        <rFont val="Arial"/>
        <family val="2"/>
      </rPr>
      <t>(c)</t>
    </r>
  </si>
  <si>
    <t>Prestations de services</t>
  </si>
  <si>
    <r>
      <t>Secteur communal</t>
    </r>
    <r>
      <rPr>
        <b/>
        <vertAlign val="superscript"/>
        <sz val="10"/>
        <rFont val="Arial"/>
        <family val="2"/>
      </rPr>
      <t xml:space="preserve"> </t>
    </r>
  </si>
  <si>
    <t>(c) Y compris la taxe additionnelle au foncier non bâti.</t>
  </si>
  <si>
    <t>(d) Y compris la part incitative.</t>
  </si>
  <si>
    <r>
      <t xml:space="preserve">Taxe d'enlèvement des ordures ménagères (TEOM) </t>
    </r>
    <r>
      <rPr>
        <b/>
        <vertAlign val="superscript"/>
        <sz val="10"/>
        <rFont val="Arial"/>
        <family val="2"/>
      </rPr>
      <t>(d)</t>
    </r>
  </si>
  <si>
    <r>
      <t>Taxe sur le foncier non bati (FnB)</t>
    </r>
    <r>
      <rPr>
        <b/>
        <vertAlign val="superscript"/>
        <sz val="10"/>
        <rFont val="Arial"/>
        <family val="2"/>
      </rPr>
      <t xml:space="preserve"> (c)</t>
    </r>
  </si>
  <si>
    <r>
      <t>Taxe sur le foncier non bâti (FnB)</t>
    </r>
    <r>
      <rPr>
        <b/>
        <vertAlign val="superscript"/>
        <sz val="10"/>
        <rFont val="Arial"/>
        <family val="2"/>
      </rPr>
      <t xml:space="preserve"> (b)</t>
    </r>
  </si>
  <si>
    <t>* Lorsqu'un groupement instaure une taxe qui n'existait pas l'année précédente, cette instauration est intégralement comptée dans l'effet taux. On considère que la base préexistait, mais qu'elle était affectée d'un taux nul. Cela explique les écarts entre l'évolution des bases dans le tableau 5.3 et l'effet base ici.</t>
  </si>
  <si>
    <t xml:space="preserve">Source : DGCL. Données DGFiP, comptes de gestion. </t>
  </si>
  <si>
    <t>dégradation voies et chemins</t>
  </si>
  <si>
    <t>5-1 Vue d'ensemble de la fiscalité locale (évolutions)</t>
  </si>
  <si>
    <t>évolutions (en %)</t>
  </si>
  <si>
    <t>Écarts en M€  (2020 - 2019)</t>
  </si>
  <si>
    <t>n.d.</t>
  </si>
  <si>
    <t>2020 / 2019</t>
  </si>
  <si>
    <t>Ecart 
2020-2019</t>
  </si>
  <si>
    <t xml:space="preserve">(a) Source : Recensement des éléments d'imposition (REI). </t>
  </si>
  <si>
    <t>(b) Source : Comptes de gestion. Voir la partie "Définitions" pour la signification des acronymes.</t>
  </si>
  <si>
    <t xml:space="preserve">(c) Y compris Ville de Paris. </t>
  </si>
  <si>
    <t>(d) Y compris métropole de Lyon et les EPT de la MGP.</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</si>
</sst>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0.0"/>
    <numFmt numFmtId="165" formatCode="0.000"/>
    <numFmt numFmtId="166" formatCode="0.0"/>
    <numFmt numFmtId="167" formatCode="0.0%"/>
    <numFmt numFmtId="168" formatCode="_-* #,##0\ _€_-;\-* #,##0\ _€_-;_-* &quot;-&quot;??\ _€_-;_-@_-"/>
    <numFmt numFmtId="169" formatCode="_-* #,##0.0\ _€_-;\-* #,##0.0\ _€_-;_-* &quot;-&quot;??\ _€_-;_-@_-"/>
    <numFmt numFmtId="170" formatCode="\+0.0;\-0.0"/>
    <numFmt numFmtId="171" formatCode="#,##0.0000"/>
    <numFmt numFmtId="172" formatCode="\+0.0%;\-0.0%"/>
    <numFmt numFmtId="173" formatCode="\+#,##0;\-#,##0"/>
    <numFmt numFmtId="174" formatCode="\+0%;\-0%"/>
  </numFmts>
  <fonts count="66" x14ac:knownFonts="1">
    <font>
      <sz val="10"/>
      <name val="Arial"/>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MS Sans Serif"/>
      <family val="2"/>
    </font>
    <font>
      <sz val="10"/>
      <name val="Arial"/>
      <family val="2"/>
    </font>
    <font>
      <sz val="11"/>
      <color indexed="62"/>
      <name val="Calibri"/>
      <family val="2"/>
    </font>
    <font>
      <b/>
      <sz val="12"/>
      <name val="Arial"/>
      <family val="2"/>
    </font>
    <font>
      <sz val="11"/>
      <color indexed="20"/>
      <name val="Calibri"/>
      <family val="2"/>
    </font>
    <font>
      <sz val="10"/>
      <color indexed="10"/>
      <name val="Arial"/>
      <family val="2"/>
    </font>
    <font>
      <u/>
      <sz val="10"/>
      <color indexed="12"/>
      <name val="Arial"/>
      <family val="2"/>
    </font>
    <font>
      <sz val="11"/>
      <color indexed="60"/>
      <name val="Calibri"/>
      <family val="2"/>
    </font>
    <font>
      <sz val="10"/>
      <name val="MS Sans Serif"/>
      <family val="2"/>
    </font>
    <font>
      <b/>
      <sz val="10"/>
      <color indexed="9"/>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24"/>
      <name val="Arial"/>
      <family val="2"/>
    </font>
    <font>
      <b/>
      <sz val="24"/>
      <name val="Arial"/>
      <family val="2"/>
    </font>
    <font>
      <sz val="12"/>
      <name val="Arial"/>
      <family val="2"/>
    </font>
    <font>
      <sz val="12"/>
      <name val="MS Sans Serif"/>
      <family val="2"/>
    </font>
    <font>
      <sz val="8"/>
      <name val="Arial"/>
      <family val="2"/>
    </font>
    <font>
      <b/>
      <sz val="14"/>
      <name val="Arial"/>
      <family val="2"/>
    </font>
    <font>
      <i/>
      <sz val="8"/>
      <name val="Arial"/>
      <family val="2"/>
    </font>
    <font>
      <b/>
      <sz val="10"/>
      <name val="Arial"/>
      <family val="2"/>
    </font>
    <font>
      <b/>
      <sz val="10"/>
      <color indexed="12"/>
      <name val="Arial"/>
      <family val="2"/>
    </font>
    <font>
      <sz val="9"/>
      <name val="Arial"/>
      <family val="2"/>
    </font>
    <font>
      <i/>
      <sz val="8"/>
      <color indexed="12"/>
      <name val="Arial"/>
      <family val="2"/>
    </font>
    <font>
      <b/>
      <sz val="9"/>
      <color indexed="12"/>
      <name val="Arial"/>
      <family val="2"/>
    </font>
    <font>
      <i/>
      <sz val="9"/>
      <name val="Arial"/>
      <family val="2"/>
    </font>
    <font>
      <sz val="12"/>
      <name val="MS Sans Serif"/>
      <family val="2"/>
    </font>
    <font>
      <b/>
      <sz val="10"/>
      <name val="Bookman Old Style"/>
      <family val="1"/>
    </font>
    <font>
      <b/>
      <i/>
      <sz val="10"/>
      <color indexed="56"/>
      <name val="Arial"/>
      <family val="2"/>
    </font>
    <font>
      <b/>
      <sz val="8"/>
      <color indexed="10"/>
      <name val="Arial"/>
      <family val="2"/>
    </font>
    <font>
      <i/>
      <sz val="10"/>
      <name val="MS Sans Serif"/>
      <family val="2"/>
    </font>
    <font>
      <b/>
      <vertAlign val="superscript"/>
      <sz val="12"/>
      <name val="Arial"/>
      <family val="2"/>
    </font>
    <font>
      <sz val="10"/>
      <color rgb="FFFF0000"/>
      <name val="Arial"/>
      <family val="2"/>
    </font>
    <font>
      <sz val="10"/>
      <color theme="1"/>
      <name val="MS Sans Serif"/>
      <family val="2"/>
    </font>
    <font>
      <sz val="9"/>
      <color theme="1"/>
      <name val="Arial"/>
      <family val="2"/>
    </font>
    <font>
      <b/>
      <sz val="10"/>
      <color rgb="FF0070C0"/>
      <name val="Arial"/>
      <family val="2"/>
    </font>
    <font>
      <b/>
      <vertAlign val="superscript"/>
      <sz val="10"/>
      <name val="Arial"/>
      <family val="2"/>
    </font>
    <font>
      <b/>
      <sz val="11"/>
      <color rgb="FFFF0000"/>
      <name val="Arial"/>
      <family val="2"/>
    </font>
    <font>
      <b/>
      <sz val="11"/>
      <name val="Arial"/>
      <family val="2"/>
    </font>
    <font>
      <b/>
      <sz val="10"/>
      <color rgb="FFFF0000"/>
      <name val="Arial"/>
      <family val="2"/>
    </font>
    <font>
      <b/>
      <sz val="14"/>
      <color theme="1"/>
      <name val="Arial"/>
      <family val="2"/>
    </font>
    <font>
      <sz val="12"/>
      <color theme="1"/>
      <name val="Arial"/>
      <family val="2"/>
    </font>
    <font>
      <sz val="10"/>
      <color theme="1"/>
      <name val="Arial"/>
      <family val="2"/>
    </font>
    <font>
      <i/>
      <sz val="10"/>
      <name val="Arial"/>
      <family val="2"/>
    </font>
    <font>
      <b/>
      <i/>
      <sz val="10"/>
      <name val="Arial"/>
      <family val="2"/>
    </font>
    <font>
      <b/>
      <sz val="10"/>
      <color theme="1"/>
      <name val="Arial"/>
      <family val="2"/>
    </font>
    <font>
      <b/>
      <vertAlign val="superscript"/>
      <sz val="14"/>
      <color theme="1"/>
      <name val="Arial"/>
      <family val="2"/>
    </font>
    <font>
      <sz val="11"/>
      <name val="Calibri"/>
      <family val="2"/>
      <scheme val="minor"/>
    </font>
    <font>
      <b/>
      <sz val="11"/>
      <color theme="1"/>
      <name val="Calibri"/>
      <family val="2"/>
      <scheme val="minor"/>
    </font>
    <font>
      <i/>
      <sz val="11"/>
      <color theme="1"/>
      <name val="Calibri"/>
      <family val="2"/>
      <scheme val="minor"/>
    </font>
    <font>
      <sz val="10"/>
      <color rgb="FFFF0000"/>
      <name val="Calibri"/>
      <family val="2"/>
      <scheme val="minor"/>
    </font>
    <font>
      <sz val="10"/>
      <name val="MS Sans Serif"/>
    </font>
    <font>
      <sz val="11"/>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31"/>
      </patternFill>
    </fill>
    <fill>
      <patternFill patternType="solid">
        <fgColor indexed="43"/>
      </patternFill>
    </fill>
    <fill>
      <patternFill patternType="solid">
        <fgColor indexed="10"/>
        <bgColor indexed="60"/>
      </patternFill>
    </fill>
    <fill>
      <patternFill patternType="solid">
        <fgColor indexed="55"/>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medium">
        <color indexed="8"/>
      </left>
      <right style="medium">
        <color indexed="8"/>
      </right>
      <top/>
      <bottom/>
      <diagonal/>
    </border>
    <border>
      <left style="thin">
        <color indexed="22"/>
      </left>
      <right style="thin">
        <color indexed="22"/>
      </right>
      <top style="thin">
        <color indexed="22"/>
      </top>
      <bottom style="thin">
        <color indexed="22"/>
      </bottom>
      <diagonal/>
    </border>
    <border>
      <left style="medium">
        <color indexed="8"/>
      </left>
      <right/>
      <top style="thin">
        <color indexed="8"/>
      </top>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diagonal/>
    </border>
    <border>
      <left style="medium">
        <color indexed="8"/>
      </left>
      <right style="thin">
        <color indexed="8"/>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DotDot">
        <color indexed="64"/>
      </top>
      <bottom/>
      <diagonal/>
    </border>
    <border>
      <left/>
      <right/>
      <top style="dashDotDot">
        <color auto="1"/>
      </top>
      <bottom style="thin">
        <color indexed="64"/>
      </bottom>
      <diagonal/>
    </border>
    <border>
      <left/>
      <right/>
      <top style="dotted">
        <color auto="1"/>
      </top>
      <bottom style="dotted">
        <color auto="1"/>
      </bottom>
      <diagonal/>
    </border>
    <border>
      <left/>
      <right/>
      <top style="dotted">
        <color auto="1"/>
      </top>
      <bottom/>
      <diagonal/>
    </border>
    <border>
      <left/>
      <right/>
      <top style="dotted">
        <color auto="1"/>
      </top>
      <bottom style="dashDotDot">
        <color auto="1"/>
      </bottom>
      <diagonal/>
    </border>
  </borders>
  <cellStyleXfs count="7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0" borderId="2" applyNumberFormat="0" applyFill="0" applyAlignment="0" applyProtection="0"/>
    <xf numFmtId="0" fontId="7" fillId="0" borderId="3" applyNumberFormat="0" applyFill="0" applyProtection="0">
      <alignment horizontal="center" vertical="center"/>
    </xf>
    <xf numFmtId="0" fontId="7" fillId="0" borderId="3" applyNumberFormat="0" applyFill="0" applyProtection="0">
      <alignment horizontal="center" vertical="center"/>
    </xf>
    <xf numFmtId="0" fontId="7" fillId="0" borderId="3" applyNumberFormat="0" applyFill="0" applyProtection="0">
      <alignment horizontal="center" vertical="center"/>
    </xf>
    <xf numFmtId="0" fontId="1" fillId="21" borderId="4" applyNumberFormat="0" applyFont="0" applyAlignment="0" applyProtection="0"/>
    <xf numFmtId="0" fontId="8" fillId="21" borderId="4" applyNumberFormat="0" applyFont="0" applyAlignment="0" applyProtection="0"/>
    <xf numFmtId="0" fontId="8" fillId="0" borderId="5" applyNumberFormat="0" applyFill="0" applyProtection="0">
      <alignment horizontal="center" vertical="center"/>
    </xf>
    <xf numFmtId="0" fontId="9" fillId="7" borderId="1" applyNumberFormat="0" applyAlignment="0" applyProtection="0"/>
    <xf numFmtId="0" fontId="8" fillId="22" borderId="6" applyNumberFormat="0" applyProtection="0">
      <alignment horizontal="center" vertical="center" wrapText="1"/>
    </xf>
    <xf numFmtId="49" fontId="10" fillId="22" borderId="7" applyProtection="0">
      <alignment horizontal="center" vertical="center"/>
    </xf>
    <xf numFmtId="0" fontId="11" fillId="3" borderId="0" applyNumberFormat="0" applyBorder="0" applyAlignment="0" applyProtection="0"/>
    <xf numFmtId="49" fontId="8" fillId="0" borderId="3" applyFill="0" applyProtection="0">
      <alignment horizontal="left" vertical="center"/>
    </xf>
    <xf numFmtId="0" fontId="12" fillId="0" borderId="0" applyFill="0" applyProtection="0">
      <alignment horizontal="left" vertical="center"/>
    </xf>
    <xf numFmtId="0" fontId="13"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8" fillId="0" borderId="0"/>
    <xf numFmtId="0" fontId="8" fillId="0" borderId="0"/>
    <xf numFmtId="0" fontId="14" fillId="23"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39" fillId="0" borderId="0"/>
    <xf numFmtId="0" fontId="29" fillId="0" borderId="0"/>
    <xf numFmtId="0" fontId="16" fillId="24" borderId="8" applyNumberFormat="0" applyProtection="0">
      <alignment horizontal="center" vertical="center"/>
    </xf>
    <xf numFmtId="9" fontId="1" fillId="0" borderId="0" applyFont="0" applyFill="0" applyBorder="0" applyAlignment="0" applyProtection="0"/>
    <xf numFmtId="9" fontId="8" fillId="0" borderId="0" applyFont="0" applyFill="0" applyBorder="0" applyAlignment="0" applyProtection="0"/>
    <xf numFmtId="0" fontId="17" fillId="4" borderId="0" applyNumberFormat="0" applyBorder="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25" borderId="14" applyNumberFormat="0" applyAlignment="0" applyProtection="0"/>
  </cellStyleXfs>
  <cellXfs count="509">
    <xf numFmtId="0" fontId="0" fillId="0" borderId="0" xfId="0"/>
    <xf numFmtId="0" fontId="33" fillId="0" borderId="0" xfId="0" applyFont="1" applyFill="1" applyBorder="1"/>
    <xf numFmtId="0" fontId="46" fillId="0" borderId="0" xfId="0" applyFont="1" applyFill="1" applyBorder="1" applyAlignment="1">
      <alignment horizontal="left"/>
    </xf>
    <xf numFmtId="0" fontId="7" fillId="0" borderId="0" xfId="0" applyFont="1" applyFill="1"/>
    <xf numFmtId="1" fontId="0" fillId="0" borderId="0" xfId="0" applyNumberFormat="1" applyFill="1" applyBorder="1" applyAlignment="1">
      <alignment horizontal="right"/>
    </xf>
    <xf numFmtId="0" fontId="0" fillId="0" borderId="0" xfId="0" applyFill="1" applyBorder="1"/>
    <xf numFmtId="2" fontId="38" fillId="0" borderId="0" xfId="0" applyNumberFormat="1" applyFont="1" applyFill="1"/>
    <xf numFmtId="0" fontId="0" fillId="0" borderId="0" xfId="0" applyFill="1" applyAlignment="1">
      <alignment horizontal="left"/>
    </xf>
    <xf numFmtId="4" fontId="34" fillId="0" borderId="0" xfId="42" applyNumberFormat="1" applyFont="1" applyFill="1" applyBorder="1" applyAlignment="1">
      <alignment horizontal="right"/>
    </xf>
    <xf numFmtId="2" fontId="34" fillId="0" borderId="0" xfId="42" applyNumberFormat="1" applyFont="1" applyFill="1" applyBorder="1" applyAlignment="1">
      <alignment horizontal="right"/>
    </xf>
    <xf numFmtId="0" fontId="0" fillId="0" borderId="0" xfId="0" applyFill="1" applyAlignment="1">
      <alignment horizontal="left" wrapText="1"/>
    </xf>
    <xf numFmtId="1" fontId="48" fillId="0" borderId="0" xfId="0" applyNumberFormat="1" applyFont="1" applyFill="1" applyBorder="1" applyAlignment="1">
      <alignment horizontal="right" vertical="center"/>
    </xf>
    <xf numFmtId="0" fontId="10" fillId="0" borderId="0" xfId="0" applyFont="1" applyFill="1" applyBorder="1"/>
    <xf numFmtId="0" fontId="12" fillId="0" borderId="0" xfId="0" applyFont="1" applyFill="1" applyBorder="1"/>
    <xf numFmtId="4" fontId="0" fillId="0" borderId="0" xfId="0" applyNumberFormat="1" applyFill="1" applyBorder="1"/>
    <xf numFmtId="0" fontId="32" fillId="0" borderId="0" xfId="0" applyFont="1" applyFill="1" applyBorder="1" applyAlignment="1">
      <alignment horizontal="left"/>
    </xf>
    <xf numFmtId="4" fontId="41" fillId="0" borderId="0" xfId="0" applyNumberFormat="1" applyFont="1" applyFill="1" applyBorder="1" applyAlignment="1">
      <alignment horizontal="right"/>
    </xf>
    <xf numFmtId="0" fontId="34" fillId="0" borderId="0" xfId="0" applyFont="1" applyFill="1" applyBorder="1" applyAlignment="1">
      <alignment horizontal="center"/>
    </xf>
    <xf numFmtId="0" fontId="34" fillId="0" borderId="0" xfId="0" applyFont="1" applyFill="1" applyBorder="1" applyAlignment="1">
      <alignment horizontal="right"/>
    </xf>
    <xf numFmtId="0" fontId="34" fillId="0" borderId="0" xfId="0" applyFont="1" applyFill="1" applyBorder="1"/>
    <xf numFmtId="2" fontId="37" fillId="0" borderId="0" xfId="0" applyNumberFormat="1" applyFont="1" applyFill="1" applyBorder="1" applyAlignment="1">
      <alignment horizontal="right" vertical="center"/>
    </xf>
    <xf numFmtId="0" fontId="35" fillId="0" borderId="0" xfId="0" applyFont="1" applyFill="1" applyBorder="1"/>
    <xf numFmtId="166" fontId="46" fillId="0" borderId="0" xfId="0" applyNumberFormat="1" applyFont="1" applyFill="1" applyBorder="1" applyAlignment="1">
      <alignment horizontal="left"/>
    </xf>
    <xf numFmtId="0" fontId="35" fillId="0" borderId="0" xfId="0" applyFont="1" applyFill="1" applyBorder="1" applyAlignment="1">
      <alignment wrapText="1"/>
    </xf>
    <xf numFmtId="0" fontId="36" fillId="0" borderId="0" xfId="0" applyFont="1" applyFill="1" applyBorder="1" applyAlignment="1">
      <alignment vertical="top"/>
    </xf>
    <xf numFmtId="0" fontId="36" fillId="0" borderId="0" xfId="0" applyFont="1" applyFill="1" applyAlignment="1">
      <alignment wrapText="1"/>
    </xf>
    <xf numFmtId="0" fontId="31" fillId="26" borderId="0" xfId="0" applyFont="1" applyFill="1" applyAlignment="1">
      <alignment horizontal="left"/>
    </xf>
    <xf numFmtId="0" fontId="46" fillId="26" borderId="0" xfId="0" applyFont="1" applyFill="1" applyBorder="1" applyAlignment="1">
      <alignment horizontal="left"/>
    </xf>
    <xf numFmtId="0" fontId="8" fillId="0" borderId="0" xfId="0" applyFont="1" applyFill="1"/>
    <xf numFmtId="0" fontId="28" fillId="0" borderId="0" xfId="0" applyFont="1" applyFill="1"/>
    <xf numFmtId="0" fontId="31" fillId="26" borderId="0" xfId="62" applyFont="1" applyFill="1" applyAlignment="1">
      <alignment vertical="center"/>
    </xf>
    <xf numFmtId="0" fontId="8" fillId="26" borderId="0" xfId="0" applyFont="1" applyFill="1"/>
    <xf numFmtId="0" fontId="27" fillId="0" borderId="0" xfId="0" applyFont="1" applyFill="1" applyAlignment="1">
      <alignment horizontal="left"/>
    </xf>
    <xf numFmtId="0" fontId="26" fillId="0" borderId="0" xfId="0" applyFont="1" applyFill="1" applyAlignment="1">
      <alignment horizontal="left"/>
    </xf>
    <xf numFmtId="0" fontId="10" fillId="0" borderId="0" xfId="0" applyFont="1" applyFill="1"/>
    <xf numFmtId="0" fontId="10" fillId="0" borderId="0" xfId="0" applyFont="1" applyFill="1" applyAlignment="1">
      <alignment horizontal="center"/>
    </xf>
    <xf numFmtId="0" fontId="13" fillId="0" borderId="0" xfId="40" applyFill="1" applyAlignment="1" applyProtection="1"/>
    <xf numFmtId="0" fontId="1" fillId="0" borderId="0" xfId="0" applyFont="1" applyFill="1" applyBorder="1"/>
    <xf numFmtId="0" fontId="46" fillId="27" borderId="0" xfId="0" applyFont="1" applyFill="1" applyBorder="1" applyAlignment="1">
      <alignment horizontal="left"/>
    </xf>
    <xf numFmtId="0" fontId="7" fillId="0" borderId="0" xfId="0" applyFont="1" applyFill="1" applyBorder="1" applyAlignment="1">
      <alignment horizontal="right"/>
    </xf>
    <xf numFmtId="0" fontId="7" fillId="0" borderId="0" xfId="0" applyFont="1" applyFill="1" applyBorder="1"/>
    <xf numFmtId="0" fontId="10" fillId="27" borderId="0" xfId="0" applyFont="1" applyFill="1" applyAlignment="1">
      <alignment horizontal="left"/>
    </xf>
    <xf numFmtId="2" fontId="10" fillId="27" borderId="0" xfId="0" applyNumberFormat="1" applyFont="1" applyFill="1" applyAlignment="1">
      <alignment horizontal="left"/>
    </xf>
    <xf numFmtId="0" fontId="31" fillId="27" borderId="0" xfId="0" applyFont="1" applyFill="1" applyAlignment="1">
      <alignment horizontal="left"/>
    </xf>
    <xf numFmtId="0" fontId="28" fillId="27" borderId="0" xfId="0" applyFont="1" applyFill="1" applyAlignment="1">
      <alignment wrapText="1" shrinkToFit="1"/>
    </xf>
    <xf numFmtId="2" fontId="47" fillId="27" borderId="0" xfId="0" applyNumberFormat="1" applyFont="1" applyFill="1" applyBorder="1" applyAlignment="1">
      <alignment horizontal="left" vertical="center"/>
    </xf>
    <xf numFmtId="0" fontId="7" fillId="27" borderId="0" xfId="0" applyFont="1" applyFill="1" applyBorder="1"/>
    <xf numFmtId="0" fontId="33" fillId="27" borderId="17" xfId="0" applyFont="1" applyFill="1" applyBorder="1"/>
    <xf numFmtId="0" fontId="33" fillId="27" borderId="0" xfId="0" applyFont="1" applyFill="1" applyBorder="1"/>
    <xf numFmtId="3" fontId="33" fillId="27" borderId="0" xfId="41" applyNumberFormat="1" applyFont="1" applyFill="1" applyBorder="1" applyAlignment="1">
      <alignment horizontal="right" vertical="center" indent="1"/>
    </xf>
    <xf numFmtId="3" fontId="33" fillId="27" borderId="0" xfId="41" applyNumberFormat="1" applyFont="1" applyFill="1" applyBorder="1" applyAlignment="1">
      <alignment horizontal="right" vertical="center" wrapText="1" indent="1"/>
    </xf>
    <xf numFmtId="3" fontId="1" fillId="27" borderId="0" xfId="41" applyNumberFormat="1" applyFont="1" applyFill="1" applyBorder="1" applyAlignment="1">
      <alignment horizontal="right" vertical="center" indent="2"/>
    </xf>
    <xf numFmtId="3" fontId="1" fillId="27" borderId="0" xfId="41" applyNumberFormat="1" applyFont="1" applyFill="1" applyBorder="1" applyAlignment="1">
      <alignment horizontal="right" vertical="center" indent="1"/>
    </xf>
    <xf numFmtId="3" fontId="1" fillId="27" borderId="0" xfId="41" applyNumberFormat="1" applyFont="1" applyFill="1" applyBorder="1" applyAlignment="1">
      <alignment horizontal="right" vertical="center" wrapText="1" indent="2"/>
    </xf>
    <xf numFmtId="3" fontId="1" fillId="27" borderId="0" xfId="41" applyNumberFormat="1" applyFont="1" applyFill="1" applyBorder="1" applyAlignment="1">
      <alignment horizontal="right" vertical="center" wrapText="1" indent="1"/>
    </xf>
    <xf numFmtId="3" fontId="7" fillId="0" borderId="0" xfId="0" applyNumberFormat="1" applyFont="1" applyFill="1" applyBorder="1"/>
    <xf numFmtId="0" fontId="7" fillId="27" borderId="0" xfId="0" applyFont="1" applyFill="1"/>
    <xf numFmtId="0" fontId="32" fillId="27" borderId="0" xfId="0" applyFont="1" applyFill="1" applyAlignment="1">
      <alignment vertical="center"/>
    </xf>
    <xf numFmtId="2" fontId="30" fillId="0" borderId="0" xfId="0" applyNumberFormat="1" applyFont="1" applyFill="1" applyBorder="1"/>
    <xf numFmtId="165" fontId="30" fillId="0" borderId="0" xfId="0" applyNumberFormat="1" applyFont="1" applyFill="1" applyBorder="1" applyAlignment="1">
      <alignment horizontal="right" vertical="center"/>
    </xf>
    <xf numFmtId="2" fontId="7" fillId="0" borderId="0" xfId="0" applyNumberFormat="1" applyFont="1" applyFill="1"/>
    <xf numFmtId="166" fontId="7" fillId="0" borderId="0" xfId="0" applyNumberFormat="1" applyFont="1" applyFill="1" applyBorder="1" applyAlignment="1">
      <alignment horizontal="right"/>
    </xf>
    <xf numFmtId="4" fontId="30" fillId="0" borderId="0" xfId="0" applyNumberFormat="1" applyFont="1" applyFill="1" applyBorder="1"/>
    <xf numFmtId="0" fontId="30" fillId="0" borderId="0" xfId="0" applyFont="1" applyFill="1" applyBorder="1" applyAlignment="1">
      <alignment horizontal="right"/>
    </xf>
    <xf numFmtId="166" fontId="30" fillId="0" borderId="0" xfId="0" applyNumberFormat="1" applyFont="1" applyFill="1" applyBorder="1" applyAlignment="1">
      <alignment horizontal="right"/>
    </xf>
    <xf numFmtId="0" fontId="8" fillId="27" borderId="0" xfId="0" applyFont="1" applyFill="1"/>
    <xf numFmtId="0" fontId="10" fillId="27" borderId="0" xfId="0" applyFont="1" applyFill="1"/>
    <xf numFmtId="0" fontId="13" fillId="27" borderId="0" xfId="40" applyFill="1" applyAlignment="1" applyProtection="1"/>
    <xf numFmtId="0" fontId="0" fillId="27" borderId="0" xfId="0" applyFill="1"/>
    <xf numFmtId="0" fontId="32" fillId="27" borderId="16" xfId="62" applyFont="1" applyFill="1" applyBorder="1" applyAlignment="1">
      <alignment horizontal="left" vertical="center" wrapText="1"/>
    </xf>
    <xf numFmtId="0" fontId="1" fillId="27" borderId="0" xfId="0" applyFont="1" applyFill="1" applyBorder="1"/>
    <xf numFmtId="0" fontId="8" fillId="27" borderId="0" xfId="0" applyFont="1" applyFill="1" applyBorder="1"/>
    <xf numFmtId="0" fontId="33" fillId="27" borderId="0" xfId="0" applyFont="1" applyFill="1"/>
    <xf numFmtId="0" fontId="51" fillId="27" borderId="0" xfId="0" applyFont="1" applyFill="1"/>
    <xf numFmtId="0" fontId="33" fillId="27" borderId="16" xfId="0" applyFont="1" applyFill="1" applyBorder="1"/>
    <xf numFmtId="0" fontId="33" fillId="27" borderId="15" xfId="0" applyFont="1" applyFill="1" applyBorder="1"/>
    <xf numFmtId="0" fontId="33" fillId="27" borderId="19" xfId="0" applyFont="1" applyFill="1" applyBorder="1"/>
    <xf numFmtId="0" fontId="38" fillId="27" borderId="0" xfId="0" applyFont="1" applyFill="1" applyAlignment="1">
      <alignment horizontal="left"/>
    </xf>
    <xf numFmtId="0" fontId="1" fillId="27" borderId="17" xfId="0" applyFont="1" applyFill="1" applyBorder="1"/>
    <xf numFmtId="0" fontId="45" fillId="27" borderId="0" xfId="0" applyFont="1" applyFill="1"/>
    <xf numFmtId="168" fontId="0" fillId="27" borderId="17" xfId="41" applyNumberFormat="1" applyFont="1" applyFill="1" applyBorder="1" applyAlignment="1">
      <alignment horizontal="center"/>
    </xf>
    <xf numFmtId="168" fontId="0" fillId="27" borderId="0" xfId="41" applyNumberFormat="1" applyFont="1" applyFill="1" applyBorder="1" applyAlignment="1">
      <alignment horizontal="center"/>
    </xf>
    <xf numFmtId="168" fontId="0" fillId="26" borderId="17" xfId="41" applyNumberFormat="1" applyFont="1" applyFill="1" applyBorder="1" applyAlignment="1">
      <alignment horizontal="center"/>
    </xf>
    <xf numFmtId="168" fontId="0" fillId="26" borderId="0" xfId="41" applyNumberFormat="1" applyFont="1" applyFill="1" applyBorder="1" applyAlignment="1">
      <alignment horizontal="center"/>
    </xf>
    <xf numFmtId="0" fontId="45" fillId="26" borderId="0" xfId="0" applyFont="1" applyFill="1"/>
    <xf numFmtId="0" fontId="1" fillId="27" borderId="20" xfId="0" applyFont="1" applyFill="1" applyBorder="1"/>
    <xf numFmtId="168" fontId="0" fillId="27" borderId="0" xfId="41" applyNumberFormat="1" applyFont="1" applyFill="1" applyAlignment="1">
      <alignment horizontal="center"/>
    </xf>
    <xf numFmtId="168" fontId="33" fillId="27" borderId="16" xfId="41" applyNumberFormat="1" applyFont="1" applyFill="1" applyBorder="1" applyAlignment="1">
      <alignment horizontal="center"/>
    </xf>
    <xf numFmtId="168" fontId="1" fillId="27" borderId="20" xfId="41" applyNumberFormat="1" applyFont="1" applyFill="1" applyBorder="1" applyAlignment="1">
      <alignment horizontal="center"/>
    </xf>
    <xf numFmtId="0" fontId="1" fillId="27" borderId="21" xfId="0" applyFont="1" applyFill="1" applyBorder="1"/>
    <xf numFmtId="168" fontId="1" fillId="27" borderId="21" xfId="41" applyNumberFormat="1" applyFont="1" applyFill="1" applyBorder="1" applyAlignment="1">
      <alignment horizontal="center"/>
    </xf>
    <xf numFmtId="168" fontId="0" fillId="27" borderId="0" xfId="0" applyNumberFormat="1" applyFill="1"/>
    <xf numFmtId="168" fontId="1" fillId="27" borderId="0" xfId="41" applyNumberFormat="1" applyFont="1" applyFill="1" applyBorder="1" applyAlignment="1">
      <alignment horizontal="center"/>
    </xf>
    <xf numFmtId="168" fontId="1" fillId="27" borderId="0" xfId="41" applyNumberFormat="1" applyFont="1" applyFill="1" applyAlignment="1">
      <alignment horizontal="center"/>
    </xf>
    <xf numFmtId="0" fontId="1" fillId="27" borderId="22" xfId="0" applyFont="1" applyFill="1" applyBorder="1"/>
    <xf numFmtId="168" fontId="1" fillId="26" borderId="0" xfId="41" applyNumberFormat="1" applyFont="1" applyFill="1" applyBorder="1" applyAlignment="1">
      <alignment horizontal="center"/>
    </xf>
    <xf numFmtId="168" fontId="1" fillId="26" borderId="21" xfId="41" applyNumberFormat="1" applyFont="1" applyFill="1" applyBorder="1" applyAlignment="1">
      <alignment horizontal="center"/>
    </xf>
    <xf numFmtId="168" fontId="0" fillId="26" borderId="0" xfId="41" applyNumberFormat="1" applyFont="1" applyFill="1" applyAlignment="1">
      <alignment horizontal="center"/>
    </xf>
    <xf numFmtId="168" fontId="1" fillId="26" borderId="0" xfId="41" applyNumberFormat="1" applyFont="1" applyFill="1" applyAlignment="1">
      <alignment horizontal="center"/>
    </xf>
    <xf numFmtId="168" fontId="33" fillId="26" borderId="19" xfId="41" applyNumberFormat="1" applyFont="1" applyFill="1" applyBorder="1" applyAlignment="1">
      <alignment horizontal="center"/>
    </xf>
    <xf numFmtId="168" fontId="33" fillId="26" borderId="16" xfId="41" applyNumberFormat="1" applyFont="1" applyFill="1" applyBorder="1" applyAlignment="1">
      <alignment horizontal="center"/>
    </xf>
    <xf numFmtId="168" fontId="1" fillId="26" borderId="20" xfId="41" applyNumberFormat="1" applyFont="1" applyFill="1" applyBorder="1" applyAlignment="1">
      <alignment horizontal="center"/>
    </xf>
    <xf numFmtId="168" fontId="1" fillId="26" borderId="22" xfId="41" applyNumberFormat="1" applyFont="1" applyFill="1" applyBorder="1" applyAlignment="1">
      <alignment horizontal="center"/>
    </xf>
    <xf numFmtId="168" fontId="1" fillId="27" borderId="22" xfId="41" applyNumberFormat="1" applyFont="1" applyFill="1" applyBorder="1" applyAlignment="1">
      <alignment horizontal="center"/>
    </xf>
    <xf numFmtId="168" fontId="33" fillId="26" borderId="19" xfId="0" applyNumberFormat="1" applyFont="1" applyFill="1" applyBorder="1"/>
    <xf numFmtId="168" fontId="33" fillId="27" borderId="19" xfId="0" applyNumberFormat="1" applyFont="1" applyFill="1" applyBorder="1"/>
    <xf numFmtId="0" fontId="32" fillId="27" borderId="16" xfId="0" applyFont="1" applyFill="1" applyBorder="1" applyAlignment="1">
      <alignment horizontal="left"/>
    </xf>
    <xf numFmtId="0" fontId="1" fillId="27" borderId="0" xfId="0" applyFont="1" applyFill="1"/>
    <xf numFmtId="168" fontId="33" fillId="27" borderId="19" xfId="41" applyNumberFormat="1" applyFont="1" applyFill="1" applyBorder="1" applyAlignment="1">
      <alignment horizontal="center"/>
    </xf>
    <xf numFmtId="0" fontId="0" fillId="27" borderId="0" xfId="0" applyFill="1" applyAlignment="1">
      <alignment horizontal="center"/>
    </xf>
    <xf numFmtId="0" fontId="32" fillId="27" borderId="0" xfId="0" applyFont="1" applyFill="1"/>
    <xf numFmtId="0" fontId="32" fillId="27" borderId="0" xfId="0" applyFont="1" applyFill="1" applyAlignment="1">
      <alignment wrapText="1"/>
    </xf>
    <xf numFmtId="0" fontId="53" fillId="26" borderId="0" xfId="62" applyFont="1" applyFill="1" applyAlignment="1">
      <alignment vertical="center"/>
    </xf>
    <xf numFmtId="0" fontId="54" fillId="26" borderId="0" xfId="62" applyFont="1" applyFill="1" applyAlignment="1">
      <alignment vertical="center"/>
    </xf>
    <xf numFmtId="0" fontId="32" fillId="27" borderId="0" xfId="0" applyFont="1" applyFill="1" applyBorder="1" applyAlignment="1">
      <alignment horizontal="center" vertical="center" wrapText="1"/>
    </xf>
    <xf numFmtId="0" fontId="1" fillId="27" borderId="18" xfId="0" applyFont="1" applyFill="1" applyBorder="1"/>
    <xf numFmtId="0" fontId="33" fillId="27" borderId="18" xfId="0" applyFont="1" applyFill="1" applyBorder="1"/>
    <xf numFmtId="0" fontId="10" fillId="27" borderId="0" xfId="0" applyFont="1" applyFill="1" applyAlignment="1">
      <alignment vertical="center"/>
    </xf>
    <xf numFmtId="0" fontId="8" fillId="27" borderId="15" xfId="0" applyFont="1" applyFill="1" applyBorder="1"/>
    <xf numFmtId="3" fontId="8" fillId="27" borderId="0" xfId="0" applyNumberFormat="1" applyFont="1" applyFill="1"/>
    <xf numFmtId="3" fontId="8" fillId="27" borderId="0" xfId="0" applyNumberFormat="1" applyFont="1" applyFill="1" applyBorder="1"/>
    <xf numFmtId="167" fontId="33" fillId="27" borderId="0" xfId="64" applyNumberFormat="1" applyFont="1" applyFill="1" applyBorder="1"/>
    <xf numFmtId="0" fontId="32" fillId="27" borderId="0" xfId="61" applyFont="1" applyFill="1"/>
    <xf numFmtId="3" fontId="33" fillId="27" borderId="0" xfId="0" applyNumberFormat="1" applyFont="1" applyFill="1" applyBorder="1"/>
    <xf numFmtId="0" fontId="30" fillId="27" borderId="0" xfId="61" applyFont="1" applyFill="1"/>
    <xf numFmtId="0" fontId="10" fillId="27" borderId="0" xfId="60" applyFont="1" applyFill="1" applyBorder="1"/>
    <xf numFmtId="0" fontId="8" fillId="27" borderId="0" xfId="60" applyFont="1" applyFill="1" applyBorder="1"/>
    <xf numFmtId="3" fontId="33" fillId="27" borderId="0" xfId="60" applyNumberFormat="1" applyFont="1" applyFill="1" applyBorder="1" applyAlignment="1"/>
    <xf numFmtId="0" fontId="1" fillId="27" borderId="0" xfId="60" applyFont="1" applyFill="1" applyBorder="1"/>
    <xf numFmtId="0" fontId="32" fillId="27" borderId="0" xfId="60" applyFont="1" applyFill="1" applyBorder="1"/>
    <xf numFmtId="3" fontId="30" fillId="27" borderId="0" xfId="0" applyNumberFormat="1" applyFont="1" applyFill="1" applyBorder="1" applyAlignment="1">
      <alignment vertical="center"/>
    </xf>
    <xf numFmtId="0" fontId="10" fillId="27" borderId="0" xfId="60" applyFont="1" applyFill="1" applyBorder="1" applyAlignment="1">
      <alignment horizontal="left" vertical="center"/>
    </xf>
    <xf numFmtId="164" fontId="8" fillId="27" borderId="0" xfId="0" applyNumberFormat="1" applyFont="1" applyFill="1" applyBorder="1"/>
    <xf numFmtId="0" fontId="32" fillId="27" borderId="0" xfId="0" applyFont="1" applyFill="1" applyAlignment="1">
      <alignment vertical="center" wrapText="1"/>
    </xf>
    <xf numFmtId="0" fontId="8" fillId="27" borderId="0" xfId="0" applyFont="1" applyFill="1" applyBorder="1" applyAlignment="1">
      <alignment vertical="center"/>
    </xf>
    <xf numFmtId="0" fontId="32" fillId="27" borderId="0" xfId="60" applyFont="1" applyFill="1" applyBorder="1" applyAlignment="1">
      <alignment vertical="center"/>
    </xf>
    <xf numFmtId="0" fontId="32" fillId="27" borderId="0" xfId="0" applyFont="1" applyFill="1" applyAlignment="1"/>
    <xf numFmtId="0" fontId="8" fillId="27" borderId="0" xfId="0" applyFont="1" applyFill="1" applyAlignment="1">
      <alignment wrapText="1"/>
    </xf>
    <xf numFmtId="167" fontId="40" fillId="27" borderId="0" xfId="0" applyNumberFormat="1" applyFont="1" applyFill="1" applyBorder="1"/>
    <xf numFmtId="0" fontId="28" fillId="26" borderId="0" xfId="62" applyFont="1" applyFill="1" applyAlignment="1">
      <alignment horizontal="center" vertical="center"/>
    </xf>
    <xf numFmtId="0" fontId="10" fillId="27" borderId="0" xfId="0" applyFont="1" applyFill="1" applyAlignment="1">
      <alignment horizontal="center"/>
    </xf>
    <xf numFmtId="0" fontId="52" fillId="0" borderId="0" xfId="0" applyFont="1" applyFill="1"/>
    <xf numFmtId="0" fontId="13" fillId="0" borderId="0" xfId="40" applyFill="1" applyAlignment="1" applyProtection="1">
      <alignment horizontal="center"/>
    </xf>
    <xf numFmtId="0" fontId="32" fillId="27" borderId="16" xfId="62" applyFont="1" applyFill="1" applyBorder="1" applyAlignment="1">
      <alignment horizontal="right" vertical="center" wrapText="1"/>
    </xf>
    <xf numFmtId="16" fontId="13" fillId="0" borderId="0" xfId="40" applyNumberFormat="1" applyFill="1" applyAlignment="1" applyProtection="1"/>
    <xf numFmtId="10" fontId="0" fillId="27" borderId="0" xfId="64" applyNumberFormat="1" applyFont="1" applyFill="1"/>
    <xf numFmtId="0" fontId="32" fillId="27" borderId="0" xfId="0" applyFont="1" applyFill="1" applyBorder="1" applyAlignment="1">
      <alignment horizontal="left" vertical="center"/>
    </xf>
    <xf numFmtId="168" fontId="33" fillId="26" borderId="0" xfId="41" applyNumberFormat="1" applyFont="1" applyFill="1" applyBorder="1" applyAlignment="1">
      <alignment horizontal="center"/>
    </xf>
    <xf numFmtId="168" fontId="33" fillId="27" borderId="0" xfId="41" applyNumberFormat="1" applyFont="1" applyFill="1" applyBorder="1" applyAlignment="1">
      <alignment horizontal="center"/>
    </xf>
    <xf numFmtId="168" fontId="33" fillId="26" borderId="0" xfId="41" applyNumberFormat="1" applyFont="1" applyFill="1" applyAlignment="1">
      <alignment horizontal="center"/>
    </xf>
    <xf numFmtId="168" fontId="33" fillId="27" borderId="0" xfId="41" applyNumberFormat="1" applyFont="1" applyFill="1" applyAlignment="1">
      <alignment horizontal="center"/>
    </xf>
    <xf numFmtId="0" fontId="56" fillId="27" borderId="16" xfId="0" applyFont="1" applyFill="1" applyBorder="1" applyAlignment="1">
      <alignment horizontal="right" vertical="top" wrapText="1"/>
    </xf>
    <xf numFmtId="0" fontId="33" fillId="26" borderId="15" xfId="0" applyFont="1" applyFill="1" applyBorder="1" applyAlignment="1">
      <alignment horizontal="right" indent="1"/>
    </xf>
    <xf numFmtId="0" fontId="33" fillId="27" borderId="15" xfId="0" applyFont="1" applyFill="1" applyBorder="1" applyAlignment="1">
      <alignment horizontal="right" indent="1"/>
    </xf>
    <xf numFmtId="2" fontId="0" fillId="26" borderId="0" xfId="0" applyNumberFormat="1" applyFill="1" applyAlignment="1">
      <alignment horizontal="right" indent="1"/>
    </xf>
    <xf numFmtId="2" fontId="0" fillId="27" borderId="0" xfId="0" applyNumberFormat="1" applyFill="1" applyAlignment="1">
      <alignment horizontal="right" indent="1"/>
    </xf>
    <xf numFmtId="2" fontId="55" fillId="26" borderId="0" xfId="0" applyNumberFormat="1" applyFont="1" applyFill="1" applyAlignment="1">
      <alignment horizontal="right" indent="1"/>
    </xf>
    <xf numFmtId="2" fontId="33" fillId="26" borderId="16" xfId="0" applyNumberFormat="1" applyFont="1" applyFill="1" applyBorder="1" applyAlignment="1">
      <alignment horizontal="right" indent="1"/>
    </xf>
    <xf numFmtId="2" fontId="33" fillId="27" borderId="16" xfId="0" applyNumberFormat="1" applyFont="1" applyFill="1" applyBorder="1" applyAlignment="1">
      <alignment horizontal="right" indent="1"/>
    </xf>
    <xf numFmtId="2" fontId="0" fillId="26" borderId="0" xfId="0" applyNumberFormat="1" applyFill="1" applyBorder="1" applyAlignment="1">
      <alignment horizontal="right" indent="1"/>
    </xf>
    <xf numFmtId="2" fontId="0" fillId="27" borderId="0" xfId="0" applyNumberFormat="1" applyFill="1" applyBorder="1" applyAlignment="1">
      <alignment horizontal="right" indent="1"/>
    </xf>
    <xf numFmtId="2" fontId="55" fillId="26" borderId="0" xfId="0" applyNumberFormat="1" applyFont="1" applyFill="1" applyBorder="1" applyAlignment="1">
      <alignment horizontal="right" indent="1"/>
    </xf>
    <xf numFmtId="2" fontId="33" fillId="26" borderId="0" xfId="0" applyNumberFormat="1" applyFont="1" applyFill="1" applyBorder="1" applyAlignment="1">
      <alignment horizontal="right" indent="1"/>
    </xf>
    <xf numFmtId="2" fontId="33" fillId="27" borderId="0" xfId="0" applyNumberFormat="1" applyFont="1" applyFill="1" applyBorder="1" applyAlignment="1">
      <alignment horizontal="right" indent="1"/>
    </xf>
    <xf numFmtId="2" fontId="1" fillId="26" borderId="21" xfId="0" applyNumberFormat="1" applyFont="1" applyFill="1" applyBorder="1" applyAlignment="1">
      <alignment horizontal="right" indent="1"/>
    </xf>
    <xf numFmtId="2" fontId="1" fillId="27" borderId="21" xfId="0" applyNumberFormat="1" applyFont="1" applyFill="1" applyBorder="1" applyAlignment="1">
      <alignment horizontal="right" indent="1"/>
    </xf>
    <xf numFmtId="2" fontId="33" fillId="26" borderId="19" xfId="0" applyNumberFormat="1" applyFont="1" applyFill="1" applyBorder="1" applyAlignment="1">
      <alignment horizontal="right" indent="1"/>
    </xf>
    <xf numFmtId="3" fontId="0" fillId="26" borderId="17" xfId="41" applyNumberFormat="1" applyFont="1" applyFill="1" applyBorder="1" applyAlignment="1">
      <alignment horizontal="right" indent="1"/>
    </xf>
    <xf numFmtId="3" fontId="0" fillId="27" borderId="17" xfId="41" applyNumberFormat="1" applyFont="1" applyFill="1" applyBorder="1" applyAlignment="1">
      <alignment horizontal="right" indent="1"/>
    </xf>
    <xf numFmtId="3" fontId="0" fillId="26" borderId="0" xfId="41" applyNumberFormat="1" applyFont="1" applyFill="1" applyBorder="1" applyAlignment="1">
      <alignment horizontal="right" indent="1"/>
    </xf>
    <xf numFmtId="3" fontId="0" fillId="27" borderId="0" xfId="41" applyNumberFormat="1" applyFont="1" applyFill="1" applyBorder="1" applyAlignment="1">
      <alignment horizontal="right" indent="1"/>
    </xf>
    <xf numFmtId="3" fontId="33" fillId="26" borderId="16" xfId="41" applyNumberFormat="1" applyFont="1" applyFill="1" applyBorder="1" applyAlignment="1">
      <alignment horizontal="right" indent="1"/>
    </xf>
    <xf numFmtId="3" fontId="33" fillId="27" borderId="16" xfId="41" applyNumberFormat="1" applyFont="1" applyFill="1" applyBorder="1" applyAlignment="1">
      <alignment horizontal="right" indent="1"/>
    </xf>
    <xf numFmtId="1" fontId="33" fillId="26" borderId="15" xfId="0" applyNumberFormat="1" applyFont="1" applyFill="1" applyBorder="1" applyAlignment="1">
      <alignment horizontal="right" indent="1"/>
    </xf>
    <xf numFmtId="0" fontId="1" fillId="27" borderId="0" xfId="0" applyFont="1" applyFill="1" applyBorder="1" applyAlignment="1">
      <alignment horizontal="left" indent="2"/>
    </xf>
    <xf numFmtId="0" fontId="31" fillId="27" borderId="0" xfId="62" applyFont="1" applyFill="1" applyAlignment="1">
      <alignment vertical="center"/>
    </xf>
    <xf numFmtId="3" fontId="33" fillId="26" borderId="0" xfId="41" applyNumberFormat="1" applyFont="1" applyFill="1" applyBorder="1" applyAlignment="1">
      <alignment horizontal="right" vertical="center" wrapText="1" indent="1"/>
    </xf>
    <xf numFmtId="3" fontId="33" fillId="26" borderId="0" xfId="41" applyNumberFormat="1" applyFont="1" applyFill="1" applyBorder="1" applyAlignment="1">
      <alignment horizontal="right" vertical="center" indent="1"/>
    </xf>
    <xf numFmtId="3" fontId="1" fillId="26" borderId="0" xfId="41" applyNumberFormat="1" applyFont="1" applyFill="1" applyBorder="1" applyAlignment="1">
      <alignment horizontal="right" vertical="center" wrapText="1" indent="2"/>
    </xf>
    <xf numFmtId="3" fontId="1" fillId="26" borderId="0" xfId="41" applyNumberFormat="1" applyFont="1" applyFill="1" applyBorder="1" applyAlignment="1">
      <alignment horizontal="right" vertical="center" wrapText="1" indent="1"/>
    </xf>
    <xf numFmtId="169" fontId="56" fillId="26" borderId="16" xfId="41" applyNumberFormat="1" applyFont="1" applyFill="1" applyBorder="1" applyAlignment="1">
      <alignment horizontal="center"/>
    </xf>
    <xf numFmtId="169" fontId="56" fillId="27" borderId="16" xfId="41" applyNumberFormat="1" applyFont="1" applyFill="1" applyBorder="1" applyAlignment="1">
      <alignment horizontal="center"/>
    </xf>
    <xf numFmtId="0" fontId="1" fillId="27" borderId="0" xfId="0" applyFont="1" applyFill="1" applyBorder="1" applyAlignment="1">
      <alignment horizontal="left" vertical="center" wrapText="1"/>
    </xf>
    <xf numFmtId="168" fontId="1" fillId="27" borderId="0" xfId="41" applyNumberFormat="1" applyFont="1" applyFill="1" applyBorder="1" applyAlignment="1">
      <alignment horizontal="center" vertical="center"/>
    </xf>
    <xf numFmtId="168" fontId="1" fillId="26" borderId="0" xfId="41" applyNumberFormat="1" applyFont="1" applyFill="1" applyBorder="1" applyAlignment="1">
      <alignment horizontal="center" vertical="center"/>
    </xf>
    <xf numFmtId="168" fontId="1" fillId="27" borderId="0" xfId="41" applyNumberFormat="1" applyFont="1" applyFill="1" applyBorder="1" applyAlignment="1">
      <alignment horizontal="center" vertical="center" wrapText="1"/>
    </xf>
    <xf numFmtId="167" fontId="0" fillId="27" borderId="0" xfId="64" applyNumberFormat="1" applyFont="1" applyFill="1"/>
    <xf numFmtId="3" fontId="0" fillId="0" borderId="0" xfId="0" applyNumberFormat="1" applyFill="1" applyAlignment="1">
      <alignment horizontal="left" wrapText="1"/>
    </xf>
    <xf numFmtId="0" fontId="28" fillId="0" borderId="0" xfId="0" applyFont="1" applyFill="1" applyBorder="1" applyAlignment="1">
      <alignment wrapText="1" shrinkToFit="1"/>
    </xf>
    <xf numFmtId="4" fontId="7" fillId="27" borderId="0" xfId="0" applyNumberFormat="1" applyFont="1" applyFill="1"/>
    <xf numFmtId="0" fontId="33" fillId="26" borderId="17" xfId="0" applyFont="1" applyFill="1" applyBorder="1" applyAlignment="1">
      <alignment vertical="center"/>
    </xf>
    <xf numFmtId="0" fontId="33" fillId="26" borderId="0" xfId="0" quotePrefix="1" applyFont="1" applyFill="1" applyBorder="1" applyAlignment="1">
      <alignment vertical="center"/>
    </xf>
    <xf numFmtId="3" fontId="33" fillId="26" borderId="0" xfId="41" applyNumberFormat="1" applyFont="1" applyFill="1" applyBorder="1" applyAlignment="1">
      <alignment horizontal="right" vertical="center" wrapText="1" indent="2"/>
    </xf>
    <xf numFmtId="3" fontId="1" fillId="26" borderId="16" xfId="41" applyNumberFormat="1" applyFont="1" applyFill="1" applyBorder="1" applyAlignment="1">
      <alignment horizontal="right" vertical="center" wrapText="1" indent="2"/>
    </xf>
    <xf numFmtId="3" fontId="1" fillId="26" borderId="16" xfId="41" applyNumberFormat="1" applyFont="1" applyFill="1" applyBorder="1" applyAlignment="1">
      <alignment horizontal="right" vertical="center" wrapText="1" indent="1"/>
    </xf>
    <xf numFmtId="3" fontId="33" fillId="26" borderId="16" xfId="41" applyNumberFormat="1" applyFont="1" applyFill="1" applyBorder="1" applyAlignment="1">
      <alignment horizontal="right" vertical="center" wrapText="1" indent="1"/>
    </xf>
    <xf numFmtId="0" fontId="57" fillId="27" borderId="17" xfId="0" applyFont="1" applyFill="1" applyBorder="1" applyAlignment="1">
      <alignment horizontal="center" vertical="center" wrapText="1"/>
    </xf>
    <xf numFmtId="0" fontId="7" fillId="27" borderId="0" xfId="0" applyFont="1" applyFill="1" applyBorder="1" applyAlignment="1">
      <alignment horizontal="right"/>
    </xf>
    <xf numFmtId="0" fontId="10" fillId="27" borderId="0" xfId="0" applyFont="1" applyFill="1" applyBorder="1" applyAlignment="1">
      <alignment horizontal="left" wrapText="1" shrinkToFit="1"/>
    </xf>
    <xf numFmtId="3" fontId="33" fillId="26" borderId="17" xfId="0" applyNumberFormat="1" applyFont="1" applyFill="1" applyBorder="1" applyAlignment="1">
      <alignment horizontal="right" vertical="center" wrapText="1" indent="1"/>
    </xf>
    <xf numFmtId="3" fontId="33" fillId="26" borderId="17" xfId="0" applyNumberFormat="1" applyFont="1" applyFill="1" applyBorder="1" applyAlignment="1">
      <alignment horizontal="right" vertical="center" wrapText="1" indent="2"/>
    </xf>
    <xf numFmtId="168" fontId="1" fillId="27" borderId="17" xfId="41" applyNumberFormat="1" applyFont="1" applyFill="1" applyBorder="1" applyAlignment="1">
      <alignment horizontal="center" vertical="center" wrapText="1"/>
    </xf>
    <xf numFmtId="1" fontId="33" fillId="26" borderId="17" xfId="41" applyNumberFormat="1" applyFont="1" applyFill="1" applyBorder="1" applyAlignment="1">
      <alignment horizontal="center"/>
    </xf>
    <xf numFmtId="1" fontId="33" fillId="27" borderId="17" xfId="41" applyNumberFormat="1" applyFont="1" applyFill="1" applyBorder="1" applyAlignment="1">
      <alignment horizontal="center"/>
    </xf>
    <xf numFmtId="0" fontId="32" fillId="27" borderId="0" xfId="61" applyFont="1" applyFill="1" applyAlignment="1">
      <alignment vertical="top"/>
    </xf>
    <xf numFmtId="168" fontId="33" fillId="27" borderId="0" xfId="0" applyNumberFormat="1" applyFont="1" applyFill="1"/>
    <xf numFmtId="2" fontId="58" fillId="26" borderId="16" xfId="0" applyNumberFormat="1" applyFont="1" applyFill="1" applyBorder="1" applyAlignment="1">
      <alignment horizontal="right" indent="1"/>
    </xf>
    <xf numFmtId="0" fontId="1" fillId="27" borderId="0" xfId="0" applyFont="1" applyFill="1" applyBorder="1" applyAlignment="1">
      <alignment horizontal="left" vertical="top"/>
    </xf>
    <xf numFmtId="2" fontId="0" fillId="26" borderId="17" xfId="0" applyNumberFormat="1" applyFill="1" applyBorder="1" applyAlignment="1">
      <alignment horizontal="right" indent="1"/>
    </xf>
    <xf numFmtId="2" fontId="0" fillId="27" borderId="17" xfId="0" applyNumberFormat="1" applyFill="1" applyBorder="1" applyAlignment="1">
      <alignment horizontal="right" indent="1"/>
    </xf>
    <xf numFmtId="2" fontId="1" fillId="26" borderId="0" xfId="0" applyNumberFormat="1" applyFont="1" applyFill="1" applyBorder="1" applyAlignment="1">
      <alignment horizontal="right" indent="1"/>
    </xf>
    <xf numFmtId="2" fontId="1" fillId="27" borderId="0" xfId="0" applyNumberFormat="1" applyFont="1" applyFill="1" applyBorder="1" applyAlignment="1">
      <alignment horizontal="right" indent="1"/>
    </xf>
    <xf numFmtId="0" fontId="32" fillId="27" borderId="0" xfId="0" applyFont="1" applyFill="1" applyBorder="1" applyAlignment="1">
      <alignment vertical="center"/>
    </xf>
    <xf numFmtId="2" fontId="0" fillId="27" borderId="0" xfId="64" applyNumberFormat="1" applyFont="1" applyFill="1"/>
    <xf numFmtId="2" fontId="33" fillId="27" borderId="0" xfId="64" applyNumberFormat="1" applyFont="1" applyFill="1"/>
    <xf numFmtId="2" fontId="32" fillId="27" borderId="0" xfId="64" applyNumberFormat="1" applyFont="1" applyFill="1"/>
    <xf numFmtId="166" fontId="0" fillId="27" borderId="0" xfId="64" applyNumberFormat="1" applyFont="1" applyFill="1"/>
    <xf numFmtId="170" fontId="0" fillId="26" borderId="18" xfId="0" applyNumberFormat="1" applyFill="1" applyBorder="1" applyAlignment="1">
      <alignment horizontal="right" indent="2"/>
    </xf>
    <xf numFmtId="170" fontId="0" fillId="27" borderId="18" xfId="0" applyNumberFormat="1" applyFill="1" applyBorder="1" applyAlignment="1">
      <alignment horizontal="right" indent="2"/>
    </xf>
    <xf numFmtId="170" fontId="0" fillId="26" borderId="0" xfId="0" applyNumberFormat="1" applyFill="1" applyBorder="1" applyAlignment="1">
      <alignment horizontal="right" indent="2"/>
    </xf>
    <xf numFmtId="170" fontId="0" fillId="27" borderId="0" xfId="0" applyNumberFormat="1" applyFill="1" applyBorder="1" applyAlignment="1">
      <alignment horizontal="right" indent="2"/>
    </xf>
    <xf numFmtId="170" fontId="33" fillId="26" borderId="19" xfId="0" applyNumberFormat="1" applyFont="1" applyFill="1" applyBorder="1" applyAlignment="1">
      <alignment horizontal="right" indent="2"/>
    </xf>
    <xf numFmtId="170" fontId="33" fillId="27" borderId="19" xfId="0" applyNumberFormat="1" applyFont="1" applyFill="1" applyBorder="1" applyAlignment="1">
      <alignment horizontal="right" indent="2"/>
    </xf>
    <xf numFmtId="170" fontId="0" fillId="26" borderId="0" xfId="0" applyNumberFormat="1" applyFill="1" applyAlignment="1">
      <alignment horizontal="right" indent="2"/>
    </xf>
    <xf numFmtId="170" fontId="0" fillId="27" borderId="0" xfId="0" applyNumberFormat="1" applyFill="1" applyAlignment="1">
      <alignment horizontal="right" indent="2"/>
    </xf>
    <xf numFmtId="170" fontId="33" fillId="26" borderId="18" xfId="0" applyNumberFormat="1" applyFont="1" applyFill="1" applyBorder="1" applyAlignment="1">
      <alignment horizontal="right" indent="2"/>
    </xf>
    <xf numFmtId="170" fontId="33" fillId="27" borderId="18" xfId="0" applyNumberFormat="1" applyFont="1" applyFill="1" applyBorder="1" applyAlignment="1">
      <alignment horizontal="right" indent="2"/>
    </xf>
    <xf numFmtId="0" fontId="33" fillId="27" borderId="16" xfId="60" applyFont="1" applyFill="1" applyBorder="1"/>
    <xf numFmtId="0" fontId="1" fillId="27" borderId="16" xfId="60" applyFont="1" applyFill="1" applyBorder="1"/>
    <xf numFmtId="0" fontId="32" fillId="27" borderId="16" xfId="0" applyFont="1" applyFill="1" applyBorder="1" applyAlignment="1">
      <alignment horizontal="right"/>
    </xf>
    <xf numFmtId="0" fontId="1" fillId="26" borderId="0" xfId="0" applyFont="1" applyFill="1" applyAlignment="1">
      <alignment horizontal="right"/>
    </xf>
    <xf numFmtId="3" fontId="46" fillId="27" borderId="0" xfId="0" applyNumberFormat="1" applyFont="1" applyFill="1" applyBorder="1" applyAlignment="1">
      <alignment horizontal="left"/>
    </xf>
    <xf numFmtId="3" fontId="32" fillId="27" borderId="16" xfId="0" applyNumberFormat="1" applyFont="1" applyFill="1" applyBorder="1" applyAlignment="1">
      <alignment horizontal="center"/>
    </xf>
    <xf numFmtId="3" fontId="7" fillId="27" borderId="0" xfId="0" applyNumberFormat="1" applyFont="1" applyFill="1" applyBorder="1" applyAlignment="1">
      <alignment horizontal="center"/>
    </xf>
    <xf numFmtId="0" fontId="1" fillId="26" borderId="0" xfId="0" applyFont="1" applyFill="1" applyBorder="1" applyAlignment="1">
      <alignment horizontal="left" vertical="center" wrapText="1"/>
    </xf>
    <xf numFmtId="0" fontId="1" fillId="26" borderId="16" xfId="0" applyFont="1" applyFill="1" applyBorder="1" applyAlignment="1">
      <alignment horizontal="left" vertical="center" wrapText="1"/>
    </xf>
    <xf numFmtId="171" fontId="1" fillId="26" borderId="16" xfId="41" applyNumberFormat="1" applyFont="1" applyFill="1" applyBorder="1" applyAlignment="1">
      <alignment horizontal="right" vertical="center" wrapText="1" indent="2"/>
    </xf>
    <xf numFmtId="0" fontId="33" fillId="27" borderId="15" xfId="0" applyFont="1" applyFill="1" applyBorder="1" applyAlignment="1">
      <alignment vertical="center" wrapText="1"/>
    </xf>
    <xf numFmtId="3" fontId="33" fillId="27" borderId="15" xfId="41" applyNumberFormat="1" applyFont="1" applyFill="1" applyBorder="1" applyAlignment="1">
      <alignment horizontal="right" vertical="center" wrapText="1" indent="2"/>
    </xf>
    <xf numFmtId="3" fontId="33" fillId="27" borderId="15" xfId="41" applyNumberFormat="1" applyFont="1" applyFill="1" applyBorder="1" applyAlignment="1">
      <alignment horizontal="right" vertical="center" indent="2"/>
    </xf>
    <xf numFmtId="3" fontId="33" fillId="27" borderId="15" xfId="41" applyNumberFormat="1" applyFont="1" applyFill="1" applyBorder="1" applyAlignment="1">
      <alignment horizontal="right" vertical="center" indent="1"/>
    </xf>
    <xf numFmtId="0" fontId="1" fillId="26" borderId="0" xfId="0" applyFont="1" applyFill="1"/>
    <xf numFmtId="0" fontId="53" fillId="27" borderId="0" xfId="62" applyFont="1" applyFill="1" applyAlignment="1">
      <alignment vertical="center"/>
    </xf>
    <xf numFmtId="0" fontId="54" fillId="27" borderId="0" xfId="62" applyFont="1" applyFill="1" applyAlignment="1">
      <alignment vertical="center"/>
    </xf>
    <xf numFmtId="0" fontId="32" fillId="27" borderId="17" xfId="0" applyFont="1" applyFill="1" applyBorder="1" applyAlignment="1">
      <alignment horizontal="left" vertical="center"/>
    </xf>
    <xf numFmtId="0" fontId="32" fillId="27" borderId="0" xfId="0" applyFont="1" applyFill="1" applyBorder="1" applyAlignment="1">
      <alignment horizontal="left"/>
    </xf>
    <xf numFmtId="0" fontId="32" fillId="27" borderId="0" xfId="0" applyFont="1" applyFill="1" applyAlignment="1">
      <alignment horizontal="left"/>
    </xf>
    <xf numFmtId="0" fontId="30" fillId="27" borderId="0" xfId="0" applyFont="1" applyFill="1" applyAlignment="1">
      <alignment horizontal="left"/>
    </xf>
    <xf numFmtId="0" fontId="1" fillId="27" borderId="16" xfId="0" applyFont="1" applyFill="1" applyBorder="1"/>
    <xf numFmtId="3" fontId="0" fillId="26" borderId="16" xfId="41" applyNumberFormat="1" applyFont="1" applyFill="1" applyBorder="1" applyAlignment="1">
      <alignment horizontal="right" indent="1"/>
    </xf>
    <xf numFmtId="3" fontId="0" fillId="27" borderId="16" xfId="41" applyNumberFormat="1" applyFont="1" applyFill="1" applyBorder="1" applyAlignment="1">
      <alignment horizontal="right" indent="1"/>
    </xf>
    <xf numFmtId="0" fontId="1" fillId="27" borderId="17" xfId="0" applyFont="1" applyFill="1" applyBorder="1" applyAlignment="1">
      <alignment horizontal="left" vertical="center" wrapText="1"/>
    </xf>
    <xf numFmtId="0" fontId="1" fillId="27" borderId="16" xfId="0" applyFont="1" applyFill="1" applyBorder="1" applyAlignment="1">
      <alignment horizontal="left" vertical="center" wrapText="1"/>
    </xf>
    <xf numFmtId="2" fontId="33" fillId="27" borderId="19" xfId="0" applyNumberFormat="1" applyFont="1" applyFill="1" applyBorder="1" applyAlignment="1">
      <alignment horizontal="right" indent="1"/>
    </xf>
    <xf numFmtId="2" fontId="58" fillId="26" borderId="0" xfId="0" applyNumberFormat="1" applyFont="1" applyFill="1" applyBorder="1" applyAlignment="1">
      <alignment horizontal="right" indent="1"/>
    </xf>
    <xf numFmtId="168" fontId="55" fillId="27" borderId="0" xfId="0" applyNumberFormat="1" applyFont="1" applyFill="1"/>
    <xf numFmtId="0" fontId="45" fillId="27" borderId="0" xfId="0" applyFont="1" applyFill="1" applyBorder="1"/>
    <xf numFmtId="3" fontId="52" fillId="27" borderId="0" xfId="0" applyNumberFormat="1" applyFont="1" applyFill="1" applyBorder="1"/>
    <xf numFmtId="0" fontId="45" fillId="27" borderId="0" xfId="0" applyFont="1" applyFill="1" applyBorder="1" applyAlignment="1">
      <alignment vertical="center"/>
    </xf>
    <xf numFmtId="3" fontId="1" fillId="26" borderId="17" xfId="41" applyNumberFormat="1" applyFont="1" applyFill="1" applyBorder="1" applyAlignment="1">
      <alignment horizontal="right" indent="1"/>
    </xf>
    <xf numFmtId="3" fontId="1" fillId="26" borderId="0" xfId="41" applyNumberFormat="1" applyFont="1" applyFill="1" applyBorder="1" applyAlignment="1">
      <alignment horizontal="right" indent="1"/>
    </xf>
    <xf numFmtId="0" fontId="33" fillId="27" borderId="15" xfId="0" applyFont="1" applyFill="1" applyBorder="1" applyAlignment="1">
      <alignment horizontal="left" wrapText="1"/>
    </xf>
    <xf numFmtId="0" fontId="33" fillId="27" borderId="15" xfId="0" applyFont="1" applyFill="1" applyBorder="1" applyAlignment="1">
      <alignment horizontal="left" vertical="center"/>
    </xf>
    <xf numFmtId="170" fontId="33" fillId="26" borderId="15" xfId="0" applyNumberFormat="1" applyFont="1" applyFill="1" applyBorder="1" applyAlignment="1">
      <alignment horizontal="right" vertical="center" indent="2"/>
    </xf>
    <xf numFmtId="170" fontId="33" fillId="27" borderId="15" xfId="0" applyNumberFormat="1" applyFont="1" applyFill="1" applyBorder="1" applyAlignment="1">
      <alignment horizontal="right" vertical="center" indent="2"/>
    </xf>
    <xf numFmtId="170" fontId="1" fillId="26" borderId="0" xfId="0" applyNumberFormat="1" applyFont="1" applyFill="1" applyAlignment="1">
      <alignment horizontal="right" vertical="center" wrapText="1" indent="2"/>
    </xf>
    <xf numFmtId="170" fontId="1" fillId="26" borderId="0" xfId="0" applyNumberFormat="1" applyFont="1" applyFill="1" applyBorder="1" applyAlignment="1">
      <alignment horizontal="right" indent="2"/>
    </xf>
    <xf numFmtId="170" fontId="1" fillId="27" borderId="0" xfId="0" applyNumberFormat="1" applyFont="1" applyFill="1" applyBorder="1" applyAlignment="1">
      <alignment horizontal="right" indent="2"/>
    </xf>
    <xf numFmtId="0" fontId="33" fillId="27" borderId="17" xfId="0" applyFont="1" applyFill="1" applyBorder="1" applyAlignment="1">
      <alignment vertical="center"/>
    </xf>
    <xf numFmtId="3" fontId="33" fillId="26" borderId="17" xfId="41" applyNumberFormat="1" applyFont="1" applyFill="1" applyBorder="1" applyAlignment="1">
      <alignment horizontal="center" vertical="center"/>
    </xf>
    <xf numFmtId="3" fontId="33" fillId="27" borderId="17" xfId="41" applyNumberFormat="1" applyFont="1" applyFill="1" applyBorder="1" applyAlignment="1">
      <alignment horizontal="center" vertical="center"/>
    </xf>
    <xf numFmtId="2" fontId="33" fillId="27" borderId="0" xfId="64" applyNumberFormat="1" applyFont="1" applyFill="1" applyAlignment="1">
      <alignment vertical="center"/>
    </xf>
    <xf numFmtId="0" fontId="33" fillId="27" borderId="0" xfId="0" applyFont="1" applyFill="1" applyAlignment="1">
      <alignment vertical="center"/>
    </xf>
    <xf numFmtId="0" fontId="45" fillId="27" borderId="0" xfId="0" applyFont="1" applyFill="1" applyAlignment="1">
      <alignment vertical="center"/>
    </xf>
    <xf numFmtId="0" fontId="32" fillId="27" borderId="0" xfId="0" applyFont="1" applyFill="1" applyBorder="1" applyAlignment="1">
      <alignment horizontal="left" vertical="center" wrapText="1"/>
    </xf>
    <xf numFmtId="0" fontId="1" fillId="0" borderId="0" xfId="0" applyFont="1" applyFill="1" applyBorder="1" applyAlignment="1">
      <alignment horizontal="right"/>
    </xf>
    <xf numFmtId="9" fontId="1" fillId="0" borderId="0" xfId="64" applyFont="1" applyFill="1" applyBorder="1"/>
    <xf numFmtId="2" fontId="42" fillId="27" borderId="0" xfId="0" applyNumberFormat="1" applyFont="1" applyFill="1" applyBorder="1" applyAlignment="1">
      <alignment horizontal="left"/>
    </xf>
    <xf numFmtId="0" fontId="1" fillId="27" borderId="0" xfId="0" applyFont="1" applyFill="1" applyBorder="1" applyAlignment="1">
      <alignment horizontal="left" vertical="center"/>
    </xf>
    <xf numFmtId="0" fontId="30" fillId="27" borderId="0" xfId="0" applyFont="1" applyFill="1" applyAlignment="1"/>
    <xf numFmtId="0" fontId="33" fillId="27" borderId="16" xfId="0" applyFont="1" applyFill="1" applyBorder="1" applyAlignment="1">
      <alignment horizontal="left" vertical="top" wrapText="1"/>
    </xf>
    <xf numFmtId="0" fontId="32" fillId="27" borderId="16" xfId="0" applyFont="1" applyFill="1" applyBorder="1" applyAlignment="1">
      <alignment horizontal="left"/>
    </xf>
    <xf numFmtId="0" fontId="33" fillId="27" borderId="17" xfId="0" applyFont="1" applyFill="1" applyBorder="1" applyAlignment="1">
      <alignment horizontal="left" vertical="top"/>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1" fillId="27" borderId="16" xfId="0" applyFont="1" applyFill="1" applyBorder="1" applyAlignment="1">
      <alignment horizontal="left" vertical="top"/>
    </xf>
    <xf numFmtId="170" fontId="1" fillId="26" borderId="0" xfId="0" quotePrefix="1" applyNumberFormat="1" applyFont="1" applyFill="1" applyBorder="1" applyAlignment="1">
      <alignment horizontal="right" indent="2"/>
    </xf>
    <xf numFmtId="0" fontId="33" fillId="0" borderId="0" xfId="0" quotePrefix="1" applyFont="1" applyFill="1" applyBorder="1" applyAlignment="1">
      <alignment horizontal="left" vertical="center" wrapText="1"/>
    </xf>
    <xf numFmtId="3" fontId="33" fillId="27" borderId="0" xfId="41" applyNumberFormat="1" applyFont="1" applyFill="1" applyBorder="1" applyAlignment="1">
      <alignment horizontal="right" vertical="center" wrapText="1" indent="2"/>
    </xf>
    <xf numFmtId="3" fontId="33" fillId="27" borderId="15" xfId="0" applyNumberFormat="1" applyFont="1" applyFill="1" applyBorder="1" applyAlignment="1">
      <alignment horizontal="right" vertical="center" wrapText="1" indent="2"/>
    </xf>
    <xf numFmtId="0" fontId="55" fillId="26" borderId="0" xfId="0" applyFont="1" applyFill="1"/>
    <xf numFmtId="168" fontId="1" fillId="27" borderId="0" xfId="0" applyNumberFormat="1" applyFont="1" applyFill="1"/>
    <xf numFmtId="169" fontId="1" fillId="26" borderId="0" xfId="41" applyNumberFormat="1" applyFont="1" applyFill="1" applyBorder="1" applyAlignment="1">
      <alignment horizontal="center"/>
    </xf>
    <xf numFmtId="169" fontId="1" fillId="27" borderId="0" xfId="41" applyNumberFormat="1" applyFont="1" applyFill="1" applyBorder="1" applyAlignment="1">
      <alignment horizontal="center"/>
    </xf>
    <xf numFmtId="168" fontId="1" fillId="26" borderId="0" xfId="41" quotePrefix="1" applyNumberFormat="1" applyFont="1" applyFill="1" applyBorder="1" applyAlignment="1">
      <alignment horizontal="center"/>
    </xf>
    <xf numFmtId="0" fontId="61" fillId="27" borderId="0" xfId="0" applyFont="1" applyFill="1"/>
    <xf numFmtId="168" fontId="55" fillId="26" borderId="17" xfId="41" applyNumberFormat="1" applyFont="1" applyFill="1" applyBorder="1" applyAlignment="1">
      <alignment horizontal="center"/>
    </xf>
    <xf numFmtId="168" fontId="55" fillId="26" borderId="0" xfId="41" applyNumberFormat="1" applyFont="1" applyFill="1" applyBorder="1" applyAlignment="1">
      <alignment horizontal="center"/>
    </xf>
    <xf numFmtId="168" fontId="55" fillId="26" borderId="20" xfId="41" applyNumberFormat="1" applyFont="1" applyFill="1" applyBorder="1" applyAlignment="1">
      <alignment horizontal="center"/>
    </xf>
    <xf numFmtId="168" fontId="1" fillId="26" borderId="17" xfId="41" applyNumberFormat="1" applyFont="1" applyFill="1" applyBorder="1" applyAlignment="1">
      <alignment horizontal="center" vertical="center" wrapText="1"/>
    </xf>
    <xf numFmtId="168" fontId="1" fillId="26" borderId="0" xfId="41" applyNumberFormat="1" applyFont="1" applyFill="1" applyBorder="1" applyAlignment="1">
      <alignment horizontal="center" vertical="center" wrapText="1"/>
    </xf>
    <xf numFmtId="168" fontId="32" fillId="27" borderId="0" xfId="0" applyNumberFormat="1" applyFont="1" applyFill="1" applyAlignment="1">
      <alignment horizontal="left"/>
    </xf>
    <xf numFmtId="0" fontId="1" fillId="27" borderId="15" xfId="0" applyFont="1" applyFill="1" applyBorder="1"/>
    <xf numFmtId="1" fontId="33" fillId="26" borderId="15" xfId="41" applyNumberFormat="1" applyFont="1" applyFill="1" applyBorder="1" applyAlignment="1">
      <alignment horizontal="center"/>
    </xf>
    <xf numFmtId="1" fontId="33" fillId="27" borderId="15" xfId="41" applyNumberFormat="1" applyFont="1" applyFill="1" applyBorder="1" applyAlignment="1">
      <alignment horizontal="center"/>
    </xf>
    <xf numFmtId="3" fontId="1" fillId="27" borderId="17" xfId="41" applyNumberFormat="1" applyFont="1" applyFill="1" applyBorder="1" applyAlignment="1">
      <alignment horizontal="right" indent="1"/>
    </xf>
    <xf numFmtId="3" fontId="1" fillId="27" borderId="0" xfId="41" applyNumberFormat="1" applyFont="1" applyFill="1" applyBorder="1" applyAlignment="1">
      <alignment horizontal="right" indent="1"/>
    </xf>
    <xf numFmtId="3" fontId="60" fillId="26" borderId="0" xfId="41" applyNumberFormat="1" applyFont="1" applyFill="1" applyBorder="1" applyAlignment="1">
      <alignment horizontal="right" indent="1"/>
    </xf>
    <xf numFmtId="3" fontId="60" fillId="27" borderId="0" xfId="41" applyNumberFormat="1" applyFont="1" applyFill="1" applyBorder="1" applyAlignment="1">
      <alignment horizontal="right" indent="1"/>
    </xf>
    <xf numFmtId="3" fontId="33" fillId="26" borderId="16" xfId="0" applyNumberFormat="1" applyFont="1" applyFill="1" applyBorder="1" applyAlignment="1">
      <alignment horizontal="right" indent="1"/>
    </xf>
    <xf numFmtId="3" fontId="33" fillId="27" borderId="16" xfId="0" applyNumberFormat="1" applyFont="1" applyFill="1" applyBorder="1" applyAlignment="1">
      <alignment horizontal="right" indent="1"/>
    </xf>
    <xf numFmtId="0" fontId="56" fillId="27" borderId="17" xfId="0" applyFont="1" applyFill="1" applyBorder="1"/>
    <xf numFmtId="3" fontId="62" fillId="26" borderId="0" xfId="41" applyNumberFormat="1" applyFont="1" applyFill="1" applyBorder="1" applyAlignment="1">
      <alignment horizontal="right" indent="1"/>
    </xf>
    <xf numFmtId="3" fontId="62" fillId="27" borderId="0" xfId="41" applyNumberFormat="1" applyFont="1" applyFill="1" applyBorder="1" applyAlignment="1">
      <alignment horizontal="right" indent="1"/>
    </xf>
    <xf numFmtId="0" fontId="56" fillId="27" borderId="0" xfId="0" quotePrefix="1" applyFont="1" applyFill="1" applyBorder="1"/>
    <xf numFmtId="0" fontId="56" fillId="27" borderId="16" xfId="0" quotePrefix="1" applyFont="1" applyFill="1" applyBorder="1"/>
    <xf numFmtId="0" fontId="1" fillId="27" borderId="0" xfId="0" quotePrefix="1" applyFont="1" applyFill="1" applyBorder="1"/>
    <xf numFmtId="2" fontId="1" fillId="26" borderId="0" xfId="0" quotePrefix="1" applyNumberFormat="1" applyFont="1" applyFill="1" applyBorder="1" applyAlignment="1">
      <alignment horizontal="right" indent="1"/>
    </xf>
    <xf numFmtId="3" fontId="0" fillId="27" borderId="0" xfId="41" applyNumberFormat="1" applyFont="1" applyFill="1" applyBorder="1" applyAlignment="1">
      <alignment horizontal="right"/>
    </xf>
    <xf numFmtId="0" fontId="30" fillId="27" borderId="0" xfId="0" applyFont="1" applyFill="1" applyAlignment="1">
      <alignment horizontal="center" wrapText="1"/>
    </xf>
    <xf numFmtId="0" fontId="30" fillId="27" borderId="0" xfId="0" applyFont="1" applyFill="1" applyAlignment="1">
      <alignment wrapText="1"/>
    </xf>
    <xf numFmtId="3" fontId="0" fillId="27" borderId="0" xfId="0" applyNumberFormat="1" applyFill="1" applyAlignment="1">
      <alignment horizontal="center"/>
    </xf>
    <xf numFmtId="3" fontId="0" fillId="26" borderId="0" xfId="0" applyNumberFormat="1" applyFill="1" applyAlignment="1">
      <alignment horizontal="right" indent="1"/>
    </xf>
    <xf numFmtId="3" fontId="0" fillId="27" borderId="0" xfId="0" applyNumberFormat="1" applyFill="1" applyAlignment="1">
      <alignment horizontal="right" indent="1"/>
    </xf>
    <xf numFmtId="3" fontId="55" fillId="26" borderId="0" xfId="0" applyNumberFormat="1" applyFont="1" applyFill="1" applyAlignment="1">
      <alignment horizontal="right" indent="1"/>
    </xf>
    <xf numFmtId="0" fontId="32" fillId="27" borderId="16" xfId="0" applyFont="1" applyFill="1" applyBorder="1" applyAlignment="1">
      <alignment horizontal="left"/>
    </xf>
    <xf numFmtId="0" fontId="33" fillId="27" borderId="17" xfId="0" applyFont="1" applyFill="1" applyBorder="1" applyAlignment="1">
      <alignment horizontal="center" vertical="center" wrapText="1"/>
    </xf>
    <xf numFmtId="0" fontId="50" fillId="26" borderId="0" xfId="0" applyFont="1" applyFill="1" applyBorder="1"/>
    <xf numFmtId="173" fontId="1" fillId="0" borderId="0" xfId="64" applyNumberFormat="1" applyFont="1" applyFill="1" applyBorder="1"/>
    <xf numFmtId="172" fontId="1" fillId="0" borderId="0" xfId="64" applyNumberFormat="1" applyFont="1" applyFill="1" applyBorder="1"/>
    <xf numFmtId="172" fontId="57" fillId="27" borderId="15" xfId="41" applyNumberFormat="1" applyFont="1" applyFill="1" applyBorder="1" applyAlignment="1">
      <alignment horizontal="right" vertical="center" indent="1"/>
    </xf>
    <xf numFmtId="172" fontId="57" fillId="26" borderId="0" xfId="41" applyNumberFormat="1" applyFont="1" applyFill="1" applyBorder="1" applyAlignment="1">
      <alignment horizontal="right" vertical="center" indent="1"/>
    </xf>
    <xf numFmtId="172" fontId="56" fillId="27" borderId="0" xfId="41" applyNumberFormat="1" applyFont="1" applyFill="1" applyBorder="1" applyAlignment="1">
      <alignment horizontal="right" vertical="center" indent="1"/>
    </xf>
    <xf numFmtId="174" fontId="1" fillId="0" borderId="0" xfId="64" applyNumberFormat="1" applyFont="1" applyFill="1" applyBorder="1"/>
    <xf numFmtId="172" fontId="56" fillId="26" borderId="0" xfId="41" applyNumberFormat="1" applyFont="1" applyFill="1" applyBorder="1" applyAlignment="1">
      <alignment horizontal="right" vertical="center" wrapText="1" indent="1"/>
    </xf>
    <xf numFmtId="172" fontId="56" fillId="27" borderId="0" xfId="41" applyNumberFormat="1" applyFont="1" applyFill="1" applyBorder="1" applyAlignment="1">
      <alignment horizontal="right" vertical="center" wrapText="1" indent="1"/>
    </xf>
    <xf numFmtId="172" fontId="56" fillId="26" borderId="16" xfId="41" applyNumberFormat="1" applyFont="1" applyFill="1" applyBorder="1" applyAlignment="1">
      <alignment horizontal="right" vertical="center" wrapText="1" indent="1"/>
    </xf>
    <xf numFmtId="0" fontId="56" fillId="26" borderId="0" xfId="0" applyFont="1" applyFill="1" applyBorder="1" applyAlignment="1">
      <alignment horizontal="right" vertical="center" wrapText="1"/>
    </xf>
    <xf numFmtId="0" fontId="56" fillId="27" borderId="0" xfId="0" applyFont="1" applyFill="1" applyBorder="1" applyAlignment="1">
      <alignment horizontal="right" vertical="center"/>
    </xf>
    <xf numFmtId="2" fontId="45" fillId="0" borderId="0" xfId="0" applyNumberFormat="1" applyFont="1" applyFill="1" applyBorder="1" applyAlignment="1">
      <alignment horizontal="center" vertical="top" wrapText="1"/>
    </xf>
    <xf numFmtId="1" fontId="63" fillId="0" borderId="0" xfId="0" applyNumberFormat="1" applyFont="1" applyFill="1" applyBorder="1" applyAlignment="1">
      <alignment horizontal="center" vertical="top" wrapText="1"/>
    </xf>
    <xf numFmtId="3" fontId="7" fillId="0" borderId="0" xfId="0" applyNumberFormat="1" applyFont="1" applyFill="1" applyBorder="1" applyAlignment="1">
      <alignment horizontal="right"/>
    </xf>
    <xf numFmtId="1" fontId="1" fillId="0" borderId="0" xfId="0" applyNumberFormat="1" applyFont="1" applyFill="1" applyBorder="1" applyAlignment="1">
      <alignment horizontal="right"/>
    </xf>
    <xf numFmtId="1" fontId="1" fillId="0" borderId="0" xfId="0" applyNumberFormat="1" applyFont="1" applyFill="1" applyBorder="1"/>
    <xf numFmtId="2" fontId="43" fillId="0" borderId="0" xfId="0" applyNumberFormat="1" applyFont="1" applyFill="1" applyBorder="1" applyAlignment="1">
      <alignment horizontal="right"/>
    </xf>
    <xf numFmtId="1" fontId="64" fillId="0" borderId="0" xfId="0" applyNumberFormat="1" applyFont="1" applyFill="1" applyBorder="1"/>
    <xf numFmtId="9" fontId="35" fillId="0" borderId="0" xfId="64" applyFont="1" applyFill="1" applyBorder="1"/>
    <xf numFmtId="0" fontId="1" fillId="26" borderId="0" xfId="0" applyFont="1" applyFill="1" applyBorder="1" applyAlignment="1">
      <alignment horizontal="left" vertical="center"/>
    </xf>
    <xf numFmtId="0" fontId="38" fillId="27" borderId="0" xfId="0" applyFont="1" applyFill="1"/>
    <xf numFmtId="0" fontId="38" fillId="27" borderId="0" xfId="0" applyFont="1" applyFill="1" applyAlignment="1">
      <alignment vertical="center"/>
    </xf>
    <xf numFmtId="0" fontId="56" fillId="26" borderId="16" xfId="0" applyFont="1" applyFill="1" applyBorder="1" applyAlignment="1">
      <alignment horizontal="left" vertical="center"/>
    </xf>
    <xf numFmtId="0" fontId="8" fillId="26" borderId="0" xfId="0" applyFont="1" applyFill="1" applyBorder="1"/>
    <xf numFmtId="0" fontId="65" fillId="26" borderId="0" xfId="0" applyFont="1" applyFill="1" applyBorder="1" applyAlignment="1">
      <alignment horizontal="right"/>
    </xf>
    <xf numFmtId="172" fontId="57" fillId="27" borderId="0" xfId="41" applyNumberFormat="1" applyFont="1" applyFill="1" applyBorder="1" applyAlignment="1">
      <alignment horizontal="right" vertical="center" wrapText="1" indent="1"/>
    </xf>
    <xf numFmtId="172" fontId="57" fillId="26" borderId="17" xfId="0" applyNumberFormat="1" applyFont="1" applyFill="1" applyBorder="1" applyAlignment="1">
      <alignment horizontal="right" vertical="center" wrapText="1" indent="1"/>
    </xf>
    <xf numFmtId="0" fontId="10" fillId="0" borderId="0" xfId="0" applyFont="1" applyFill="1" applyAlignment="1">
      <alignment horizontal="left" wrapText="1"/>
    </xf>
    <xf numFmtId="0" fontId="10" fillId="0" borderId="0" xfId="0" applyFont="1" applyFill="1" applyAlignment="1">
      <alignment horizontal="left"/>
    </xf>
    <xf numFmtId="2" fontId="10" fillId="0" borderId="0" xfId="0" applyNumberFormat="1" applyFont="1" applyFill="1" applyAlignment="1">
      <alignment horizontal="left"/>
    </xf>
    <xf numFmtId="0" fontId="31" fillId="0" borderId="0" xfId="0" applyFont="1" applyFill="1" applyAlignment="1">
      <alignment horizontal="left"/>
    </xf>
    <xf numFmtId="0" fontId="28" fillId="0" borderId="0" xfId="0" applyFont="1" applyFill="1" applyAlignment="1">
      <alignment wrapText="1" shrinkToFit="1"/>
    </xf>
    <xf numFmtId="2" fontId="47" fillId="0" borderId="0" xfId="0" applyNumberFormat="1" applyFont="1" applyFill="1" applyBorder="1" applyAlignment="1">
      <alignment horizontal="left" vertical="center"/>
    </xf>
    <xf numFmtId="0" fontId="10" fillId="0" borderId="0" xfId="0" applyFont="1" applyFill="1" applyBorder="1" applyAlignment="1">
      <alignment horizontal="left" wrapText="1" shrinkToFit="1"/>
    </xf>
    <xf numFmtId="4" fontId="33" fillId="0" borderId="0" xfId="0" applyNumberFormat="1" applyFont="1" applyFill="1" applyBorder="1"/>
    <xf numFmtId="3" fontId="33" fillId="0" borderId="0" xfId="0" applyNumberFormat="1" applyFont="1" applyFill="1" applyBorder="1"/>
    <xf numFmtId="0" fontId="46" fillId="0" borderId="0" xfId="0" applyFont="1" applyFill="1" applyBorder="1" applyAlignment="1">
      <alignment horizontal="left" wrapText="1"/>
    </xf>
    <xf numFmtId="3" fontId="46" fillId="0" borderId="0" xfId="0" applyNumberFormat="1" applyFont="1" applyFill="1" applyBorder="1" applyAlignment="1">
      <alignment horizontal="left"/>
    </xf>
    <xf numFmtId="0" fontId="32" fillId="0" borderId="16" xfId="0" applyFont="1" applyFill="1" applyBorder="1" applyAlignment="1">
      <alignment horizontal="left" wrapText="1"/>
    </xf>
    <xf numFmtId="3" fontId="32" fillId="0" borderId="16" xfId="0" applyNumberFormat="1" applyFont="1" applyFill="1" applyBorder="1" applyAlignment="1">
      <alignment horizontal="center"/>
    </xf>
    <xf numFmtId="3" fontId="7" fillId="0" borderId="0" xfId="0" applyNumberFormat="1" applyFont="1" applyFill="1" applyBorder="1" applyAlignment="1">
      <alignment horizontal="center"/>
    </xf>
    <xf numFmtId="0" fontId="33" fillId="26" borderId="15" xfId="0" applyFont="1" applyFill="1" applyBorder="1" applyAlignment="1">
      <alignment horizontal="center" vertical="center" wrapText="1"/>
    </xf>
    <xf numFmtId="0" fontId="33" fillId="0" borderId="0" xfId="0" applyFont="1" applyFill="1" applyBorder="1" applyAlignment="1">
      <alignment wrapText="1"/>
    </xf>
    <xf numFmtId="3" fontId="33" fillId="0" borderId="0" xfId="0" applyNumberFormat="1" applyFont="1" applyFill="1" applyBorder="1" applyAlignment="1">
      <alignment horizontal="right" vertical="center" wrapText="1" indent="1"/>
    </xf>
    <xf numFmtId="0" fontId="1" fillId="0" borderId="0" xfId="0" applyFont="1" applyFill="1" applyBorder="1" applyAlignment="1">
      <alignment horizontal="right" wrapText="1"/>
    </xf>
    <xf numFmtId="3" fontId="1" fillId="0" borderId="0" xfId="0" applyNumberFormat="1" applyFont="1" applyFill="1" applyBorder="1" applyAlignment="1">
      <alignment horizontal="right" vertical="center" wrapText="1" indent="1"/>
    </xf>
    <xf numFmtId="0" fontId="33" fillId="0" borderId="0" xfId="0" applyFont="1" applyFill="1" applyBorder="1" applyAlignment="1">
      <alignment horizontal="left" wrapText="1"/>
    </xf>
    <xf numFmtId="0" fontId="1" fillId="0" borderId="16" xfId="0" applyFont="1" applyFill="1" applyBorder="1" applyAlignment="1">
      <alignment horizontal="right" wrapText="1"/>
    </xf>
    <xf numFmtId="3" fontId="1" fillId="0" borderId="16" xfId="0" applyNumberFormat="1" applyFont="1" applyFill="1" applyBorder="1" applyAlignment="1">
      <alignment horizontal="right" vertical="center" wrapText="1" indent="1"/>
    </xf>
    <xf numFmtId="0" fontId="38" fillId="0" borderId="0" xfId="0" applyFont="1" applyFill="1" applyAlignment="1">
      <alignment vertical="center"/>
    </xf>
    <xf numFmtId="0" fontId="1" fillId="0" borderId="0" xfId="0" applyFont="1" applyFill="1" applyBorder="1" applyAlignment="1">
      <alignment wrapText="1"/>
    </xf>
    <xf numFmtId="0" fontId="7" fillId="0" borderId="0" xfId="0" applyFont="1" applyFill="1" applyAlignment="1">
      <alignment wrapText="1"/>
    </xf>
    <xf numFmtId="0" fontId="1" fillId="26" borderId="0" xfId="0" applyFont="1" applyFill="1" applyAlignment="1"/>
    <xf numFmtId="0" fontId="7" fillId="0" borderId="0" xfId="0" applyFont="1" applyFill="1" applyBorder="1" applyAlignment="1"/>
    <xf numFmtId="0" fontId="10" fillId="0" borderId="0" xfId="0" applyFont="1" applyFill="1" applyBorder="1" applyAlignment="1">
      <alignment wrapText="1" shrinkToFit="1"/>
    </xf>
    <xf numFmtId="3" fontId="7" fillId="0" borderId="0" xfId="0" applyNumberFormat="1" applyFont="1" applyFill="1" applyBorder="1" applyAlignment="1"/>
    <xf numFmtId="0" fontId="57" fillId="0" borderId="17" xfId="0" applyFont="1" applyFill="1" applyBorder="1" applyAlignment="1">
      <alignment horizontal="center" vertical="center" wrapText="1"/>
    </xf>
    <xf numFmtId="0" fontId="57" fillId="0" borderId="0" xfId="0" applyFont="1" applyFill="1" applyBorder="1" applyAlignment="1">
      <alignment vertical="center" wrapText="1"/>
    </xf>
    <xf numFmtId="3" fontId="56" fillId="0" borderId="0" xfId="0" applyNumberFormat="1" applyFont="1" applyFill="1" applyBorder="1" applyAlignment="1">
      <alignment vertical="center" wrapText="1"/>
    </xf>
    <xf numFmtId="0" fontId="32" fillId="0" borderId="0" xfId="0" applyFont="1" applyFill="1" applyAlignment="1">
      <alignment vertical="center"/>
    </xf>
    <xf numFmtId="2" fontId="42" fillId="0" borderId="0" xfId="0" applyNumberFormat="1" applyFont="1" applyFill="1" applyBorder="1" applyAlignment="1">
      <alignment horizontal="left"/>
    </xf>
    <xf numFmtId="0" fontId="46" fillId="26" borderId="0" xfId="0" applyFont="1" applyFill="1" applyBorder="1" applyAlignment="1">
      <alignment horizontal="right"/>
    </xf>
    <xf numFmtId="172" fontId="1" fillId="0" borderId="0" xfId="0" applyNumberFormat="1" applyFont="1" applyFill="1" applyBorder="1" applyAlignment="1">
      <alignment horizontal="right" vertical="center" wrapText="1" indent="1"/>
    </xf>
    <xf numFmtId="172" fontId="33" fillId="0" borderId="0" xfId="0" applyNumberFormat="1" applyFont="1" applyFill="1" applyBorder="1" applyAlignment="1">
      <alignment horizontal="right" vertical="center" wrapText="1" indent="1"/>
    </xf>
    <xf numFmtId="0" fontId="1" fillId="26" borderId="0" xfId="0" applyFont="1" applyFill="1" applyBorder="1" applyAlignment="1">
      <alignment horizontal="right" wrapText="1"/>
    </xf>
    <xf numFmtId="3" fontId="1" fillId="26" borderId="0" xfId="0" applyNumberFormat="1" applyFont="1" applyFill="1" applyBorder="1" applyAlignment="1">
      <alignment horizontal="right" vertical="center" wrapText="1" indent="1"/>
    </xf>
    <xf numFmtId="0" fontId="33" fillId="26" borderId="0" xfId="0" applyFont="1" applyFill="1" applyBorder="1" applyAlignment="1">
      <alignment wrapText="1"/>
    </xf>
    <xf numFmtId="3" fontId="33" fillId="26" borderId="0" xfId="0" applyNumberFormat="1" applyFont="1" applyFill="1" applyBorder="1" applyAlignment="1">
      <alignment horizontal="right" vertical="center" wrapText="1" indent="1"/>
    </xf>
    <xf numFmtId="174" fontId="57" fillId="26" borderId="15" xfId="0" applyNumberFormat="1" applyFont="1" applyFill="1" applyBorder="1" applyAlignment="1">
      <alignment horizontal="center" vertical="center" wrapText="1"/>
    </xf>
    <xf numFmtId="174" fontId="57" fillId="0" borderId="0" xfId="0" applyNumberFormat="1" applyFont="1" applyFill="1" applyBorder="1" applyAlignment="1">
      <alignment horizontal="right" vertical="center" wrapText="1" indent="1"/>
    </xf>
    <xf numFmtId="0" fontId="31" fillId="26" borderId="0" xfId="0" applyFont="1" applyFill="1" applyAlignment="1">
      <alignment horizontal="left" vertical="center"/>
    </xf>
    <xf numFmtId="172" fontId="56" fillId="26" borderId="0" xfId="0" applyNumberFormat="1" applyFont="1" applyFill="1" applyBorder="1" applyAlignment="1">
      <alignment horizontal="right" vertical="center" wrapText="1" indent="1"/>
    </xf>
    <xf numFmtId="172" fontId="56" fillId="0" borderId="0" xfId="0" applyNumberFormat="1" applyFont="1" applyFill="1" applyBorder="1" applyAlignment="1">
      <alignment horizontal="right" vertical="center" wrapText="1" indent="1"/>
    </xf>
    <xf numFmtId="172" fontId="57" fillId="0" borderId="0" xfId="0" applyNumberFormat="1" applyFont="1" applyFill="1" applyBorder="1" applyAlignment="1">
      <alignment horizontal="right" vertical="center" wrapText="1" indent="1"/>
    </xf>
    <xf numFmtId="172" fontId="57" fillId="26" borderId="0" xfId="0" applyNumberFormat="1" applyFont="1" applyFill="1" applyBorder="1" applyAlignment="1">
      <alignment horizontal="right" vertical="center" wrapText="1" indent="1"/>
    </xf>
    <xf numFmtId="172" fontId="56" fillId="0" borderId="16" xfId="0" applyNumberFormat="1" applyFont="1" applyFill="1" applyBorder="1" applyAlignment="1">
      <alignment horizontal="right" vertical="center" wrapText="1" indent="1"/>
    </xf>
    <xf numFmtId="172" fontId="1" fillId="26" borderId="0" xfId="0" applyNumberFormat="1" applyFont="1" applyFill="1" applyBorder="1" applyAlignment="1">
      <alignment horizontal="right" vertical="center" wrapText="1" indent="1"/>
    </xf>
    <xf numFmtId="172" fontId="33" fillId="26" borderId="0" xfId="0" applyNumberFormat="1" applyFont="1" applyFill="1" applyBorder="1" applyAlignment="1">
      <alignment horizontal="right" vertical="center" wrapText="1" indent="1"/>
    </xf>
    <xf numFmtId="172" fontId="1" fillId="0" borderId="16" xfId="0" applyNumberFormat="1" applyFont="1" applyFill="1" applyBorder="1" applyAlignment="1">
      <alignment horizontal="right" vertical="center" wrapText="1" indent="1"/>
    </xf>
    <xf numFmtId="172" fontId="33" fillId="0" borderId="16" xfId="0" applyNumberFormat="1" applyFont="1" applyFill="1" applyBorder="1" applyAlignment="1">
      <alignment horizontal="right" vertical="center" wrapText="1" indent="1"/>
    </xf>
    <xf numFmtId="3" fontId="33" fillId="0" borderId="16" xfId="0" applyNumberFormat="1" applyFont="1" applyFill="1" applyBorder="1" applyAlignment="1">
      <alignment horizontal="right" vertical="center" wrapText="1" indent="1"/>
    </xf>
    <xf numFmtId="0" fontId="33" fillId="27" borderId="17" xfId="0" applyFont="1" applyFill="1" applyBorder="1" applyAlignment="1">
      <alignment horizontal="center" vertical="center" wrapText="1"/>
    </xf>
    <xf numFmtId="172" fontId="33" fillId="26" borderId="17" xfId="0" applyNumberFormat="1" applyFont="1" applyFill="1" applyBorder="1" applyAlignment="1">
      <alignment horizontal="right" vertical="center" wrapText="1" indent="2"/>
    </xf>
    <xf numFmtId="172" fontId="33" fillId="26" borderId="17" xfId="0" applyNumberFormat="1" applyFont="1" applyFill="1" applyBorder="1" applyAlignment="1">
      <alignment horizontal="right" vertical="center" wrapText="1" indent="1"/>
    </xf>
    <xf numFmtId="173" fontId="57" fillId="26" borderId="17" xfId="0" applyNumberFormat="1" applyFont="1" applyFill="1" applyBorder="1" applyAlignment="1">
      <alignment horizontal="right" vertical="center" wrapText="1" indent="2"/>
    </xf>
    <xf numFmtId="173" fontId="33" fillId="26" borderId="17" xfId="0" applyNumberFormat="1" applyFont="1" applyFill="1" applyBorder="1" applyAlignment="1">
      <alignment horizontal="right" vertical="center" wrapText="1" indent="2"/>
    </xf>
    <xf numFmtId="173" fontId="33" fillId="26" borderId="17" xfId="0" applyNumberFormat="1" applyFont="1" applyFill="1" applyBorder="1" applyAlignment="1">
      <alignment horizontal="right" vertical="center" wrapText="1" indent="1"/>
    </xf>
    <xf numFmtId="172" fontId="33" fillId="27" borderId="15" xfId="41" applyNumberFormat="1" applyFont="1" applyFill="1" applyBorder="1" applyAlignment="1">
      <alignment horizontal="right" vertical="center" wrapText="1" indent="2"/>
    </xf>
    <xf numFmtId="172" fontId="33" fillId="27" borderId="15" xfId="41" applyNumberFormat="1" applyFont="1" applyFill="1" applyBorder="1" applyAlignment="1">
      <alignment horizontal="right" vertical="center" indent="2"/>
    </xf>
    <xf numFmtId="172" fontId="33" fillId="27" borderId="15" xfId="41" applyNumberFormat="1" applyFont="1" applyFill="1" applyBorder="1" applyAlignment="1">
      <alignment horizontal="right" vertical="center" indent="1"/>
    </xf>
    <xf numFmtId="173" fontId="33" fillId="27" borderId="15" xfId="41" applyNumberFormat="1" applyFont="1" applyFill="1" applyBorder="1" applyAlignment="1">
      <alignment horizontal="right" vertical="center" wrapText="1" indent="2"/>
    </xf>
    <xf numFmtId="173" fontId="33" fillId="27" borderId="15" xfId="41" applyNumberFormat="1" applyFont="1" applyFill="1" applyBorder="1" applyAlignment="1">
      <alignment horizontal="right" vertical="center" indent="2"/>
    </xf>
    <xf numFmtId="173" fontId="33" fillId="27" borderId="15" xfId="41" applyNumberFormat="1" applyFont="1" applyFill="1" applyBorder="1" applyAlignment="1">
      <alignment horizontal="right" vertical="center" indent="1"/>
    </xf>
    <xf numFmtId="172" fontId="33" fillId="26" borderId="0" xfId="41" applyNumberFormat="1" applyFont="1" applyFill="1" applyBorder="1" applyAlignment="1">
      <alignment horizontal="right" vertical="center" wrapText="1" indent="2"/>
    </xf>
    <xf numFmtId="172" fontId="33" fillId="26" borderId="0" xfId="41" applyNumberFormat="1" applyFont="1" applyFill="1" applyBorder="1" applyAlignment="1">
      <alignment horizontal="right" vertical="center" indent="1"/>
    </xf>
    <xf numFmtId="173" fontId="33" fillId="26" borderId="0" xfId="41" applyNumberFormat="1" applyFont="1" applyFill="1" applyBorder="1" applyAlignment="1">
      <alignment horizontal="right" vertical="center" wrapText="1" indent="2"/>
    </xf>
    <xf numFmtId="173" fontId="33" fillId="26" borderId="0" xfId="41" applyNumberFormat="1" applyFont="1" applyFill="1" applyBorder="1" applyAlignment="1">
      <alignment horizontal="right" vertical="center" indent="1"/>
    </xf>
    <xf numFmtId="172" fontId="1" fillId="27" borderId="0" xfId="41" applyNumberFormat="1" applyFont="1" applyFill="1" applyBorder="1" applyAlignment="1">
      <alignment horizontal="right" vertical="center" indent="2"/>
    </xf>
    <xf numFmtId="172" fontId="1" fillId="27" borderId="0" xfId="41" applyNumberFormat="1" applyFont="1" applyFill="1" applyBorder="1" applyAlignment="1">
      <alignment horizontal="right" vertical="center" indent="1"/>
    </xf>
    <xf numFmtId="172" fontId="33" fillId="27" borderId="0" xfId="41" applyNumberFormat="1" applyFont="1" applyFill="1" applyBorder="1" applyAlignment="1">
      <alignment horizontal="right" vertical="center" indent="1"/>
    </xf>
    <xf numFmtId="173" fontId="1" fillId="27" borderId="0" xfId="41" applyNumberFormat="1" applyFont="1" applyFill="1" applyBorder="1" applyAlignment="1">
      <alignment horizontal="right" vertical="center" indent="2"/>
    </xf>
    <xf numFmtId="173" fontId="1" fillId="27" borderId="0" xfId="41" applyNumberFormat="1" applyFont="1" applyFill="1" applyBorder="1" applyAlignment="1">
      <alignment horizontal="right" vertical="center" indent="1"/>
    </xf>
    <xf numFmtId="173" fontId="33" fillId="27" borderId="0" xfId="41" applyNumberFormat="1" applyFont="1" applyFill="1" applyBorder="1" applyAlignment="1">
      <alignment horizontal="right" vertical="center" indent="1"/>
    </xf>
    <xf numFmtId="172" fontId="1" fillId="26" borderId="0" xfId="41" applyNumberFormat="1" applyFont="1" applyFill="1" applyBorder="1" applyAlignment="1">
      <alignment horizontal="right" vertical="center" wrapText="1" indent="2"/>
    </xf>
    <xf numFmtId="172" fontId="1" fillId="26" borderId="0" xfId="41" applyNumberFormat="1" applyFont="1" applyFill="1" applyBorder="1" applyAlignment="1">
      <alignment horizontal="right" vertical="center" wrapText="1" indent="1"/>
    </xf>
    <xf numFmtId="172" fontId="33" fillId="26" borderId="0" xfId="41" applyNumberFormat="1" applyFont="1" applyFill="1" applyBorder="1" applyAlignment="1">
      <alignment horizontal="right" vertical="center" wrapText="1" indent="1"/>
    </xf>
    <xf numFmtId="173" fontId="1" fillId="26" borderId="0" xfId="41" applyNumberFormat="1" applyFont="1" applyFill="1" applyBorder="1" applyAlignment="1">
      <alignment horizontal="right" vertical="center" wrapText="1" indent="2"/>
    </xf>
    <xf numFmtId="173" fontId="1" fillId="26" borderId="0" xfId="41" applyNumberFormat="1" applyFont="1" applyFill="1" applyBorder="1" applyAlignment="1">
      <alignment horizontal="right" vertical="center" wrapText="1" indent="1"/>
    </xf>
    <xf numFmtId="173" fontId="33" fillId="26" borderId="0" xfId="41" applyNumberFormat="1" applyFont="1" applyFill="1" applyBorder="1" applyAlignment="1">
      <alignment horizontal="right" vertical="center" wrapText="1" indent="1"/>
    </xf>
    <xf numFmtId="172" fontId="1" fillId="27" borderId="0" xfId="41" applyNumberFormat="1" applyFont="1" applyFill="1" applyBorder="1" applyAlignment="1">
      <alignment horizontal="right" vertical="center" wrapText="1" indent="2"/>
    </xf>
    <xf numFmtId="172" fontId="1" fillId="27" borderId="0" xfId="41" applyNumberFormat="1" applyFont="1" applyFill="1" applyBorder="1" applyAlignment="1">
      <alignment horizontal="right" vertical="center" wrapText="1" indent="1"/>
    </xf>
    <xf numFmtId="172" fontId="33" fillId="27" borderId="0" xfId="41" applyNumberFormat="1" applyFont="1" applyFill="1" applyBorder="1" applyAlignment="1">
      <alignment horizontal="right" vertical="center" wrapText="1" indent="1"/>
    </xf>
    <xf numFmtId="173" fontId="1" fillId="27" borderId="0" xfId="41" applyNumberFormat="1" applyFont="1" applyFill="1" applyBorder="1" applyAlignment="1">
      <alignment horizontal="right" vertical="center" wrapText="1" indent="2"/>
    </xf>
    <xf numFmtId="173" fontId="1" fillId="27" borderId="0" xfId="41" applyNumberFormat="1" applyFont="1" applyFill="1" applyBorder="1" applyAlignment="1">
      <alignment horizontal="right" vertical="center" wrapText="1" indent="1"/>
    </xf>
    <xf numFmtId="173" fontId="33" fillId="27" borderId="0" xfId="41" applyNumberFormat="1" applyFont="1" applyFill="1" applyBorder="1" applyAlignment="1">
      <alignment horizontal="right" vertical="center" wrapText="1" indent="1"/>
    </xf>
    <xf numFmtId="172" fontId="1" fillId="26" borderId="16" xfId="41" applyNumberFormat="1" applyFont="1" applyFill="1" applyBorder="1" applyAlignment="1">
      <alignment horizontal="right" vertical="center" wrapText="1" indent="2"/>
    </xf>
    <xf numFmtId="172" fontId="1" fillId="26" borderId="16" xfId="41" applyNumberFormat="1" applyFont="1" applyFill="1" applyBorder="1" applyAlignment="1">
      <alignment horizontal="right" vertical="center" wrapText="1" indent="1"/>
    </xf>
    <xf numFmtId="172" fontId="33" fillId="26" borderId="16" xfId="41" applyNumberFormat="1" applyFont="1" applyFill="1" applyBorder="1" applyAlignment="1">
      <alignment horizontal="right" vertical="center" wrapText="1" indent="1"/>
    </xf>
    <xf numFmtId="173" fontId="1" fillId="26" borderId="16" xfId="41" applyNumberFormat="1" applyFont="1" applyFill="1" applyBorder="1" applyAlignment="1">
      <alignment horizontal="right" vertical="center" wrapText="1" indent="2"/>
    </xf>
    <xf numFmtId="173" fontId="1" fillId="26" borderId="16" xfId="41" applyNumberFormat="1" applyFont="1" applyFill="1" applyBorder="1" applyAlignment="1">
      <alignment horizontal="right" vertical="center" wrapText="1" indent="1"/>
    </xf>
    <xf numFmtId="173" fontId="33" fillId="26" borderId="16" xfId="41" applyNumberFormat="1" applyFont="1" applyFill="1" applyBorder="1" applyAlignment="1">
      <alignment horizontal="right" vertical="center" wrapText="1" indent="1"/>
    </xf>
    <xf numFmtId="172" fontId="33" fillId="27" borderId="0" xfId="41" applyNumberFormat="1" applyFont="1" applyFill="1" applyBorder="1" applyAlignment="1">
      <alignment horizontal="right" vertical="center" wrapText="1" indent="2"/>
    </xf>
    <xf numFmtId="173" fontId="33" fillId="27" borderId="0" xfId="41" applyNumberFormat="1" applyFont="1" applyFill="1" applyBorder="1" applyAlignment="1">
      <alignment horizontal="right" vertical="center" wrapText="1" indent="2"/>
    </xf>
    <xf numFmtId="173" fontId="1" fillId="27" borderId="16" xfId="41" applyNumberFormat="1" applyFont="1" applyFill="1" applyBorder="1" applyAlignment="1">
      <alignment horizontal="right" vertical="center" wrapText="1" indent="2"/>
    </xf>
    <xf numFmtId="173" fontId="1" fillId="27" borderId="16" xfId="41" applyNumberFormat="1" applyFont="1" applyFill="1" applyBorder="1" applyAlignment="1">
      <alignment horizontal="right" vertical="center" wrapText="1" indent="1"/>
    </xf>
    <xf numFmtId="173" fontId="33" fillId="27" borderId="16" xfId="41" applyNumberFormat="1" applyFont="1" applyFill="1" applyBorder="1" applyAlignment="1">
      <alignment horizontal="right" vertical="center" wrapText="1" indent="1"/>
    </xf>
    <xf numFmtId="173" fontId="33" fillId="26" borderId="15" xfId="0" applyNumberFormat="1" applyFont="1" applyFill="1" applyBorder="1" applyAlignment="1">
      <alignment horizontal="right" vertical="center" wrapText="1" indent="2"/>
    </xf>
    <xf numFmtId="173" fontId="33" fillId="26" borderId="15" xfId="41" applyNumberFormat="1" applyFont="1" applyFill="1" applyBorder="1" applyAlignment="1">
      <alignment horizontal="right" vertical="center" wrapText="1" indent="2"/>
    </xf>
    <xf numFmtId="173" fontId="33" fillId="26" borderId="15" xfId="41" applyNumberFormat="1" applyFont="1" applyFill="1" applyBorder="1" applyAlignment="1">
      <alignment horizontal="right" vertical="center" indent="2"/>
    </xf>
    <xf numFmtId="173" fontId="33" fillId="26" borderId="15" xfId="41" applyNumberFormat="1" applyFont="1" applyFill="1" applyBorder="1" applyAlignment="1">
      <alignment horizontal="right" vertical="center" indent="1"/>
    </xf>
    <xf numFmtId="2" fontId="7" fillId="0" borderId="0" xfId="0" applyNumberFormat="1" applyFont="1" applyFill="1" applyBorder="1"/>
    <xf numFmtId="2" fontId="43" fillId="0" borderId="0" xfId="0" applyNumberFormat="1" applyFont="1" applyFill="1" applyBorder="1"/>
    <xf numFmtId="164" fontId="7" fillId="0" borderId="0" xfId="0" applyNumberFormat="1" applyFont="1" applyFill="1" applyBorder="1"/>
    <xf numFmtId="0" fontId="33" fillId="27" borderId="17" xfId="0" applyFont="1" applyFill="1" applyBorder="1" applyAlignment="1">
      <alignment horizontal="center" vertical="center"/>
    </xf>
    <xf numFmtId="9" fontId="38" fillId="0" borderId="0" xfId="64" applyFont="1" applyFill="1" applyBorder="1"/>
    <xf numFmtId="0" fontId="38" fillId="27" borderId="16" xfId="0" applyFont="1" applyFill="1" applyBorder="1" applyAlignment="1">
      <alignment horizontal="left"/>
    </xf>
    <xf numFmtId="0" fontId="33" fillId="27" borderId="17" xfId="0" applyFont="1" applyFill="1" applyBorder="1" applyAlignment="1">
      <alignment horizontal="center" vertical="center" wrapText="1"/>
    </xf>
    <xf numFmtId="172" fontId="33" fillId="27" borderId="15" xfId="0" applyNumberFormat="1" applyFont="1" applyFill="1" applyBorder="1" applyAlignment="1">
      <alignment horizontal="right" vertical="center" wrapText="1" indent="2"/>
    </xf>
    <xf numFmtId="0" fontId="33" fillId="27" borderId="17" xfId="0" applyFont="1" applyFill="1" applyBorder="1" applyAlignment="1">
      <alignment horizontal="left" vertical="top" wrapText="1"/>
    </xf>
    <xf numFmtId="0" fontId="33" fillId="27" borderId="0" xfId="0" applyFont="1" applyFill="1" applyBorder="1" applyAlignment="1">
      <alignment horizontal="left" vertical="top" wrapText="1"/>
    </xf>
    <xf numFmtId="0" fontId="1" fillId="27" borderId="0" xfId="0" applyFont="1" applyFill="1" applyAlignment="1">
      <alignment horizontal="left" vertical="top"/>
    </xf>
    <xf numFmtId="0" fontId="1" fillId="27" borderId="16" xfId="0" applyFont="1" applyFill="1" applyBorder="1" applyAlignment="1">
      <alignment horizontal="left" vertical="top"/>
    </xf>
    <xf numFmtId="0" fontId="32" fillId="27" borderId="16" xfId="0" applyFont="1" applyFill="1" applyBorder="1" applyAlignment="1">
      <alignment horizontal="left"/>
    </xf>
    <xf numFmtId="0" fontId="33" fillId="27" borderId="17" xfId="0" applyFont="1" applyFill="1" applyBorder="1" applyAlignment="1">
      <alignment horizontal="left" vertical="top"/>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33" fillId="27" borderId="16" xfId="0" applyFont="1" applyFill="1" applyBorder="1" applyAlignment="1">
      <alignment horizontal="left" vertical="top" wrapText="1"/>
    </xf>
    <xf numFmtId="0" fontId="32" fillId="27" borderId="0" xfId="0" applyFont="1" applyFill="1" applyBorder="1" applyAlignment="1">
      <alignment horizontal="left" vertical="center" wrapText="1"/>
    </xf>
    <xf numFmtId="0" fontId="32" fillId="27" borderId="17" xfId="0" applyFont="1" applyFill="1" applyBorder="1" applyAlignment="1">
      <alignment horizontal="left" vertical="center" wrapText="1"/>
    </xf>
    <xf numFmtId="0" fontId="32" fillId="27" borderId="17" xfId="0" applyFont="1" applyFill="1" applyBorder="1" applyAlignment="1">
      <alignment vertical="center" wrapText="1"/>
    </xf>
    <xf numFmtId="0" fontId="33" fillId="27" borderId="17" xfId="0" applyFont="1" applyFill="1" applyBorder="1" applyAlignment="1">
      <alignment horizontal="center" vertical="center" wrapText="1"/>
    </xf>
    <xf numFmtId="0" fontId="33" fillId="27" borderId="0" xfId="0" applyFont="1" applyFill="1" applyAlignment="1">
      <alignment horizontal="center" vertical="center" wrapText="1"/>
    </xf>
    <xf numFmtId="0" fontId="33" fillId="27" borderId="16" xfId="0" applyFont="1" applyFill="1" applyBorder="1" applyAlignment="1">
      <alignment horizontal="center" vertical="center" wrapText="1"/>
    </xf>
    <xf numFmtId="0" fontId="33" fillId="26" borderId="17" xfId="0" applyFont="1" applyFill="1" applyBorder="1" applyAlignment="1">
      <alignment horizontal="center" vertical="center" wrapText="1"/>
    </xf>
    <xf numFmtId="0" fontId="33" fillId="26" borderId="0" xfId="0" applyFont="1" applyFill="1" applyAlignment="1">
      <alignment horizontal="center" vertical="center" wrapText="1"/>
    </xf>
    <xf numFmtId="0" fontId="33" fillId="26" borderId="16" xfId="0" applyFont="1" applyFill="1" applyBorder="1" applyAlignment="1">
      <alignment horizontal="center" vertical="center" wrapText="1"/>
    </xf>
    <xf numFmtId="0" fontId="33" fillId="27" borderId="17" xfId="0" applyFont="1" applyFill="1" applyBorder="1" applyAlignment="1">
      <alignment horizontal="left" vertical="center" wrapText="1"/>
    </xf>
    <xf numFmtId="0" fontId="33" fillId="27" borderId="0" xfId="0" applyFont="1" applyFill="1" applyBorder="1" applyAlignment="1">
      <alignment horizontal="left" vertical="center" wrapText="1"/>
    </xf>
    <xf numFmtId="0" fontId="33" fillId="27" borderId="16" xfId="0" applyFont="1" applyFill="1" applyBorder="1" applyAlignment="1">
      <alignment horizontal="left" vertical="center" wrapText="1"/>
    </xf>
    <xf numFmtId="3" fontId="8" fillId="26" borderId="0" xfId="0" applyNumberFormat="1" applyFont="1" applyFill="1" applyAlignment="1">
      <alignment horizontal="right" indent="1"/>
    </xf>
    <xf numFmtId="3" fontId="8" fillId="27" borderId="0" xfId="0" applyNumberFormat="1" applyFont="1" applyFill="1" applyAlignment="1">
      <alignment horizontal="right" indent="1"/>
    </xf>
    <xf numFmtId="0" fontId="8" fillId="26" borderId="0" xfId="0" applyFont="1" applyFill="1" applyAlignment="1">
      <alignment horizontal="right" indent="1"/>
    </xf>
    <xf numFmtId="0" fontId="8" fillId="27" borderId="0" xfId="0" applyFont="1" applyFill="1" applyAlignment="1">
      <alignment horizontal="right" indent="1"/>
    </xf>
    <xf numFmtId="3" fontId="8" fillId="26" borderId="0" xfId="0" applyNumberFormat="1" applyFont="1" applyFill="1" applyBorder="1" applyAlignment="1">
      <alignment horizontal="right" indent="1"/>
    </xf>
    <xf numFmtId="3" fontId="8" fillId="27" borderId="0" xfId="0" applyNumberFormat="1" applyFont="1" applyFill="1" applyBorder="1" applyAlignment="1">
      <alignment horizontal="right" indent="1"/>
    </xf>
    <xf numFmtId="3" fontId="1" fillId="26" borderId="0" xfId="0" applyNumberFormat="1" applyFont="1" applyFill="1" applyBorder="1" applyAlignment="1">
      <alignment horizontal="right" indent="1"/>
    </xf>
    <xf numFmtId="3" fontId="33" fillId="26" borderId="16" xfId="60" applyNumberFormat="1" applyFont="1" applyFill="1" applyBorder="1" applyAlignment="1">
      <alignment horizontal="right" indent="1"/>
    </xf>
    <xf numFmtId="3" fontId="1" fillId="26" borderId="0" xfId="60" applyNumberFormat="1" applyFont="1" applyFill="1" applyBorder="1" applyAlignment="1">
      <alignment horizontal="right" indent="1"/>
    </xf>
    <xf numFmtId="3" fontId="1" fillId="26" borderId="16" xfId="60" applyNumberFormat="1" applyFont="1" applyFill="1" applyBorder="1" applyAlignment="1">
      <alignment horizontal="right" indent="1"/>
    </xf>
    <xf numFmtId="3" fontId="1" fillId="27" borderId="16" xfId="60" applyNumberFormat="1" applyFont="1" applyFill="1" applyBorder="1" applyAlignment="1">
      <alignment horizontal="right" indent="1"/>
    </xf>
    <xf numFmtId="164" fontId="8" fillId="26" borderId="0" xfId="0" applyNumberFormat="1" applyFont="1" applyFill="1" applyBorder="1" applyAlignment="1">
      <alignment horizontal="right" indent="1"/>
    </xf>
    <xf numFmtId="164" fontId="8" fillId="27" borderId="0" xfId="0" applyNumberFormat="1" applyFont="1" applyFill="1" applyBorder="1" applyAlignment="1">
      <alignment horizontal="right" indent="1"/>
    </xf>
    <xf numFmtId="166" fontId="8" fillId="26" borderId="0" xfId="64" applyNumberFormat="1" applyFont="1" applyFill="1" applyBorder="1" applyAlignment="1">
      <alignment horizontal="right" indent="1"/>
    </xf>
    <xf numFmtId="164" fontId="33" fillId="26" borderId="16" xfId="60" applyNumberFormat="1" applyFont="1" applyFill="1" applyBorder="1" applyAlignment="1">
      <alignment horizontal="right" indent="1"/>
    </xf>
    <xf numFmtId="164" fontId="33" fillId="27" borderId="16" xfId="0" applyNumberFormat="1" applyFont="1" applyFill="1" applyBorder="1" applyAlignment="1">
      <alignment horizontal="right" indent="1"/>
    </xf>
    <xf numFmtId="166" fontId="33" fillId="26" borderId="16" xfId="64" applyNumberFormat="1" applyFont="1" applyFill="1" applyBorder="1" applyAlignment="1">
      <alignment horizontal="right" indent="1"/>
    </xf>
    <xf numFmtId="0" fontId="33" fillId="26" borderId="15" xfId="62" applyFont="1" applyFill="1" applyBorder="1" applyAlignment="1">
      <alignment horizontal="center" vertical="center"/>
    </xf>
    <xf numFmtId="0" fontId="33" fillId="27" borderId="15" xfId="62" applyFont="1" applyFill="1" applyBorder="1" applyAlignment="1">
      <alignment horizontal="center" vertical="center"/>
    </xf>
    <xf numFmtId="1" fontId="33" fillId="26" borderId="15" xfId="0" applyNumberFormat="1" applyFont="1" applyFill="1" applyBorder="1" applyAlignment="1">
      <alignment horizontal="center"/>
    </xf>
    <xf numFmtId="1" fontId="33" fillId="27" borderId="15" xfId="0" applyNumberFormat="1" applyFont="1" applyFill="1" applyBorder="1" applyAlignment="1">
      <alignment horizontal="center"/>
    </xf>
    <xf numFmtId="0" fontId="1" fillId="0" borderId="0" xfId="0" applyFont="1" applyFill="1" applyBorder="1" applyAlignment="1">
      <alignment horizontal="center" wrapText="1"/>
    </xf>
  </cellXfs>
  <cellStyles count="76">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hiffres" xfId="28"/>
    <cellStyle name="chiffres 2" xfId="29"/>
    <cellStyle name="chiffres_5.4" xfId="30"/>
    <cellStyle name="Commentaire" xfId="31" builtinId="10" customBuiltin="1"/>
    <cellStyle name="Commentaire 2" xfId="32"/>
    <cellStyle name="courant" xfId="33"/>
    <cellStyle name="Entrée" xfId="34" builtinId="20" customBuiltin="1"/>
    <cellStyle name="gris_centre" xfId="35"/>
    <cellStyle name="gris-gras" xfId="36"/>
    <cellStyle name="Insatisfaisant" xfId="37" builtinId="27" customBuiltin="1"/>
    <cellStyle name="libelle" xfId="38"/>
    <cellStyle name="libelle-rouge" xfId="39"/>
    <cellStyle name="Lien hypertexte" xfId="40" builtinId="8"/>
    <cellStyle name="Milliers" xfId="41" builtinId="3"/>
    <cellStyle name="Motif" xfId="42"/>
    <cellStyle name="Motif 2" xfId="43"/>
    <cellStyle name="Motif_5.2 " xfId="44"/>
    <cellStyle name="Neutre" xfId="45" builtinId="28" customBuiltin="1"/>
    <cellStyle name="Normal" xfId="0" builtinId="0"/>
    <cellStyle name="Normal 10" xfId="46"/>
    <cellStyle name="Normal 11" xfId="47"/>
    <cellStyle name="Normal 12" xfId="48"/>
    <cellStyle name="Normal 13" xfId="49"/>
    <cellStyle name="Normal 14" xfId="50"/>
    <cellStyle name="Normal 15" xfId="51"/>
    <cellStyle name="Normal 2" xfId="52"/>
    <cellStyle name="Normal 3" xfId="53"/>
    <cellStyle name="Normal 4" xfId="54"/>
    <cellStyle name="Normal 5" xfId="55"/>
    <cellStyle name="Normal 6" xfId="56"/>
    <cellStyle name="Normal 7" xfId="57"/>
    <cellStyle name="Normal 8" xfId="58"/>
    <cellStyle name="Normal 9" xfId="59"/>
    <cellStyle name="Normal_annexe 6 99" xfId="60"/>
    <cellStyle name="Normal_compensations et dégrèvements" xfId="61"/>
    <cellStyle name="Normal_Feuil1" xfId="62"/>
    <cellStyle name="nouveau" xfId="63"/>
    <cellStyle name="Pourcentage" xfId="64" builtinId="5"/>
    <cellStyle name="Pourcentage 2" xfId="65"/>
    <cellStyle name="Satisfaisant" xfId="66" builtinId="26" customBuiltin="1"/>
    <cellStyle name="Sortie" xfId="67" builtinId="21" customBuiltin="1"/>
    <cellStyle name="Texte explicatif" xfId="68" builtinId="53" customBuiltin="1"/>
    <cellStyle name="Titre" xfId="69" builtinId="15" customBuiltin="1"/>
    <cellStyle name="Titre 1" xfId="70" builtinId="16" customBuiltin="1"/>
    <cellStyle name="Titre 2" xfId="71" builtinId="17" customBuiltin="1"/>
    <cellStyle name="Titre 3" xfId="72" builtinId="18" customBuiltin="1"/>
    <cellStyle name="Titre 4" xfId="73" builtinId="19" customBuiltin="1"/>
    <cellStyle name="Total" xfId="74" builtinId="25" customBuiltin="1"/>
    <cellStyle name="Vérification" xfId="75"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tx>
            <c:strRef>
              <c:f>'5.6 série'!$A$32</c:f>
              <c:strCache>
                <c:ptCount val="1"/>
                <c:pt idx="0">
                  <c:v>périscolaire</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'5.6 série'!$B$6:$H$6</c:f>
              <c:numCache>
                <c:formatCode>General</c:formatCode>
                <c:ptCount val="7"/>
                <c:pt idx="0">
                  <c:v>2014</c:v>
                </c:pt>
                <c:pt idx="1">
                  <c:v>2015</c:v>
                </c:pt>
                <c:pt idx="2">
                  <c:v>2016</c:v>
                </c:pt>
                <c:pt idx="3">
                  <c:v>2017</c:v>
                </c:pt>
                <c:pt idx="4">
                  <c:v>2018</c:v>
                </c:pt>
                <c:pt idx="5">
                  <c:v>2019</c:v>
                </c:pt>
                <c:pt idx="6">
                  <c:v>2020</c:v>
                </c:pt>
              </c:numCache>
            </c:numRef>
          </c:cat>
          <c:val>
            <c:numRef>
              <c:f>'5.6 série'!$B$32:$H$32</c:f>
              <c:numCache>
                <c:formatCode>#,##0</c:formatCode>
                <c:ptCount val="7"/>
                <c:pt idx="0">
                  <c:v>1780.0575650000001</c:v>
                </c:pt>
                <c:pt idx="1">
                  <c:v>1890.318092</c:v>
                </c:pt>
                <c:pt idx="2">
                  <c:v>1976.2183669999999</c:v>
                </c:pt>
                <c:pt idx="3">
                  <c:v>2039.4653080000001</c:v>
                </c:pt>
                <c:pt idx="4">
                  <c:v>2078.2521190000002</c:v>
                </c:pt>
                <c:pt idx="5">
                  <c:v>2123.779642</c:v>
                </c:pt>
                <c:pt idx="6">
                  <c:v>1477.311614</c:v>
                </c:pt>
              </c:numCache>
            </c:numRef>
          </c:val>
          <c:smooth val="0"/>
        </c:ser>
        <c:ser>
          <c:idx val="0"/>
          <c:order val="1"/>
          <c:tx>
            <c:strRef>
              <c:f>'5.6 série'!$A$25</c:f>
              <c:strCache>
                <c:ptCount val="1"/>
                <c:pt idx="0">
                  <c:v>transport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'5.6 série'!$B$6:$H$6</c:f>
              <c:numCache>
                <c:formatCode>General</c:formatCode>
                <c:ptCount val="7"/>
                <c:pt idx="0">
                  <c:v>2014</c:v>
                </c:pt>
                <c:pt idx="1">
                  <c:v>2015</c:v>
                </c:pt>
                <c:pt idx="2">
                  <c:v>2016</c:v>
                </c:pt>
                <c:pt idx="3">
                  <c:v>2017</c:v>
                </c:pt>
                <c:pt idx="4">
                  <c:v>2018</c:v>
                </c:pt>
                <c:pt idx="5">
                  <c:v>2019</c:v>
                </c:pt>
                <c:pt idx="6">
                  <c:v>2020</c:v>
                </c:pt>
              </c:numCache>
            </c:numRef>
          </c:cat>
          <c:val>
            <c:numRef>
              <c:f>'5.6 série'!$B$25:$H$25</c:f>
              <c:numCache>
                <c:formatCode>#,##0</c:formatCode>
                <c:ptCount val="7"/>
                <c:pt idx="0">
                  <c:v>783.79979100000003</c:v>
                </c:pt>
                <c:pt idx="1">
                  <c:v>799.11930500000005</c:v>
                </c:pt>
                <c:pt idx="2">
                  <c:v>813.07000400000004</c:v>
                </c:pt>
                <c:pt idx="3">
                  <c:v>881.99800500000003</c:v>
                </c:pt>
                <c:pt idx="4">
                  <c:v>1066.6040230000001</c:v>
                </c:pt>
                <c:pt idx="5">
                  <c:v>1268.338385</c:v>
                </c:pt>
                <c:pt idx="6">
                  <c:v>896.23566300000005</c:v>
                </c:pt>
              </c:numCache>
            </c:numRef>
          </c:val>
          <c:smooth val="0"/>
        </c:ser>
        <c:ser>
          <c:idx val="3"/>
          <c:order val="2"/>
          <c:tx>
            <c:strRef>
              <c:f>'5.6 série'!$A$31</c:f>
              <c:strCache>
                <c:ptCount val="1"/>
                <c:pt idx="0">
                  <c:v>social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'5.6 série'!$B$6:$H$6</c:f>
              <c:numCache>
                <c:formatCode>General</c:formatCode>
                <c:ptCount val="7"/>
                <c:pt idx="0">
                  <c:v>2014</c:v>
                </c:pt>
                <c:pt idx="1">
                  <c:v>2015</c:v>
                </c:pt>
                <c:pt idx="2">
                  <c:v>2016</c:v>
                </c:pt>
                <c:pt idx="3">
                  <c:v>2017</c:v>
                </c:pt>
                <c:pt idx="4">
                  <c:v>2018</c:v>
                </c:pt>
                <c:pt idx="5">
                  <c:v>2019</c:v>
                </c:pt>
                <c:pt idx="6">
                  <c:v>2020</c:v>
                </c:pt>
              </c:numCache>
            </c:numRef>
          </c:cat>
          <c:val>
            <c:numRef>
              <c:f>'5.6 série'!$B$31:$H$31</c:f>
              <c:numCache>
                <c:formatCode>#,##0</c:formatCode>
                <c:ptCount val="7"/>
                <c:pt idx="0">
                  <c:v>989.32124199999998</c:v>
                </c:pt>
                <c:pt idx="1">
                  <c:v>1021.872977</c:v>
                </c:pt>
                <c:pt idx="2">
                  <c:v>1024.5034459999999</c:v>
                </c:pt>
                <c:pt idx="3">
                  <c:v>1026.0622679999999</c:v>
                </c:pt>
                <c:pt idx="4">
                  <c:v>1028.859655</c:v>
                </c:pt>
                <c:pt idx="5">
                  <c:v>1030.5311830000001</c:v>
                </c:pt>
                <c:pt idx="6">
                  <c:v>782.20754699999998</c:v>
                </c:pt>
              </c:numCache>
            </c:numRef>
          </c:val>
          <c:smooth val="0"/>
        </c:ser>
        <c:ser>
          <c:idx val="2"/>
          <c:order val="3"/>
          <c:tx>
            <c:strRef>
              <c:f>'5.6 série'!$A$28</c:f>
              <c:strCache>
                <c:ptCount val="1"/>
                <c:pt idx="0">
                  <c:v>sports et loisirs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'5.6 série'!$B$6:$H$6</c:f>
              <c:numCache>
                <c:formatCode>General</c:formatCode>
                <c:ptCount val="7"/>
                <c:pt idx="0">
                  <c:v>2014</c:v>
                </c:pt>
                <c:pt idx="1">
                  <c:v>2015</c:v>
                </c:pt>
                <c:pt idx="2">
                  <c:v>2016</c:v>
                </c:pt>
                <c:pt idx="3">
                  <c:v>2017</c:v>
                </c:pt>
                <c:pt idx="4">
                  <c:v>2018</c:v>
                </c:pt>
                <c:pt idx="5">
                  <c:v>2019</c:v>
                </c:pt>
                <c:pt idx="6">
                  <c:v>2020</c:v>
                </c:pt>
              </c:numCache>
            </c:numRef>
          </c:cat>
          <c:val>
            <c:numRef>
              <c:f>'5.6 série'!$B$28:$H$28</c:f>
              <c:numCache>
                <c:formatCode>#,##0</c:formatCode>
                <c:ptCount val="7"/>
                <c:pt idx="0">
                  <c:v>590.77459899999997</c:v>
                </c:pt>
                <c:pt idx="1">
                  <c:v>614.80885999999998</c:v>
                </c:pt>
                <c:pt idx="2">
                  <c:v>627.86661500000002</c:v>
                </c:pt>
                <c:pt idx="3">
                  <c:v>633.87165400000004</c:v>
                </c:pt>
                <c:pt idx="4">
                  <c:v>654.65211699999998</c:v>
                </c:pt>
                <c:pt idx="5">
                  <c:v>670.39050899999995</c:v>
                </c:pt>
                <c:pt idx="6">
                  <c:v>382.398484</c:v>
                </c:pt>
              </c:numCache>
            </c:numRef>
          </c:val>
          <c:smooth val="0"/>
        </c:ser>
        <c:ser>
          <c:idx val="1"/>
          <c:order val="4"/>
          <c:tx>
            <c:strRef>
              <c:f>'5.6 série'!$A$27</c:f>
              <c:strCache>
                <c:ptCount val="1"/>
                <c:pt idx="0">
                  <c:v>culture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'5.6 série'!$B$6:$H$6</c:f>
              <c:numCache>
                <c:formatCode>General</c:formatCode>
                <c:ptCount val="7"/>
                <c:pt idx="0">
                  <c:v>2014</c:v>
                </c:pt>
                <c:pt idx="1">
                  <c:v>2015</c:v>
                </c:pt>
                <c:pt idx="2">
                  <c:v>2016</c:v>
                </c:pt>
                <c:pt idx="3">
                  <c:v>2017</c:v>
                </c:pt>
                <c:pt idx="4">
                  <c:v>2018</c:v>
                </c:pt>
                <c:pt idx="5">
                  <c:v>2019</c:v>
                </c:pt>
                <c:pt idx="6">
                  <c:v>2020</c:v>
                </c:pt>
              </c:numCache>
            </c:numRef>
          </c:cat>
          <c:val>
            <c:numRef>
              <c:f>'5.6 série'!$B$27:$H$27</c:f>
              <c:numCache>
                <c:formatCode>#,##0</c:formatCode>
                <c:ptCount val="7"/>
                <c:pt idx="0">
                  <c:v>385.27034500000002</c:v>
                </c:pt>
                <c:pt idx="1">
                  <c:v>401.436892</c:v>
                </c:pt>
                <c:pt idx="2">
                  <c:v>413.20118200000002</c:v>
                </c:pt>
                <c:pt idx="3">
                  <c:v>425.72273300000001</c:v>
                </c:pt>
                <c:pt idx="4">
                  <c:v>446.44299999999998</c:v>
                </c:pt>
                <c:pt idx="5">
                  <c:v>464.35851100000002</c:v>
                </c:pt>
                <c:pt idx="6">
                  <c:v>252.23703499999999</c:v>
                </c:pt>
              </c:numCache>
            </c:numRef>
          </c:val>
          <c:smooth val="0"/>
        </c:ser>
        <c:dLbls>
          <c:showLegendKey val="0"/>
          <c:showVal val="0"/>
          <c:showCatName val="0"/>
          <c:showSerName val="0"/>
          <c:showPercent val="0"/>
          <c:showBubbleSize val="0"/>
        </c:dLbls>
        <c:marker val="1"/>
        <c:smooth val="0"/>
        <c:axId val="-168079680"/>
        <c:axId val="-93894656"/>
      </c:lineChart>
      <c:catAx>
        <c:axId val="-1680796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894656"/>
        <c:crosses val="autoZero"/>
        <c:auto val="1"/>
        <c:lblAlgn val="ctr"/>
        <c:lblOffset val="100"/>
        <c:noMultiLvlLbl val="0"/>
      </c:catAx>
      <c:valAx>
        <c:axId val="-93894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807968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'5.6 série'!$A$33</c:f>
              <c:strCache>
                <c:ptCount val="1"/>
                <c:pt idx="0">
                  <c:v>assainissement</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'5.6 série'!$B$6:$H$6</c:f>
              <c:numCache>
                <c:formatCode>General</c:formatCode>
                <c:ptCount val="7"/>
                <c:pt idx="0">
                  <c:v>2014</c:v>
                </c:pt>
                <c:pt idx="1">
                  <c:v>2015</c:v>
                </c:pt>
                <c:pt idx="2">
                  <c:v>2016</c:v>
                </c:pt>
                <c:pt idx="3">
                  <c:v>2017</c:v>
                </c:pt>
                <c:pt idx="4">
                  <c:v>2018</c:v>
                </c:pt>
                <c:pt idx="5">
                  <c:v>2019</c:v>
                </c:pt>
                <c:pt idx="6">
                  <c:v>2020</c:v>
                </c:pt>
              </c:numCache>
            </c:numRef>
          </c:cat>
          <c:val>
            <c:numRef>
              <c:f>'5.6 série'!$B$33:$H$33</c:f>
              <c:numCache>
                <c:formatCode>#,##0</c:formatCode>
                <c:ptCount val="7"/>
                <c:pt idx="0">
                  <c:v>3418.1342100000002</c:v>
                </c:pt>
                <c:pt idx="1">
                  <c:v>3574.5094389999999</c:v>
                </c:pt>
                <c:pt idx="2">
                  <c:v>3640.1173229999999</c:v>
                </c:pt>
                <c:pt idx="3">
                  <c:v>3804.0694020000001</c:v>
                </c:pt>
                <c:pt idx="4">
                  <c:v>3988.379097</c:v>
                </c:pt>
                <c:pt idx="5">
                  <c:v>4105.3121870000004</c:v>
                </c:pt>
                <c:pt idx="6">
                  <c:v>4169.8667809999997</c:v>
                </c:pt>
              </c:numCache>
            </c:numRef>
          </c:val>
          <c:smooth val="0"/>
        </c:ser>
        <c:ser>
          <c:idx val="0"/>
          <c:order val="1"/>
          <c:tx>
            <c:strRef>
              <c:f>'5.6 série'!$A$8</c:f>
              <c:strCache>
                <c:ptCount val="1"/>
                <c:pt idx="0">
                  <c:v>vente d'eau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'5.6 série'!$B$6:$H$6</c:f>
              <c:numCache>
                <c:formatCode>General</c:formatCode>
                <c:ptCount val="7"/>
                <c:pt idx="0">
                  <c:v>2014</c:v>
                </c:pt>
                <c:pt idx="1">
                  <c:v>2015</c:v>
                </c:pt>
                <c:pt idx="2">
                  <c:v>2016</c:v>
                </c:pt>
                <c:pt idx="3">
                  <c:v>2017</c:v>
                </c:pt>
                <c:pt idx="4">
                  <c:v>2018</c:v>
                </c:pt>
                <c:pt idx="5">
                  <c:v>2019</c:v>
                </c:pt>
                <c:pt idx="6">
                  <c:v>2020</c:v>
                </c:pt>
              </c:numCache>
            </c:numRef>
          </c:cat>
          <c:val>
            <c:numRef>
              <c:f>'5.6 série'!$B$8:$H$8</c:f>
              <c:numCache>
                <c:formatCode>#,##0</c:formatCode>
                <c:ptCount val="7"/>
                <c:pt idx="0">
                  <c:v>2522.3818529999999</c:v>
                </c:pt>
                <c:pt idx="1">
                  <c:v>2663.9864520000001</c:v>
                </c:pt>
                <c:pt idx="2">
                  <c:v>2701.292359</c:v>
                </c:pt>
                <c:pt idx="3">
                  <c:v>2773.8676449999998</c:v>
                </c:pt>
                <c:pt idx="4">
                  <c:v>2807.5817889999998</c:v>
                </c:pt>
                <c:pt idx="5">
                  <c:v>2870.1130210000001</c:v>
                </c:pt>
                <c:pt idx="6">
                  <c:v>2921.0033819999999</c:v>
                </c:pt>
              </c:numCache>
            </c:numRef>
          </c:val>
          <c:smooth val="0"/>
        </c:ser>
        <c:ser>
          <c:idx val="3"/>
          <c:order val="2"/>
          <c:tx>
            <c:strRef>
              <c:f>'5.6 série'!$A$39</c:f>
              <c:strCache>
                <c:ptCount val="1"/>
                <c:pt idx="0">
                  <c:v>fermiers et concessionnaires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'5.6 série'!$B$6:$H$6</c:f>
              <c:numCache>
                <c:formatCode>General</c:formatCode>
                <c:ptCount val="7"/>
                <c:pt idx="0">
                  <c:v>2014</c:v>
                </c:pt>
                <c:pt idx="1">
                  <c:v>2015</c:v>
                </c:pt>
                <c:pt idx="2">
                  <c:v>2016</c:v>
                </c:pt>
                <c:pt idx="3">
                  <c:v>2017</c:v>
                </c:pt>
                <c:pt idx="4">
                  <c:v>2018</c:v>
                </c:pt>
                <c:pt idx="5">
                  <c:v>2019</c:v>
                </c:pt>
                <c:pt idx="6">
                  <c:v>2020</c:v>
                </c:pt>
              </c:numCache>
            </c:numRef>
          </c:cat>
          <c:val>
            <c:numRef>
              <c:f>'5.6 série'!$B$39:$H$39</c:f>
              <c:numCache>
                <c:formatCode>#,##0</c:formatCode>
                <c:ptCount val="7"/>
                <c:pt idx="0">
                  <c:v>919.93681400000003</c:v>
                </c:pt>
                <c:pt idx="1">
                  <c:v>945.16157299999998</c:v>
                </c:pt>
                <c:pt idx="2">
                  <c:v>1034.2345680000001</c:v>
                </c:pt>
                <c:pt idx="3">
                  <c:v>1050.665268</c:v>
                </c:pt>
                <c:pt idx="4">
                  <c:v>1056.3452569999999</c:v>
                </c:pt>
                <c:pt idx="5">
                  <c:v>1177.2763990000001</c:v>
                </c:pt>
                <c:pt idx="6">
                  <c:v>1138.4536310000001</c:v>
                </c:pt>
              </c:numCache>
            </c:numRef>
          </c:val>
          <c:smooth val="0"/>
        </c:ser>
        <c:ser>
          <c:idx val="1"/>
          <c:order val="3"/>
          <c:tx>
            <c:strRef>
              <c:f>'5.6 série'!$A$9</c:f>
              <c:strCache>
                <c:ptCount val="1"/>
                <c:pt idx="0">
                  <c:v>taxes et redevance d'eau</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'5.6 série'!$B$6:$H$6</c:f>
              <c:numCache>
                <c:formatCode>General</c:formatCode>
                <c:ptCount val="7"/>
                <c:pt idx="0">
                  <c:v>2014</c:v>
                </c:pt>
                <c:pt idx="1">
                  <c:v>2015</c:v>
                </c:pt>
                <c:pt idx="2">
                  <c:v>2016</c:v>
                </c:pt>
                <c:pt idx="3">
                  <c:v>2017</c:v>
                </c:pt>
                <c:pt idx="4">
                  <c:v>2018</c:v>
                </c:pt>
                <c:pt idx="5">
                  <c:v>2019</c:v>
                </c:pt>
                <c:pt idx="6">
                  <c:v>2020</c:v>
                </c:pt>
              </c:numCache>
            </c:numRef>
          </c:cat>
          <c:val>
            <c:numRef>
              <c:f>'5.6 série'!$B$9:$H$9</c:f>
              <c:numCache>
                <c:formatCode>#,##0</c:formatCode>
                <c:ptCount val="7"/>
                <c:pt idx="0">
                  <c:v>633.29843900000003</c:v>
                </c:pt>
                <c:pt idx="1">
                  <c:v>669.32935399999997</c:v>
                </c:pt>
                <c:pt idx="2">
                  <c:v>646.77432399999998</c:v>
                </c:pt>
                <c:pt idx="3">
                  <c:v>638.28933400000005</c:v>
                </c:pt>
                <c:pt idx="4">
                  <c:v>648.66640099999995</c:v>
                </c:pt>
                <c:pt idx="5">
                  <c:v>654.00861699999996</c:v>
                </c:pt>
                <c:pt idx="6">
                  <c:v>619.356359</c:v>
                </c:pt>
              </c:numCache>
            </c:numRef>
          </c:val>
          <c:smooth val="0"/>
        </c:ser>
        <c:dLbls>
          <c:showLegendKey val="0"/>
          <c:showVal val="0"/>
          <c:showCatName val="0"/>
          <c:showSerName val="0"/>
          <c:showPercent val="0"/>
          <c:showBubbleSize val="0"/>
        </c:dLbls>
        <c:marker val="1"/>
        <c:smooth val="0"/>
        <c:axId val="-93897376"/>
        <c:axId val="-93898464"/>
      </c:lineChart>
      <c:catAx>
        <c:axId val="-938973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898464"/>
        <c:crosses val="autoZero"/>
        <c:auto val="1"/>
        <c:lblAlgn val="ctr"/>
        <c:lblOffset val="100"/>
        <c:noMultiLvlLbl val="0"/>
      </c:catAx>
      <c:valAx>
        <c:axId val="-93898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89737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30</xdr:row>
      <xdr:rowOff>19050</xdr:rowOff>
    </xdr:from>
    <xdr:to>
      <xdr:col>5</xdr:col>
      <xdr:colOff>142875</xdr:colOff>
      <xdr:row>35</xdr:row>
      <xdr:rowOff>142875</xdr:rowOff>
    </xdr:to>
    <xdr:sp macro="" textlink="">
      <xdr:nvSpPr>
        <xdr:cNvPr id="2049" name="AutoShape 1" descr="Résultat de recherche d'images pour &quot;oeufs de pâques&quot;"/>
        <xdr:cNvSpPr>
          <a:spLocks noChangeAspect="1" noChangeArrowheads="1"/>
        </xdr:cNvSpPr>
      </xdr:nvSpPr>
      <xdr:spPr bwMode="auto">
        <a:xfrm>
          <a:off x="2667000" y="5581650"/>
          <a:ext cx="933450" cy="933450"/>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288925</xdr:colOff>
      <xdr:row>1</xdr:row>
      <xdr:rowOff>19050</xdr:rowOff>
    </xdr:from>
    <xdr:to>
      <xdr:col>13</xdr:col>
      <xdr:colOff>720725</xdr:colOff>
      <xdr:row>16</xdr:row>
      <xdr:rowOff>196850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257175</xdr:colOff>
      <xdr:row>16</xdr:row>
      <xdr:rowOff>241300</xdr:rowOff>
    </xdr:from>
    <xdr:to>
      <xdr:col>13</xdr:col>
      <xdr:colOff>688975</xdr:colOff>
      <xdr:row>33</xdr:row>
      <xdr:rowOff>19050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sc2012\Preparation%20Guide\3.4%20donn&#233;es%20sur%20la%20TEOM%202010-11-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10"/>
      <sheetName val="Sommaire 11"/>
      <sheetName val="Sommaire 12"/>
      <sheetName val="tab TEOM ens 2010-2011-2012"/>
      <sheetName val="nb com teom 2010"/>
      <sheetName val="base 2011 "/>
      <sheetName val="nb com teom 2011"/>
      <sheetName val="base 2012"/>
      <sheetName val="nb com teom 2012"/>
      <sheetName val="RECAP nb com teom 2010-11-12"/>
      <sheetName val="PROP TEOM 2010 "/>
      <sheetName val="base 2011- prop reg"/>
      <sheetName val="base 2011 - prop type com"/>
      <sheetName val="PROP TEOM 2011"/>
      <sheetName val="base 2012- prop reg "/>
      <sheetName val="base 2012 - prop type com "/>
      <sheetName val="PROP TEOM 2012 "/>
      <sheetName val="TTOM partaille 2010 "/>
      <sheetName val="base pour TTOM2011 R"/>
      <sheetName val="base pout TTOM2011 DEST"/>
      <sheetName val="TTOM partaille 2011"/>
      <sheetName val="base pour TTOM2012 R "/>
      <sheetName val="base pout TTOM2012 DEST "/>
      <sheetName val="TTOM partaille 2012"/>
      <sheetName val="evol TTOM 2010-2009 "/>
      <sheetName val="evol TTOM 2011-2010 "/>
      <sheetName val="evol TTOM 2012-2011"/>
      <sheetName val="PTOM par taille 2010"/>
      <sheetName val="PTOM par taille 2011"/>
      <sheetName val="PTOM par taille 2012"/>
      <sheetName val="evol  ptom 2010-2009"/>
      <sheetName val="evol  ptom 2011-2010"/>
      <sheetName val="evol  ptom 2012-2011"/>
      <sheetName val="Taux &quot;foncier bâti + TEOM&quot; 2010"/>
      <sheetName val="PFB+PTOM 2010"/>
      <sheetName val="base PFB+PTOM REG2011"/>
      <sheetName val="base PFB+PTOM COM2011"/>
      <sheetName val="PFB+PTOM 2011"/>
      <sheetName val="base PFB +PTOM REG 2012 "/>
      <sheetName val="base PFB + PTOM COM 2012"/>
      <sheetName val="PFB+PTOM 2012"/>
      <sheetName val="evol  PFB + PTOM 2010"/>
      <sheetName val="P3t + PTOM 2010"/>
      <sheetName val="PROP REOM 2010 "/>
      <sheetName val="base 2010 pr nb com REOM 2010"/>
      <sheetName val="nb com REOM 2010"/>
      <sheetName val="base 2011 pr nb com REOM 2011"/>
      <sheetName val="nb com REOM 2011"/>
      <sheetName val="base 2012 pr nb com REOM 2012 "/>
      <sheetName val="nb com REOM 2012 "/>
      <sheetName val="RECAP nb com reom 2010-11-12 "/>
      <sheetName val="base 2011 reom -reg"/>
      <sheetName val="base 2011 REOM type com"/>
      <sheetName val="PROP REOM 2011"/>
      <sheetName val="base 2012 reom -reg"/>
      <sheetName val="base 2012 reom -type com"/>
      <sheetName val="PROP REOM 20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K35"/>
  <sheetViews>
    <sheetView tabSelected="1" zoomScaleNormal="100" workbookViewId="0">
      <selection activeCell="A17" sqref="A17"/>
    </sheetView>
  </sheetViews>
  <sheetFormatPr baseColWidth="10" defaultColWidth="11.453125" defaultRowHeight="12.5" x14ac:dyDescent="0.25"/>
  <cols>
    <col min="1" max="1" width="6.26953125" style="28" customWidth="1"/>
    <col min="2" max="4" width="11.453125" style="28"/>
    <col min="5" max="5" width="11.81640625" style="28" customWidth="1"/>
    <col min="6" max="6" width="11.453125" style="28"/>
    <col min="7" max="7" width="12.1796875" style="28" customWidth="1"/>
    <col min="8" max="8" width="11.453125" style="28"/>
    <col min="9" max="9" width="18.1796875" style="28" customWidth="1"/>
    <col min="10" max="16384" width="11.453125" style="28"/>
  </cols>
  <sheetData>
    <row r="1" spans="1:11" ht="30" x14ac:dyDescent="0.6">
      <c r="A1" s="32">
        <v>5</v>
      </c>
      <c r="B1" s="32" t="s">
        <v>31</v>
      </c>
      <c r="C1" s="33"/>
      <c r="D1" s="33"/>
      <c r="E1" s="33"/>
      <c r="F1" s="32"/>
      <c r="G1" s="33"/>
      <c r="H1" s="33"/>
      <c r="I1" s="33"/>
      <c r="J1" s="33"/>
      <c r="K1" s="33"/>
    </row>
    <row r="3" spans="1:11" ht="15" customHeight="1" x14ac:dyDescent="0.35">
      <c r="A3" s="34" t="s">
        <v>11</v>
      </c>
      <c r="C3" s="29"/>
      <c r="D3" s="29"/>
      <c r="E3" s="29"/>
      <c r="F3" s="29"/>
      <c r="G3" s="35"/>
      <c r="I3" s="141"/>
    </row>
    <row r="4" spans="1:11" ht="9.75" customHeight="1" x14ac:dyDescent="0.35">
      <c r="C4" s="29"/>
      <c r="D4" s="29"/>
      <c r="E4" s="29"/>
      <c r="F4" s="29"/>
      <c r="G4" s="29"/>
    </row>
    <row r="5" spans="1:11" ht="15" customHeight="1" x14ac:dyDescent="0.35">
      <c r="A5" s="36" t="s">
        <v>18</v>
      </c>
      <c r="B5" s="36"/>
      <c r="C5" s="36"/>
      <c r="D5" s="36"/>
      <c r="E5" s="34"/>
      <c r="F5" s="34"/>
      <c r="G5" s="34"/>
    </row>
    <row r="6" spans="1:11" ht="6" customHeight="1" x14ac:dyDescent="0.35">
      <c r="C6" s="34"/>
      <c r="D6" s="34"/>
      <c r="E6" s="34"/>
      <c r="F6" s="34"/>
      <c r="G6" s="35"/>
    </row>
    <row r="7" spans="1:11" ht="15.5" x14ac:dyDescent="0.35">
      <c r="A7" s="36" t="s">
        <v>45</v>
      </c>
      <c r="B7" s="36"/>
      <c r="C7" s="36"/>
      <c r="D7" s="36"/>
      <c r="E7" s="36"/>
      <c r="F7" s="36"/>
      <c r="G7" s="34"/>
    </row>
    <row r="8" spans="1:11" ht="6" customHeight="1" x14ac:dyDescent="0.35">
      <c r="C8" s="34"/>
      <c r="D8" s="34"/>
      <c r="E8" s="34"/>
      <c r="F8" s="34"/>
      <c r="G8" s="35"/>
    </row>
    <row r="9" spans="1:11" x14ac:dyDescent="0.25">
      <c r="A9" s="36" t="s">
        <v>44</v>
      </c>
      <c r="B9" s="36"/>
      <c r="C9" s="36"/>
      <c r="D9" s="36"/>
      <c r="E9" s="36"/>
      <c r="F9" s="36"/>
      <c r="G9" s="36"/>
    </row>
    <row r="10" spans="1:11" ht="6" customHeight="1" x14ac:dyDescent="0.35">
      <c r="C10" s="34"/>
      <c r="D10" s="34"/>
      <c r="E10" s="34"/>
      <c r="F10" s="34"/>
      <c r="G10" s="35"/>
    </row>
    <row r="11" spans="1:11" ht="15.75" customHeight="1" x14ac:dyDescent="0.25">
      <c r="A11" s="67" t="s">
        <v>160</v>
      </c>
      <c r="B11" s="67"/>
      <c r="C11" s="67"/>
      <c r="D11" s="67"/>
      <c r="E11" s="67"/>
      <c r="F11" s="36"/>
      <c r="G11" s="142"/>
    </row>
    <row r="12" spans="1:11" ht="6" customHeight="1" x14ac:dyDescent="0.35">
      <c r="E12" s="34"/>
      <c r="F12" s="34"/>
      <c r="G12" s="35"/>
    </row>
    <row r="13" spans="1:11" ht="3" customHeight="1" x14ac:dyDescent="0.35">
      <c r="C13" s="34"/>
      <c r="D13" s="34"/>
      <c r="E13" s="34"/>
      <c r="F13" s="34"/>
      <c r="G13" s="35"/>
    </row>
    <row r="14" spans="1:11" x14ac:dyDescent="0.25">
      <c r="A14" s="144" t="s">
        <v>46</v>
      </c>
      <c r="B14" s="36"/>
      <c r="C14" s="36"/>
      <c r="D14" s="36"/>
      <c r="E14" s="36"/>
    </row>
    <row r="15" spans="1:11" ht="9" customHeight="1" x14ac:dyDescent="0.25"/>
    <row r="16" spans="1:11" x14ac:dyDescent="0.25">
      <c r="A16" s="144" t="s">
        <v>164</v>
      </c>
    </row>
    <row r="32" spans="5:5" x14ac:dyDescent="0.25">
      <c r="E32"/>
    </row>
    <row r="35" spans="5:5" x14ac:dyDescent="0.25">
      <c r="E35"/>
    </row>
  </sheetData>
  <phoneticPr fontId="0" type="noConversion"/>
  <hyperlinks>
    <hyperlink ref="A5" location="'5.1'!A1" display="5-1 Vue d'ensemble de la fiscalité locale 2015"/>
    <hyperlink ref="A7" location="'5.2 '!A1" display="5-2 La fiscalité des trois taxes ménages : produits et taux moyens"/>
    <hyperlink ref="A9" location="'5.3  '!A1" display="5-3 La fiscalité des trois taxes ménages : évolution du produit, effet base et effet taux"/>
    <hyperlink ref="A11" location="'5.4'!A1" display="5-4 La fiscalité des impôts économiques "/>
    <hyperlink ref="A5:D5" location="'5.1'!A1" display="5-1 Vue d'ensemble de la fiscalité locale"/>
    <hyperlink ref="A7:F7" location="'5.2'!A1" display="5-2 La fiscalité des trois taxes ménages : produits et taux d'imposition"/>
    <hyperlink ref="A9:G9" location="'5.3'!A1" display="5-3 La fiscalité des trois taxes ménages : évolution du produit, effet base et effet taux"/>
    <hyperlink ref="A11:G11" location="'5.4 '!A1" display="5-4 Décomposition de l'évolution du produit des taxes en 2018 : effet base et effet taux"/>
    <hyperlink ref="A14:E14" location="'5.5'!A1" display="5-5 Les contributions de l'État à la fiscalité directe locale "/>
  </hyperlinks>
  <pageMargins left="0.39370078740157483" right="0.19685039370078741" top="2.1653543307086616" bottom="0.98425196850393704" header="0.23622047244094491" footer="0.19685039370078741"/>
  <pageSetup paperSize="9" firstPageNumber="7"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9"/>
  <sheetViews>
    <sheetView workbookViewId="0">
      <pane xSplit="1" ySplit="6" topLeftCell="B20" activePane="bottomRight" state="frozen"/>
      <selection pane="topRight" activeCell="B1" sqref="B1"/>
      <selection pane="bottomLeft" activeCell="A7" sqref="A7"/>
      <selection pane="bottomRight" activeCell="B7" sqref="B7"/>
    </sheetView>
  </sheetViews>
  <sheetFormatPr baseColWidth="10" defaultColWidth="11.453125" defaultRowHeight="13" x14ac:dyDescent="0.3"/>
  <cols>
    <col min="1" max="1" width="31.1796875" style="379" customWidth="1"/>
    <col min="2" max="2" width="13.1796875" style="3" customWidth="1"/>
    <col min="3" max="4" width="10.81640625" style="3" customWidth="1"/>
    <col min="5" max="5" width="13.453125" style="3" customWidth="1"/>
    <col min="6" max="6" width="11.1796875" style="3" customWidth="1"/>
    <col min="7" max="7" width="10.81640625" style="2" customWidth="1"/>
    <col min="8" max="8" width="11.26953125" style="39" customWidth="1"/>
    <col min="9" max="9" width="13.81640625" style="275" customWidth="1"/>
    <col min="10" max="10" width="11.453125" style="276"/>
    <col min="11" max="11" width="13.54296875" style="37" customWidth="1"/>
    <col min="12" max="12" width="11.453125" style="37"/>
    <col min="13" max="13" width="9" style="37" customWidth="1"/>
    <col min="14" max="14" width="11.453125" style="37"/>
    <col min="15" max="18" width="11.453125" style="40"/>
    <col min="19" max="19" width="14.7265625" style="40" customWidth="1"/>
    <col min="20" max="20" width="16" style="40" customWidth="1"/>
    <col min="21" max="29" width="11.453125" style="40"/>
    <col min="30" max="16384" width="11.453125" style="3"/>
  </cols>
  <sheetData>
    <row r="1" spans="1:43" ht="25.5" customHeight="1" x14ac:dyDescent="0.4">
      <c r="A1" s="398" t="s">
        <v>164</v>
      </c>
      <c r="B1" s="26"/>
      <c r="C1" s="26"/>
      <c r="D1" s="26"/>
      <c r="E1" s="26"/>
      <c r="F1" s="26"/>
      <c r="G1" s="27"/>
      <c r="H1" s="230"/>
    </row>
    <row r="2" spans="1:43" ht="15.5" x14ac:dyDescent="0.35">
      <c r="A2" s="355"/>
      <c r="B2" s="356"/>
      <c r="C2" s="357"/>
      <c r="D2" s="356"/>
      <c r="E2" s="357"/>
      <c r="F2" s="356"/>
    </row>
    <row r="3" spans="1:43" ht="18" x14ac:dyDescent="0.4">
      <c r="A3" s="358" t="s">
        <v>165</v>
      </c>
      <c r="B3" s="358"/>
      <c r="C3" s="359"/>
      <c r="D3" s="358"/>
      <c r="E3" s="359"/>
      <c r="F3" s="359"/>
      <c r="G3" s="360"/>
      <c r="H3" s="361"/>
      <c r="I3" s="188"/>
      <c r="J3" s="188"/>
      <c r="K3" s="188"/>
      <c r="L3" s="362"/>
      <c r="M3" s="363"/>
    </row>
    <row r="4" spans="1:43" x14ac:dyDescent="0.3">
      <c r="A4" s="364"/>
      <c r="B4" s="365"/>
      <c r="C4" s="365"/>
      <c r="D4" s="365"/>
      <c r="E4" s="365"/>
      <c r="F4" s="365"/>
      <c r="G4" s="365"/>
      <c r="H4" s="40"/>
      <c r="I4" s="37"/>
      <c r="X4" s="3"/>
      <c r="Y4" s="3"/>
      <c r="Z4" s="3"/>
      <c r="AA4" s="3"/>
      <c r="AB4" s="3"/>
      <c r="AC4" s="3"/>
    </row>
    <row r="5" spans="1:43" x14ac:dyDescent="0.3">
      <c r="A5" s="366" t="s">
        <v>13</v>
      </c>
      <c r="B5" s="367"/>
      <c r="C5" s="367"/>
      <c r="D5" s="367"/>
      <c r="E5" s="367"/>
      <c r="F5" s="367"/>
      <c r="G5" s="367"/>
      <c r="H5" s="368"/>
      <c r="I5" s="37"/>
      <c r="U5" s="3"/>
      <c r="V5" s="3"/>
      <c r="W5" s="3"/>
      <c r="X5" s="3"/>
      <c r="Y5" s="3"/>
      <c r="Z5" s="3"/>
      <c r="AA5" s="3"/>
      <c r="AB5" s="3"/>
      <c r="AC5" s="3"/>
    </row>
    <row r="6" spans="1:43" ht="26" x14ac:dyDescent="0.3">
      <c r="A6" s="369">
        <v>2020</v>
      </c>
      <c r="B6" s="369" t="s">
        <v>166</v>
      </c>
      <c r="C6" s="369" t="s">
        <v>68</v>
      </c>
      <c r="D6" s="369" t="s">
        <v>167</v>
      </c>
      <c r="E6" s="369" t="s">
        <v>1</v>
      </c>
      <c r="F6" s="369" t="s">
        <v>94</v>
      </c>
      <c r="G6" s="369" t="s">
        <v>99</v>
      </c>
      <c r="H6" s="396" t="s">
        <v>100</v>
      </c>
      <c r="I6" s="37"/>
      <c r="AB6" s="3"/>
      <c r="AC6" s="3"/>
    </row>
    <row r="7" spans="1:43" x14ac:dyDescent="0.3">
      <c r="A7" s="370" t="s">
        <v>168</v>
      </c>
      <c r="B7" s="371"/>
      <c r="C7" s="371"/>
      <c r="D7" s="371"/>
      <c r="E7" s="371"/>
      <c r="F7" s="371"/>
      <c r="G7" s="371"/>
      <c r="H7" s="397"/>
      <c r="I7" s="37"/>
      <c r="AB7" s="3"/>
      <c r="AC7" s="3"/>
    </row>
    <row r="8" spans="1:43" x14ac:dyDescent="0.3">
      <c r="A8" s="392" t="s">
        <v>169</v>
      </c>
      <c r="B8" s="393">
        <v>323.04368399999998</v>
      </c>
      <c r="C8" s="393">
        <v>1412.0081580000001</v>
      </c>
      <c r="D8" s="393">
        <v>1185.133118</v>
      </c>
      <c r="E8" s="393">
        <v>0.20785600000000001</v>
      </c>
      <c r="F8" s="393">
        <v>0.61056500000000002</v>
      </c>
      <c r="G8" s="395">
        <v>2921.0033819999999</v>
      </c>
      <c r="H8" s="399">
        <v>1.7731134846483698E-2</v>
      </c>
      <c r="I8" s="37"/>
      <c r="AB8" s="3"/>
      <c r="AC8" s="3"/>
    </row>
    <row r="9" spans="1:43" s="21" customFormat="1" x14ac:dyDescent="0.25">
      <c r="A9" s="372" t="s">
        <v>170</v>
      </c>
      <c r="B9" s="373">
        <v>82.187268000000003</v>
      </c>
      <c r="C9" s="373">
        <v>240.33073400000001</v>
      </c>
      <c r="D9" s="373">
        <v>296.85275100000001</v>
      </c>
      <c r="E9" s="373">
        <v>-1.4395E-2</v>
      </c>
      <c r="F9" s="373">
        <v>0</v>
      </c>
      <c r="G9" s="371">
        <v>619.356359</v>
      </c>
      <c r="H9" s="400">
        <v>-5.2984405861429162E-2</v>
      </c>
      <c r="J9" s="346"/>
    </row>
    <row r="10" spans="1:43" x14ac:dyDescent="0.3">
      <c r="A10" s="392" t="s">
        <v>171</v>
      </c>
      <c r="B10" s="393">
        <v>365.59568000000002</v>
      </c>
      <c r="C10" s="393">
        <v>18.935763000000001</v>
      </c>
      <c r="D10" s="393">
        <v>335.07548700000001</v>
      </c>
      <c r="E10" s="393">
        <v>0.25852999999999998</v>
      </c>
      <c r="F10" s="393">
        <v>0</v>
      </c>
      <c r="G10" s="395">
        <v>719.86546099999998</v>
      </c>
      <c r="H10" s="399">
        <v>-7.6607051251674441E-2</v>
      </c>
      <c r="I10" s="37"/>
      <c r="AB10" s="3"/>
      <c r="AC10" s="3"/>
    </row>
    <row r="11" spans="1:43" s="40" customFormat="1" x14ac:dyDescent="0.3">
      <c r="A11" s="370" t="s">
        <v>172</v>
      </c>
      <c r="B11" s="371"/>
      <c r="C11" s="371"/>
      <c r="D11" s="371"/>
      <c r="E11" s="371"/>
      <c r="F11" s="371"/>
      <c r="G11" s="371"/>
      <c r="H11" s="401"/>
      <c r="I11" s="275"/>
      <c r="J11" s="276"/>
      <c r="K11" s="37"/>
      <c r="L11" s="37"/>
      <c r="M11" s="37"/>
      <c r="N11" s="37"/>
      <c r="AD11" s="3"/>
      <c r="AE11" s="3"/>
      <c r="AF11" s="3"/>
      <c r="AG11" s="3"/>
      <c r="AH11" s="3"/>
      <c r="AI11" s="3"/>
      <c r="AJ11" s="3"/>
      <c r="AK11" s="3"/>
      <c r="AL11" s="3"/>
      <c r="AM11" s="3"/>
      <c r="AN11" s="3"/>
      <c r="AO11" s="3"/>
      <c r="AP11" s="3"/>
      <c r="AQ11" s="3"/>
    </row>
    <row r="12" spans="1:43" s="40" customFormat="1" x14ac:dyDescent="0.3">
      <c r="A12" s="392" t="s">
        <v>173</v>
      </c>
      <c r="B12" s="393">
        <v>2.4121229999999998</v>
      </c>
      <c r="C12" s="393">
        <v>1.376136</v>
      </c>
      <c r="D12" s="393">
        <v>7.2215000000000001E-2</v>
      </c>
      <c r="E12" s="393">
        <v>4.6375E-2</v>
      </c>
      <c r="F12" s="393">
        <v>0</v>
      </c>
      <c r="G12" s="395">
        <v>3.9068499999999999</v>
      </c>
      <c r="H12" s="399">
        <v>-0.3098325869040166</v>
      </c>
      <c r="I12" s="275"/>
      <c r="J12" s="276"/>
      <c r="K12" s="37"/>
      <c r="L12" s="37"/>
      <c r="M12" s="37"/>
      <c r="N12" s="37"/>
      <c r="AD12" s="3"/>
      <c r="AE12" s="3"/>
      <c r="AF12" s="3"/>
      <c r="AG12" s="3"/>
      <c r="AH12" s="3"/>
      <c r="AI12" s="3"/>
      <c r="AJ12" s="3"/>
      <c r="AK12" s="3"/>
      <c r="AL12" s="3"/>
      <c r="AM12" s="3"/>
      <c r="AN12" s="3"/>
      <c r="AO12" s="3"/>
      <c r="AP12" s="3"/>
      <c r="AQ12" s="3"/>
    </row>
    <row r="13" spans="1:43" s="40" customFormat="1" x14ac:dyDescent="0.3">
      <c r="A13" s="372" t="s">
        <v>174</v>
      </c>
      <c r="B13" s="373">
        <v>188.72304399999999</v>
      </c>
      <c r="C13" s="373">
        <v>10.077719999999999</v>
      </c>
      <c r="D13" s="373">
        <v>0.35770000000000002</v>
      </c>
      <c r="E13" s="373">
        <v>1.8298760000000001</v>
      </c>
      <c r="F13" s="373">
        <v>0.19617899999999999</v>
      </c>
      <c r="G13" s="371">
        <v>201.18451999999999</v>
      </c>
      <c r="H13" s="400">
        <v>-0.15907866250716873</v>
      </c>
      <c r="I13" s="275"/>
      <c r="J13" s="276"/>
      <c r="K13" s="37"/>
      <c r="L13" s="37"/>
      <c r="M13" s="37"/>
      <c r="N13" s="37"/>
      <c r="AD13" s="3"/>
      <c r="AE13" s="3"/>
      <c r="AF13" s="3"/>
      <c r="AG13" s="3"/>
      <c r="AH13" s="3"/>
      <c r="AI13" s="3"/>
      <c r="AJ13" s="3"/>
      <c r="AK13" s="3"/>
      <c r="AL13" s="3"/>
      <c r="AM13" s="3"/>
      <c r="AN13" s="3"/>
      <c r="AO13" s="3"/>
      <c r="AP13" s="3"/>
      <c r="AQ13" s="3"/>
    </row>
    <row r="14" spans="1:43" s="40" customFormat="1" x14ac:dyDescent="0.3">
      <c r="A14" s="394" t="s">
        <v>175</v>
      </c>
      <c r="B14" s="395"/>
      <c r="C14" s="395"/>
      <c r="D14" s="395"/>
      <c r="E14" s="395"/>
      <c r="F14" s="395"/>
      <c r="G14" s="395"/>
      <c r="H14" s="402"/>
      <c r="I14" s="275"/>
      <c r="J14" s="276"/>
      <c r="K14" s="37"/>
      <c r="L14" s="37"/>
      <c r="M14" s="37"/>
      <c r="N14" s="37"/>
      <c r="AD14" s="3"/>
      <c r="AE14" s="3"/>
      <c r="AF14" s="3"/>
      <c r="AG14" s="3"/>
      <c r="AH14" s="3"/>
      <c r="AI14" s="3"/>
      <c r="AJ14" s="3"/>
      <c r="AK14" s="3"/>
      <c r="AL14" s="3"/>
      <c r="AM14" s="3"/>
      <c r="AN14" s="3"/>
      <c r="AO14" s="3"/>
      <c r="AP14" s="3"/>
      <c r="AQ14" s="3"/>
    </row>
    <row r="15" spans="1:43" s="40" customFormat="1" x14ac:dyDescent="0.3">
      <c r="A15" s="372" t="s">
        <v>176</v>
      </c>
      <c r="B15" s="373">
        <v>122.83068</v>
      </c>
      <c r="C15" s="373">
        <v>2.8352879999999998</v>
      </c>
      <c r="D15" s="373">
        <v>2.9885290000000002</v>
      </c>
      <c r="E15" s="373">
        <v>0</v>
      </c>
      <c r="F15" s="373">
        <v>0</v>
      </c>
      <c r="G15" s="371">
        <v>128.65449799999999</v>
      </c>
      <c r="H15" s="400">
        <v>4.531996267562266E-2</v>
      </c>
      <c r="I15" s="275"/>
      <c r="J15" s="276"/>
      <c r="K15" s="37"/>
      <c r="L15" s="37"/>
      <c r="M15" s="37"/>
      <c r="N15" s="37"/>
      <c r="AD15" s="3"/>
      <c r="AE15" s="3"/>
      <c r="AF15" s="3"/>
      <c r="AG15" s="3"/>
      <c r="AH15" s="3"/>
      <c r="AI15" s="3"/>
      <c r="AJ15" s="3"/>
      <c r="AK15" s="3"/>
      <c r="AL15" s="3"/>
      <c r="AM15" s="3"/>
      <c r="AN15" s="3"/>
      <c r="AO15" s="3"/>
      <c r="AP15" s="3"/>
      <c r="AQ15" s="3"/>
    </row>
    <row r="16" spans="1:43" s="40" customFormat="1" x14ac:dyDescent="0.3">
      <c r="A16" s="392" t="s">
        <v>177</v>
      </c>
      <c r="B16" s="393">
        <v>474.92624699999999</v>
      </c>
      <c r="C16" s="393">
        <v>16.106038000000002</v>
      </c>
      <c r="D16" s="393">
        <v>86.897135000000006</v>
      </c>
      <c r="E16" s="393">
        <v>71.698429000000004</v>
      </c>
      <c r="F16" s="393">
        <v>7.5313179999999997</v>
      </c>
      <c r="G16" s="395">
        <v>657.15916900000002</v>
      </c>
      <c r="H16" s="399">
        <v>-0.1673151389628057</v>
      </c>
      <c r="I16" s="275"/>
      <c r="J16" s="276"/>
      <c r="K16" s="37"/>
      <c r="L16" s="37"/>
      <c r="M16" s="37"/>
      <c r="N16" s="37"/>
      <c r="AD16" s="3"/>
      <c r="AE16" s="3"/>
      <c r="AF16" s="3"/>
      <c r="AG16" s="3"/>
      <c r="AH16" s="3"/>
      <c r="AI16" s="3"/>
      <c r="AJ16" s="3"/>
      <c r="AK16" s="3"/>
      <c r="AL16" s="3"/>
      <c r="AM16" s="3"/>
      <c r="AN16" s="3"/>
      <c r="AO16" s="3"/>
      <c r="AP16" s="3"/>
      <c r="AQ16" s="3"/>
    </row>
    <row r="17" spans="1:43" s="40" customFormat="1" ht="25.5" x14ac:dyDescent="0.3">
      <c r="A17" s="372" t="s">
        <v>178</v>
      </c>
      <c r="B17" s="373">
        <v>480.26126299999999</v>
      </c>
      <c r="C17" s="373">
        <v>1.040958</v>
      </c>
      <c r="D17" s="373">
        <v>64.184505999999999</v>
      </c>
      <c r="E17" s="373">
        <v>1.7795999999999999E-2</v>
      </c>
      <c r="F17" s="373">
        <v>0</v>
      </c>
      <c r="G17" s="371">
        <v>545.50452499999994</v>
      </c>
      <c r="H17" s="400">
        <v>-0.25017744908621686</v>
      </c>
      <c r="I17" s="275"/>
      <c r="J17" s="276"/>
      <c r="K17" s="37"/>
      <c r="L17" s="37"/>
      <c r="M17" s="37"/>
      <c r="N17" s="37"/>
      <c r="AD17" s="3"/>
      <c r="AE17" s="3"/>
      <c r="AF17" s="3"/>
      <c r="AG17" s="3"/>
      <c r="AH17" s="3"/>
      <c r="AI17" s="3"/>
      <c r="AJ17" s="3"/>
      <c r="AK17" s="3"/>
      <c r="AL17" s="3"/>
      <c r="AM17" s="3"/>
      <c r="AN17" s="3"/>
      <c r="AO17" s="3"/>
      <c r="AP17" s="3"/>
      <c r="AQ17" s="3"/>
    </row>
    <row r="18" spans="1:43" s="40" customFormat="1" x14ac:dyDescent="0.3">
      <c r="A18" s="392" t="s">
        <v>179</v>
      </c>
      <c r="B18" s="393">
        <v>0.795072</v>
      </c>
      <c r="C18" s="393">
        <v>1.7486000000000002E-2</v>
      </c>
      <c r="D18" s="393">
        <v>33.300306999999997</v>
      </c>
      <c r="E18" s="393">
        <v>4.3711080000000004</v>
      </c>
      <c r="F18" s="393">
        <v>0</v>
      </c>
      <c r="G18" s="395">
        <v>38.483975000000001</v>
      </c>
      <c r="H18" s="399">
        <v>-0.2507189424951336</v>
      </c>
      <c r="I18" s="64"/>
      <c r="J18" s="276"/>
      <c r="K18" s="37"/>
      <c r="L18" s="37"/>
      <c r="M18" s="37"/>
      <c r="N18" s="37"/>
      <c r="AD18" s="3"/>
      <c r="AE18" s="3"/>
      <c r="AF18" s="3"/>
      <c r="AG18" s="3"/>
      <c r="AH18" s="3"/>
      <c r="AI18" s="3"/>
      <c r="AJ18" s="3"/>
      <c r="AK18" s="3"/>
      <c r="AL18" s="3"/>
      <c r="AM18" s="3"/>
      <c r="AN18" s="3"/>
      <c r="AO18" s="3"/>
      <c r="AP18" s="3"/>
      <c r="AQ18" s="3"/>
    </row>
    <row r="19" spans="1:43" s="40" customFormat="1" x14ac:dyDescent="0.3">
      <c r="A19" s="372" t="s">
        <v>180</v>
      </c>
      <c r="B19" s="373">
        <v>30.275295</v>
      </c>
      <c r="C19" s="373">
        <v>1.26457</v>
      </c>
      <c r="D19" s="373">
        <v>0.161106</v>
      </c>
      <c r="E19" s="373">
        <v>0.36413000000000001</v>
      </c>
      <c r="F19" s="373">
        <v>5.0943000000000002E-2</v>
      </c>
      <c r="G19" s="371">
        <v>32.116045</v>
      </c>
      <c r="H19" s="400">
        <v>-3.9055554035627438E-4</v>
      </c>
      <c r="I19" s="64"/>
      <c r="J19" s="276"/>
      <c r="K19" s="37"/>
      <c r="L19" s="37"/>
      <c r="M19" s="37"/>
      <c r="N19" s="37"/>
      <c r="AD19" s="3"/>
      <c r="AE19" s="3"/>
      <c r="AF19" s="3"/>
      <c r="AG19" s="3"/>
      <c r="AH19" s="3"/>
      <c r="AI19" s="3"/>
      <c r="AJ19" s="3"/>
      <c r="AK19" s="3"/>
      <c r="AL19" s="3"/>
      <c r="AM19" s="3"/>
      <c r="AN19" s="3"/>
      <c r="AO19" s="3"/>
      <c r="AP19" s="3"/>
      <c r="AQ19" s="3"/>
    </row>
    <row r="20" spans="1:43" s="40" customFormat="1" x14ac:dyDescent="0.3">
      <c r="A20" s="392" t="s">
        <v>181</v>
      </c>
      <c r="B20" s="393">
        <v>4.411956</v>
      </c>
      <c r="C20" s="393">
        <v>1.2586489999999999</v>
      </c>
      <c r="D20" s="393">
        <v>0</v>
      </c>
      <c r="E20" s="393">
        <v>0</v>
      </c>
      <c r="F20" s="393">
        <v>0</v>
      </c>
      <c r="G20" s="395">
        <v>5.6706060000000003</v>
      </c>
      <c r="H20" s="399">
        <v>-6.2053499580780991E-2</v>
      </c>
      <c r="I20" s="275"/>
      <c r="J20" s="276"/>
      <c r="K20" s="37"/>
      <c r="L20" s="37"/>
      <c r="M20" s="37"/>
      <c r="N20" s="37"/>
      <c r="AD20" s="3"/>
      <c r="AE20" s="3"/>
      <c r="AF20" s="3"/>
      <c r="AG20" s="3"/>
      <c r="AH20" s="3"/>
      <c r="AI20" s="3"/>
      <c r="AJ20" s="3"/>
      <c r="AK20" s="3"/>
      <c r="AL20" s="3"/>
      <c r="AM20" s="3"/>
      <c r="AN20" s="3"/>
      <c r="AO20" s="3"/>
      <c r="AP20" s="3"/>
      <c r="AQ20" s="3"/>
    </row>
    <row r="21" spans="1:43" s="40" customFormat="1" x14ac:dyDescent="0.3">
      <c r="A21" s="372" t="s">
        <v>221</v>
      </c>
      <c r="B21" s="373">
        <v>6.6703549999999998</v>
      </c>
      <c r="C21" s="373">
        <v>1.2600000000000001E-3</v>
      </c>
      <c r="D21" s="373">
        <v>0.755498</v>
      </c>
      <c r="E21" s="373">
        <v>2.4090889999999998</v>
      </c>
      <c r="F21" s="373">
        <v>0</v>
      </c>
      <c r="G21" s="371">
        <v>9.8362029999999994</v>
      </c>
      <c r="H21" s="400">
        <v>-3.6708710388572707E-2</v>
      </c>
      <c r="I21" s="275"/>
      <c r="J21" s="276"/>
      <c r="K21" s="37"/>
      <c r="L21" s="37"/>
      <c r="M21" s="37"/>
      <c r="N21" s="37"/>
      <c r="AD21" s="3"/>
      <c r="AE21" s="3"/>
      <c r="AF21" s="3"/>
      <c r="AG21" s="3"/>
      <c r="AH21" s="3"/>
      <c r="AI21" s="3"/>
      <c r="AJ21" s="3"/>
      <c r="AK21" s="3"/>
      <c r="AL21" s="3"/>
      <c r="AM21" s="3"/>
      <c r="AN21" s="3"/>
      <c r="AO21" s="3"/>
      <c r="AP21" s="3"/>
      <c r="AQ21" s="3"/>
    </row>
    <row r="22" spans="1:43" s="40" customFormat="1" x14ac:dyDescent="0.3">
      <c r="A22" s="392" t="s">
        <v>182</v>
      </c>
      <c r="B22" s="393">
        <v>1.4948840000000001</v>
      </c>
      <c r="C22" s="393">
        <v>0.58057000000000003</v>
      </c>
      <c r="D22" s="393">
        <v>1.7348129999999999</v>
      </c>
      <c r="E22" s="393">
        <v>0</v>
      </c>
      <c r="F22" s="393">
        <v>0</v>
      </c>
      <c r="G22" s="395">
        <v>3.8102689999999999</v>
      </c>
      <c r="H22" s="399">
        <v>-0.29501540772893498</v>
      </c>
      <c r="I22" s="275"/>
      <c r="J22" s="276"/>
      <c r="K22" s="37"/>
      <c r="L22" s="37"/>
      <c r="M22" s="37"/>
      <c r="N22" s="37"/>
      <c r="AD22" s="3"/>
      <c r="AE22" s="3"/>
      <c r="AF22" s="3"/>
      <c r="AG22" s="3"/>
      <c r="AH22" s="3"/>
      <c r="AI22" s="3"/>
      <c r="AJ22" s="3"/>
      <c r="AK22" s="3"/>
      <c r="AL22" s="3"/>
      <c r="AM22" s="3"/>
      <c r="AN22" s="3"/>
      <c r="AO22" s="3"/>
      <c r="AP22" s="3"/>
      <c r="AQ22" s="3"/>
    </row>
    <row r="23" spans="1:43" s="40" customFormat="1" x14ac:dyDescent="0.3">
      <c r="A23" s="372" t="s">
        <v>183</v>
      </c>
      <c r="B23" s="373">
        <v>88.597971000000001</v>
      </c>
      <c r="C23" s="373">
        <v>81.427426999999994</v>
      </c>
      <c r="D23" s="373">
        <v>32.196106999999998</v>
      </c>
      <c r="E23" s="373">
        <v>19.124503000000001</v>
      </c>
      <c r="F23" s="373">
        <v>6.3175470000000002</v>
      </c>
      <c r="G23" s="371">
        <v>227.663556</v>
      </c>
      <c r="H23" s="400">
        <v>-7.9612300560243154E-2</v>
      </c>
      <c r="I23" s="275"/>
      <c r="J23" s="276"/>
      <c r="K23" s="37"/>
      <c r="L23" s="37"/>
      <c r="M23" s="37"/>
      <c r="N23" s="37"/>
      <c r="AD23" s="3"/>
      <c r="AE23" s="3"/>
      <c r="AF23" s="3"/>
      <c r="AG23" s="3"/>
      <c r="AH23" s="3"/>
      <c r="AI23" s="3"/>
      <c r="AJ23" s="3"/>
      <c r="AK23" s="3"/>
      <c r="AL23" s="3"/>
      <c r="AM23" s="3"/>
      <c r="AN23" s="3"/>
      <c r="AO23" s="3"/>
      <c r="AP23" s="3"/>
      <c r="AQ23" s="3"/>
    </row>
    <row r="24" spans="1:43" s="40" customFormat="1" x14ac:dyDescent="0.3">
      <c r="A24" s="394" t="s">
        <v>212</v>
      </c>
      <c r="B24" s="395"/>
      <c r="C24" s="395"/>
      <c r="D24" s="395"/>
      <c r="E24" s="395"/>
      <c r="F24" s="395"/>
      <c r="G24" s="395"/>
      <c r="H24" s="402"/>
      <c r="I24" s="275"/>
      <c r="J24" s="276"/>
      <c r="K24" s="37"/>
      <c r="L24" s="37"/>
      <c r="M24" s="37"/>
      <c r="N24" s="37"/>
      <c r="AD24" s="3"/>
      <c r="AE24" s="3"/>
      <c r="AF24" s="3"/>
      <c r="AG24" s="3"/>
      <c r="AH24" s="3"/>
      <c r="AI24" s="3"/>
      <c r="AJ24" s="3"/>
      <c r="AK24" s="3"/>
      <c r="AL24" s="3"/>
      <c r="AM24" s="3"/>
      <c r="AN24" s="3"/>
      <c r="AO24" s="3"/>
      <c r="AP24" s="3"/>
      <c r="AQ24" s="3"/>
    </row>
    <row r="25" spans="1:43" s="40" customFormat="1" x14ac:dyDescent="0.3">
      <c r="A25" s="372" t="s">
        <v>205</v>
      </c>
      <c r="B25" s="373">
        <v>12.273845</v>
      </c>
      <c r="C25" s="373">
        <v>321.00644699999998</v>
      </c>
      <c r="D25" s="373">
        <v>544.51115700000003</v>
      </c>
      <c r="E25" s="373">
        <v>18.197084</v>
      </c>
      <c r="F25" s="373">
        <v>0.24712799999999999</v>
      </c>
      <c r="G25" s="371">
        <v>896.23566300000005</v>
      </c>
      <c r="H25" s="400">
        <v>-0.29337811297101124</v>
      </c>
      <c r="I25" s="275"/>
      <c r="J25" s="276"/>
      <c r="K25" s="37"/>
      <c r="L25" s="37"/>
      <c r="M25" s="37"/>
      <c r="N25" s="37"/>
      <c r="AD25" s="3"/>
      <c r="AE25" s="3"/>
      <c r="AF25" s="3"/>
      <c r="AG25" s="3"/>
      <c r="AH25" s="3"/>
      <c r="AI25" s="3"/>
      <c r="AJ25" s="3"/>
      <c r="AK25" s="3"/>
      <c r="AL25" s="3"/>
      <c r="AM25" s="3"/>
      <c r="AN25" s="3"/>
      <c r="AO25" s="3"/>
      <c r="AP25" s="3"/>
      <c r="AQ25" s="3"/>
    </row>
    <row r="26" spans="1:43" x14ac:dyDescent="0.3">
      <c r="A26" s="392" t="s">
        <v>184</v>
      </c>
      <c r="B26" s="393">
        <v>14.89316</v>
      </c>
      <c r="C26" s="393">
        <v>224.836174</v>
      </c>
      <c r="D26" s="393">
        <v>246.50682399999999</v>
      </c>
      <c r="E26" s="393">
        <v>0</v>
      </c>
      <c r="F26" s="393">
        <v>0</v>
      </c>
      <c r="G26" s="395">
        <v>486.23615899999999</v>
      </c>
      <c r="H26" s="399">
        <v>-7.3237149390201761E-2</v>
      </c>
    </row>
    <row r="27" spans="1:43" x14ac:dyDescent="0.3">
      <c r="A27" s="372" t="s">
        <v>185</v>
      </c>
      <c r="B27" s="373">
        <v>166.23633799999999</v>
      </c>
      <c r="C27" s="373">
        <v>15.373642</v>
      </c>
      <c r="D27" s="373">
        <v>59.146664999999999</v>
      </c>
      <c r="E27" s="373">
        <v>10.676377</v>
      </c>
      <c r="F27" s="373">
        <v>0.80401199999999995</v>
      </c>
      <c r="G27" s="371">
        <v>252.23703499999999</v>
      </c>
      <c r="H27" s="400">
        <v>-0.45680540137661008</v>
      </c>
    </row>
    <row r="28" spans="1:43" x14ac:dyDescent="0.3">
      <c r="A28" s="392" t="s">
        <v>186</v>
      </c>
      <c r="B28" s="393">
        <v>220.07826900000001</v>
      </c>
      <c r="C28" s="393">
        <v>22.256677</v>
      </c>
      <c r="D28" s="393">
        <v>135.582573</v>
      </c>
      <c r="E28" s="393">
        <v>3.8100589999999999</v>
      </c>
      <c r="F28" s="393">
        <v>0.67090399999999994</v>
      </c>
      <c r="G28" s="395">
        <v>382.398484</v>
      </c>
      <c r="H28" s="399">
        <v>-0.42958845797144185</v>
      </c>
    </row>
    <row r="29" spans="1:43" x14ac:dyDescent="0.3">
      <c r="A29" s="372" t="s">
        <v>187</v>
      </c>
      <c r="B29" s="373">
        <v>0.381853</v>
      </c>
      <c r="C29" s="373">
        <v>6.9856000000000001E-2</v>
      </c>
      <c r="D29" s="373">
        <v>7.4770000000000001E-3</v>
      </c>
      <c r="E29" s="373">
        <v>20.702871999999999</v>
      </c>
      <c r="F29" s="373">
        <v>2.7306780000000002</v>
      </c>
      <c r="G29" s="371">
        <v>23.892735999999999</v>
      </c>
      <c r="H29" s="400">
        <v>0.35493303319908986</v>
      </c>
    </row>
    <row r="30" spans="1:43" s="2" customFormat="1" x14ac:dyDescent="0.3">
      <c r="A30" s="392" t="s">
        <v>188</v>
      </c>
      <c r="B30" s="393">
        <v>16.931370000000001</v>
      </c>
      <c r="C30" s="393">
        <v>1.5261819999999999</v>
      </c>
      <c r="D30" s="393">
        <v>4.7774999999999998E-2</v>
      </c>
      <c r="E30" s="393">
        <v>4.6999999999999999E-4</v>
      </c>
      <c r="F30" s="393">
        <v>0.59822799999999998</v>
      </c>
      <c r="G30" s="395">
        <v>19.104026000000001</v>
      </c>
      <c r="H30" s="399">
        <v>-1.8041156170667927E-2</v>
      </c>
      <c r="I30" s="275"/>
      <c r="J30" s="276"/>
      <c r="K30" s="37"/>
      <c r="L30" s="37"/>
      <c r="M30" s="37"/>
      <c r="N30" s="37"/>
      <c r="O30" s="40"/>
      <c r="P30" s="40"/>
      <c r="Q30" s="40"/>
      <c r="R30" s="40"/>
      <c r="S30" s="40"/>
      <c r="T30" s="40"/>
      <c r="U30" s="40"/>
      <c r="V30" s="40"/>
      <c r="W30" s="40"/>
      <c r="X30" s="40"/>
      <c r="Y30" s="40"/>
      <c r="Z30" s="40"/>
      <c r="AA30" s="40"/>
      <c r="AB30" s="40"/>
      <c r="AC30" s="40"/>
      <c r="AD30" s="3"/>
      <c r="AE30" s="3"/>
      <c r="AF30" s="3"/>
      <c r="AG30" s="3"/>
      <c r="AH30" s="3"/>
      <c r="AI30" s="3"/>
      <c r="AJ30" s="3"/>
      <c r="AK30" s="3"/>
      <c r="AL30" s="3"/>
      <c r="AM30" s="3"/>
      <c r="AN30" s="3"/>
      <c r="AO30" s="3"/>
      <c r="AP30" s="3"/>
      <c r="AQ30" s="3"/>
    </row>
    <row r="31" spans="1:43" x14ac:dyDescent="0.3">
      <c r="A31" s="372" t="s">
        <v>189</v>
      </c>
      <c r="B31" s="373">
        <v>595.07594300000005</v>
      </c>
      <c r="C31" s="373">
        <v>26.814634000000002</v>
      </c>
      <c r="D31" s="373">
        <v>136.40924200000001</v>
      </c>
      <c r="E31" s="373">
        <v>23.167138999999999</v>
      </c>
      <c r="F31" s="373">
        <v>0.740587</v>
      </c>
      <c r="G31" s="371">
        <v>782.20754699999998</v>
      </c>
      <c r="H31" s="400">
        <v>-0.24096663943452945</v>
      </c>
    </row>
    <row r="32" spans="1:43" x14ac:dyDescent="0.3">
      <c r="A32" s="392" t="s">
        <v>190</v>
      </c>
      <c r="B32" s="393">
        <v>1256.0652239999999</v>
      </c>
      <c r="C32" s="393">
        <v>92.492345999999998</v>
      </c>
      <c r="D32" s="393">
        <v>115.33691899999999</v>
      </c>
      <c r="E32" s="393">
        <v>3.6308720000000001</v>
      </c>
      <c r="F32" s="393">
        <v>9.786251</v>
      </c>
      <c r="G32" s="395">
        <v>1477.311614</v>
      </c>
      <c r="H32" s="399">
        <v>-0.30439505832686575</v>
      </c>
    </row>
    <row r="33" spans="1:8" x14ac:dyDescent="0.3">
      <c r="A33" s="372" t="s">
        <v>191</v>
      </c>
      <c r="B33" s="373">
        <v>474.12141300000002</v>
      </c>
      <c r="C33" s="373">
        <v>1160.128119</v>
      </c>
      <c r="D33" s="373">
        <v>2426.4171550000001</v>
      </c>
      <c r="E33" s="373">
        <v>109.200093</v>
      </c>
      <c r="F33" s="373">
        <v>0</v>
      </c>
      <c r="G33" s="371">
        <v>4169.8667809999997</v>
      </c>
      <c r="H33" s="400">
        <v>1.5724649200715923E-2</v>
      </c>
    </row>
    <row r="34" spans="1:8" x14ac:dyDescent="0.3">
      <c r="A34" s="392" t="s">
        <v>192</v>
      </c>
      <c r="B34" s="393">
        <v>26.971036000000002</v>
      </c>
      <c r="C34" s="393">
        <v>85.012164999999996</v>
      </c>
      <c r="D34" s="393">
        <v>83.546266000000003</v>
      </c>
      <c r="E34" s="393">
        <v>0</v>
      </c>
      <c r="F34" s="393">
        <v>0</v>
      </c>
      <c r="G34" s="395">
        <v>195.52946800000001</v>
      </c>
      <c r="H34" s="399">
        <v>4.7904933128391614E-2</v>
      </c>
    </row>
    <row r="35" spans="1:8" x14ac:dyDescent="0.3">
      <c r="A35" s="374" t="s">
        <v>193</v>
      </c>
      <c r="B35" s="373"/>
      <c r="C35" s="373"/>
      <c r="D35" s="373"/>
      <c r="E35" s="373"/>
      <c r="F35" s="373"/>
      <c r="G35" s="371"/>
      <c r="H35" s="400"/>
    </row>
    <row r="36" spans="1:8" x14ac:dyDescent="0.3">
      <c r="A36" s="392" t="s">
        <v>194</v>
      </c>
      <c r="B36" s="393">
        <v>73.640051999999997</v>
      </c>
      <c r="C36" s="393">
        <v>78.554614999999998</v>
      </c>
      <c r="D36" s="393">
        <v>75.982123000000001</v>
      </c>
      <c r="E36" s="393">
        <v>7.3902679999999998</v>
      </c>
      <c r="F36" s="393">
        <v>1.704396</v>
      </c>
      <c r="G36" s="395">
        <v>237.271455</v>
      </c>
      <c r="H36" s="399">
        <v>-0.15587746143886394</v>
      </c>
    </row>
    <row r="37" spans="1:8" x14ac:dyDescent="0.3">
      <c r="A37" s="372" t="s">
        <v>195</v>
      </c>
      <c r="B37" s="373">
        <v>31.012511</v>
      </c>
      <c r="C37" s="373">
        <v>56.895338000000002</v>
      </c>
      <c r="D37" s="373">
        <v>15.823372000000001</v>
      </c>
      <c r="E37" s="373">
        <v>1.6443319999999999</v>
      </c>
      <c r="F37" s="373">
        <v>7.6470999999999997E-2</v>
      </c>
      <c r="G37" s="371">
        <v>105.452026</v>
      </c>
      <c r="H37" s="400">
        <v>-6.7705893374462089E-2</v>
      </c>
    </row>
    <row r="38" spans="1:8" x14ac:dyDescent="0.3">
      <c r="A38" s="392" t="s">
        <v>206</v>
      </c>
      <c r="B38" s="393">
        <v>1733.4657999999999</v>
      </c>
      <c r="C38" s="393">
        <v>65.837406000000001</v>
      </c>
      <c r="D38" s="393">
        <v>403.41032100000001</v>
      </c>
      <c r="E38" s="393">
        <v>92.836793</v>
      </c>
      <c r="F38" s="393">
        <v>19.0487</v>
      </c>
      <c r="G38" s="395">
        <v>2314.599021</v>
      </c>
      <c r="H38" s="399">
        <v>-7.8697653824288727E-2</v>
      </c>
    </row>
    <row r="39" spans="1:8" x14ac:dyDescent="0.3">
      <c r="A39" s="375" t="s">
        <v>196</v>
      </c>
      <c r="B39" s="376">
        <v>401.67929400000003</v>
      </c>
      <c r="C39" s="376">
        <v>387.69226099999997</v>
      </c>
      <c r="D39" s="376">
        <v>329.42228499999999</v>
      </c>
      <c r="E39" s="376">
        <v>17.427146</v>
      </c>
      <c r="F39" s="376">
        <v>2.2326419999999998</v>
      </c>
      <c r="G39" s="408">
        <v>1138.4536310000001</v>
      </c>
      <c r="H39" s="403">
        <v>-3.2976765722116497E-2</v>
      </c>
    </row>
    <row r="40" spans="1:8" x14ac:dyDescent="0.3">
      <c r="A40" s="377" t="s">
        <v>197</v>
      </c>
      <c r="B40" s="373"/>
      <c r="C40" s="373"/>
      <c r="D40" s="373"/>
      <c r="E40" s="373"/>
      <c r="F40" s="373"/>
      <c r="G40" s="373"/>
    </row>
    <row r="41" spans="1:8" x14ac:dyDescent="0.3">
      <c r="A41" s="349" t="s">
        <v>30</v>
      </c>
      <c r="B41" s="373"/>
      <c r="C41" s="373"/>
      <c r="D41" s="373"/>
      <c r="E41" s="373"/>
      <c r="F41" s="373"/>
      <c r="G41" s="373"/>
    </row>
    <row r="42" spans="1:8" x14ac:dyDescent="0.3">
      <c r="A42" s="377" t="s">
        <v>220</v>
      </c>
      <c r="B42" s="373"/>
      <c r="C42" s="373"/>
      <c r="D42" s="373"/>
      <c r="E42" s="373"/>
      <c r="F42" s="373"/>
      <c r="G42" s="373"/>
    </row>
    <row r="43" spans="1:8" x14ac:dyDescent="0.3">
      <c r="A43" s="378"/>
      <c r="B43" s="373"/>
      <c r="C43" s="373"/>
      <c r="D43" s="373"/>
      <c r="E43" s="373"/>
      <c r="F43" s="373"/>
      <c r="G43" s="373"/>
    </row>
    <row r="44" spans="1:8" x14ac:dyDescent="0.3">
      <c r="A44" s="378"/>
      <c r="B44" s="373"/>
      <c r="C44" s="373"/>
      <c r="D44" s="373"/>
      <c r="E44" s="373"/>
      <c r="F44" s="373"/>
      <c r="G44" s="373"/>
    </row>
    <row r="45" spans="1:8" x14ac:dyDescent="0.3">
      <c r="A45" s="378"/>
      <c r="B45" s="373"/>
      <c r="C45" s="373"/>
      <c r="D45" s="373"/>
      <c r="E45" s="373"/>
      <c r="F45" s="373"/>
      <c r="G45" s="373"/>
    </row>
    <row r="46" spans="1:8" x14ac:dyDescent="0.3">
      <c r="A46" s="378"/>
      <c r="B46" s="373"/>
      <c r="C46" s="373"/>
      <c r="D46" s="373"/>
      <c r="E46" s="373"/>
      <c r="F46" s="373"/>
      <c r="G46" s="373"/>
    </row>
    <row r="47" spans="1:8" x14ac:dyDescent="0.3">
      <c r="A47" s="378"/>
      <c r="B47" s="373"/>
      <c r="C47" s="373"/>
      <c r="D47" s="373"/>
      <c r="E47" s="373"/>
      <c r="F47" s="373"/>
      <c r="G47" s="373"/>
    </row>
    <row r="48" spans="1:8" x14ac:dyDescent="0.3">
      <c r="A48" s="378"/>
      <c r="B48" s="373"/>
      <c r="C48" s="373"/>
      <c r="D48" s="373"/>
      <c r="E48" s="373"/>
      <c r="F48" s="373"/>
      <c r="G48" s="373"/>
    </row>
    <row r="49" spans="1:7" x14ac:dyDescent="0.3">
      <c r="A49" s="378"/>
      <c r="B49" s="373"/>
      <c r="C49" s="373"/>
      <c r="D49" s="373"/>
      <c r="E49" s="373"/>
      <c r="F49" s="373"/>
      <c r="G49" s="373"/>
    </row>
  </sheetData>
  <pageMargins left="0.7" right="0.7" top="0.75" bottom="0.75"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1"/>
  <sheetViews>
    <sheetView workbookViewId="0">
      <selection activeCell="A17" sqref="A17"/>
    </sheetView>
  </sheetViews>
  <sheetFormatPr baseColWidth="10" defaultColWidth="11.453125" defaultRowHeight="13" x14ac:dyDescent="0.3"/>
  <cols>
    <col min="1" max="1" width="31.1796875" style="379" customWidth="1"/>
    <col min="2" max="2" width="12.90625" style="3" customWidth="1"/>
    <col min="3" max="4" width="11.1796875" style="3" customWidth="1"/>
    <col min="5" max="5" width="13.453125" style="3" customWidth="1"/>
    <col min="6" max="6" width="12.7265625" style="3" customWidth="1"/>
    <col min="7" max="7" width="10.81640625" style="2" customWidth="1"/>
    <col min="8" max="8" width="13.81640625" style="275" customWidth="1"/>
    <col min="9" max="9" width="11.453125" style="276"/>
    <col min="10" max="10" width="13.54296875" style="37" customWidth="1"/>
    <col min="11" max="11" width="11.453125" style="37"/>
    <col min="12" max="12" width="9" style="37" customWidth="1"/>
    <col min="13" max="13" width="11.453125" style="37"/>
    <col min="14" max="17" width="11.453125" style="40"/>
    <col min="18" max="18" width="14.7265625" style="40" customWidth="1"/>
    <col min="19" max="19" width="16" style="40" customWidth="1"/>
    <col min="20" max="28" width="11.453125" style="40"/>
    <col min="29" max="16384" width="11.453125" style="3"/>
  </cols>
  <sheetData>
    <row r="1" spans="1:42" ht="18" x14ac:dyDescent="0.4">
      <c r="A1" s="26" t="s">
        <v>164</v>
      </c>
      <c r="B1" s="26"/>
      <c r="C1" s="26"/>
      <c r="D1" s="26"/>
      <c r="E1" s="26"/>
      <c r="F1" s="26"/>
      <c r="G1" s="389" t="s">
        <v>198</v>
      </c>
    </row>
    <row r="2" spans="1:42" ht="15.5" x14ac:dyDescent="0.35">
      <c r="A2" s="355"/>
      <c r="B2" s="356"/>
      <c r="C2" s="357"/>
      <c r="D2" s="356"/>
      <c r="E2" s="357"/>
      <c r="F2" s="356"/>
    </row>
    <row r="3" spans="1:42" ht="18" x14ac:dyDescent="0.4">
      <c r="A3" s="358" t="s">
        <v>201</v>
      </c>
      <c r="B3" s="358"/>
      <c r="C3" s="359"/>
      <c r="D3" s="358"/>
      <c r="E3" s="359"/>
      <c r="F3" s="359"/>
      <c r="G3" s="360"/>
      <c r="H3" s="188"/>
      <c r="I3" s="188"/>
      <c r="J3" s="188"/>
      <c r="K3" s="362"/>
      <c r="L3" s="363"/>
    </row>
    <row r="4" spans="1:42" x14ac:dyDescent="0.3">
      <c r="A4" s="364"/>
      <c r="B4" s="365"/>
      <c r="C4" s="365"/>
      <c r="D4" s="365"/>
      <c r="E4" s="365"/>
      <c r="F4" s="365"/>
      <c r="G4" s="365"/>
      <c r="H4" s="37"/>
      <c r="W4" s="3"/>
      <c r="X4" s="3"/>
      <c r="Y4" s="3"/>
      <c r="Z4" s="3"/>
      <c r="AA4" s="3"/>
      <c r="AB4" s="3"/>
    </row>
    <row r="5" spans="1:42" x14ac:dyDescent="0.3">
      <c r="A5" s="366" t="s">
        <v>13</v>
      </c>
      <c r="B5" s="367"/>
      <c r="C5" s="367"/>
      <c r="D5" s="367"/>
      <c r="E5" s="367"/>
      <c r="F5" s="367"/>
      <c r="G5" s="367"/>
      <c r="H5" s="37"/>
      <c r="T5" s="3"/>
      <c r="U5" s="3"/>
      <c r="V5" s="3"/>
      <c r="W5" s="3"/>
      <c r="X5" s="3"/>
      <c r="Y5" s="3"/>
      <c r="Z5" s="3"/>
      <c r="AA5" s="3"/>
      <c r="AB5" s="3"/>
    </row>
    <row r="6" spans="1:42" ht="26" x14ac:dyDescent="0.3">
      <c r="A6" s="369">
        <v>2020</v>
      </c>
      <c r="B6" s="369" t="s">
        <v>202</v>
      </c>
      <c r="C6" s="369" t="s">
        <v>68</v>
      </c>
      <c r="D6" s="369" t="s">
        <v>203</v>
      </c>
      <c r="E6" s="369" t="s">
        <v>1</v>
      </c>
      <c r="F6" s="369" t="s">
        <v>94</v>
      </c>
      <c r="G6" s="369" t="s">
        <v>99</v>
      </c>
      <c r="H6" s="37"/>
      <c r="AA6" s="3"/>
      <c r="AB6" s="3"/>
    </row>
    <row r="7" spans="1:42" x14ac:dyDescent="0.3">
      <c r="A7" s="370" t="s">
        <v>168</v>
      </c>
      <c r="B7" s="371"/>
      <c r="C7" s="371"/>
      <c r="D7" s="371"/>
      <c r="E7" s="371"/>
      <c r="F7" s="371"/>
      <c r="G7" s="371"/>
      <c r="H7" s="37"/>
      <c r="AA7" s="3"/>
      <c r="AB7" s="3"/>
    </row>
    <row r="8" spans="1:42" x14ac:dyDescent="0.3">
      <c r="A8" s="392" t="s">
        <v>169</v>
      </c>
      <c r="B8" s="404">
        <v>-0.33201191036641675</v>
      </c>
      <c r="C8" s="404">
        <v>-2.9178909189043201E-2</v>
      </c>
      <c r="D8" s="404">
        <v>0.27315731385614428</v>
      </c>
      <c r="E8" s="404">
        <v>-0.1357446684656739</v>
      </c>
      <c r="F8" s="404">
        <v>-0.36181899329693834</v>
      </c>
      <c r="G8" s="405">
        <v>1.7731134846483698E-2</v>
      </c>
      <c r="H8" s="37"/>
      <c r="AA8" s="3"/>
      <c r="AB8" s="3"/>
    </row>
    <row r="9" spans="1:42" s="21" customFormat="1" x14ac:dyDescent="0.25">
      <c r="A9" s="372" t="s">
        <v>170</v>
      </c>
      <c r="B9" s="390">
        <v>-0.46865970401764867</v>
      </c>
      <c r="C9" s="390">
        <v>5.622476549826283E-3</v>
      </c>
      <c r="D9" s="390">
        <v>0.14030261703075464</v>
      </c>
      <c r="E9" s="390">
        <v>-2.0009735067102428</v>
      </c>
      <c r="F9" s="390" t="s">
        <v>61</v>
      </c>
      <c r="G9" s="391">
        <v>-5.2984405861429162E-2</v>
      </c>
      <c r="I9" s="346"/>
    </row>
    <row r="10" spans="1:42" x14ac:dyDescent="0.3">
      <c r="A10" s="392" t="s">
        <v>171</v>
      </c>
      <c r="B10" s="404">
        <v>-7.0999097643849485E-2</v>
      </c>
      <c r="C10" s="404">
        <v>0.28886241766008669</v>
      </c>
      <c r="D10" s="404">
        <v>-9.6870374356422539E-2</v>
      </c>
      <c r="E10" s="404">
        <v>-0.24661087085756928</v>
      </c>
      <c r="F10" s="404" t="s">
        <v>61</v>
      </c>
      <c r="G10" s="405">
        <v>-7.6607051251674441E-2</v>
      </c>
      <c r="H10" s="37"/>
      <c r="AA10" s="3"/>
      <c r="AB10" s="3"/>
    </row>
    <row r="11" spans="1:42" s="40" customFormat="1" x14ac:dyDescent="0.3">
      <c r="A11" s="370" t="s">
        <v>172</v>
      </c>
      <c r="B11" s="390"/>
      <c r="C11" s="390"/>
      <c r="D11" s="390"/>
      <c r="E11" s="390"/>
      <c r="F11" s="390"/>
      <c r="G11" s="391"/>
      <c r="H11" s="275"/>
      <c r="I11" s="276"/>
      <c r="J11" s="37"/>
      <c r="K11" s="37"/>
      <c r="L11" s="37"/>
      <c r="M11" s="37"/>
      <c r="AC11" s="3"/>
      <c r="AD11" s="3"/>
      <c r="AE11" s="3"/>
      <c r="AF11" s="3"/>
      <c r="AG11" s="3"/>
      <c r="AH11" s="3"/>
      <c r="AI11" s="3"/>
      <c r="AJ11" s="3"/>
      <c r="AK11" s="3"/>
      <c r="AL11" s="3"/>
      <c r="AM11" s="3"/>
      <c r="AN11" s="3"/>
      <c r="AO11" s="3"/>
      <c r="AP11" s="3"/>
    </row>
    <row r="12" spans="1:42" s="40" customFormat="1" x14ac:dyDescent="0.3">
      <c r="A12" s="392" t="s">
        <v>173</v>
      </c>
      <c r="B12" s="404">
        <v>-0.11026506994686214</v>
      </c>
      <c r="C12" s="404">
        <v>-0.52125840932952883</v>
      </c>
      <c r="D12" s="404">
        <v>0.57516468176067725</v>
      </c>
      <c r="E12" s="404">
        <v>0.58082219798200163</v>
      </c>
      <c r="F12" s="404" t="s">
        <v>61</v>
      </c>
      <c r="G12" s="405">
        <v>-0.3098325869040166</v>
      </c>
      <c r="H12" s="275"/>
      <c r="I12" s="276"/>
      <c r="J12" s="37"/>
      <c r="K12" s="37"/>
      <c r="L12" s="37"/>
      <c r="M12" s="37"/>
      <c r="AC12" s="3"/>
      <c r="AD12" s="3"/>
      <c r="AE12" s="3"/>
      <c r="AF12" s="3"/>
      <c r="AG12" s="3"/>
      <c r="AH12" s="3"/>
      <c r="AI12" s="3"/>
      <c r="AJ12" s="3"/>
      <c r="AK12" s="3"/>
      <c r="AL12" s="3"/>
      <c r="AM12" s="3"/>
      <c r="AN12" s="3"/>
      <c r="AO12" s="3"/>
      <c r="AP12" s="3"/>
    </row>
    <row r="13" spans="1:42" s="40" customFormat="1" x14ac:dyDescent="0.3">
      <c r="A13" s="372" t="s">
        <v>174</v>
      </c>
      <c r="B13" s="390">
        <v>-0.15640557041556702</v>
      </c>
      <c r="C13" s="390">
        <v>-0.19837723754457359</v>
      </c>
      <c r="D13" s="390">
        <v>-0.33480122142174384</v>
      </c>
      <c r="E13" s="390">
        <v>-0.18450726194243028</v>
      </c>
      <c r="F13" s="390">
        <v>0.11028167499561392</v>
      </c>
      <c r="G13" s="391">
        <v>-0.15907866250716873</v>
      </c>
      <c r="H13" s="275"/>
      <c r="I13" s="276"/>
      <c r="J13" s="37"/>
      <c r="K13" s="37"/>
      <c r="L13" s="37"/>
      <c r="M13" s="37"/>
      <c r="AC13" s="3"/>
      <c r="AD13" s="3"/>
      <c r="AE13" s="3"/>
      <c r="AF13" s="3"/>
      <c r="AG13" s="3"/>
      <c r="AH13" s="3"/>
      <c r="AI13" s="3"/>
      <c r="AJ13" s="3"/>
      <c r="AK13" s="3"/>
      <c r="AL13" s="3"/>
      <c r="AM13" s="3"/>
      <c r="AN13" s="3"/>
      <c r="AO13" s="3"/>
      <c r="AP13" s="3"/>
    </row>
    <row r="14" spans="1:42" s="40" customFormat="1" x14ac:dyDescent="0.3">
      <c r="A14" s="394" t="s">
        <v>175</v>
      </c>
      <c r="B14" s="404"/>
      <c r="C14" s="404"/>
      <c r="D14" s="404"/>
      <c r="E14" s="404"/>
      <c r="F14" s="404"/>
      <c r="G14" s="405"/>
      <c r="H14" s="275"/>
      <c r="I14" s="276"/>
      <c r="J14" s="37"/>
      <c r="K14" s="37"/>
      <c r="L14" s="37"/>
      <c r="M14" s="37"/>
      <c r="AC14" s="3"/>
      <c r="AD14" s="3"/>
      <c r="AE14" s="3"/>
      <c r="AF14" s="3"/>
      <c r="AG14" s="3"/>
      <c r="AH14" s="3"/>
      <c r="AI14" s="3"/>
      <c r="AJ14" s="3"/>
      <c r="AK14" s="3"/>
      <c r="AL14" s="3"/>
      <c r="AM14" s="3"/>
      <c r="AN14" s="3"/>
      <c r="AO14" s="3"/>
      <c r="AP14" s="3"/>
    </row>
    <row r="15" spans="1:42" s="40" customFormat="1" x14ac:dyDescent="0.3">
      <c r="A15" s="372" t="s">
        <v>176</v>
      </c>
      <c r="B15" s="390">
        <v>3.5702262956864628E-2</v>
      </c>
      <c r="C15" s="390">
        <v>0.52359641854181627</v>
      </c>
      <c r="D15" s="390">
        <v>0.14099351184353903</v>
      </c>
      <c r="E15" s="390" t="s">
        <v>61</v>
      </c>
      <c r="F15" s="390" t="s">
        <v>61</v>
      </c>
      <c r="G15" s="391">
        <v>4.531996267562266E-2</v>
      </c>
      <c r="H15" s="275"/>
      <c r="I15" s="276"/>
      <c r="J15" s="37"/>
      <c r="K15" s="37"/>
      <c r="L15" s="37"/>
      <c r="M15" s="37"/>
      <c r="AC15" s="3"/>
      <c r="AD15" s="3"/>
      <c r="AE15" s="3"/>
      <c r="AF15" s="3"/>
      <c r="AG15" s="3"/>
      <c r="AH15" s="3"/>
      <c r="AI15" s="3"/>
      <c r="AJ15" s="3"/>
      <c r="AK15" s="3"/>
      <c r="AL15" s="3"/>
      <c r="AM15" s="3"/>
      <c r="AN15" s="3"/>
      <c r="AO15" s="3"/>
      <c r="AP15" s="3"/>
    </row>
    <row r="16" spans="1:42" s="40" customFormat="1" x14ac:dyDescent="0.3">
      <c r="A16" s="392" t="s">
        <v>177</v>
      </c>
      <c r="B16" s="404">
        <v>-0.19787413465637338</v>
      </c>
      <c r="C16" s="404">
        <v>6.0603264919776967E-2</v>
      </c>
      <c r="D16" s="404">
        <v>-9.9069631720388296E-2</v>
      </c>
      <c r="E16" s="404">
        <v>-4.463396047048418E-2</v>
      </c>
      <c r="F16" s="404">
        <v>-0.27820624718652731</v>
      </c>
      <c r="G16" s="405">
        <v>-0.1673151389628057</v>
      </c>
      <c r="H16" s="275"/>
      <c r="I16" s="276"/>
      <c r="J16" s="37"/>
      <c r="K16" s="37"/>
      <c r="L16" s="37"/>
      <c r="M16" s="37"/>
      <c r="AC16" s="3"/>
      <c r="AD16" s="3"/>
      <c r="AE16" s="3"/>
      <c r="AF16" s="3"/>
      <c r="AG16" s="3"/>
      <c r="AH16" s="3"/>
      <c r="AI16" s="3"/>
      <c r="AJ16" s="3"/>
      <c r="AK16" s="3"/>
      <c r="AL16" s="3"/>
      <c r="AM16" s="3"/>
      <c r="AN16" s="3"/>
      <c r="AO16" s="3"/>
      <c r="AP16" s="3"/>
    </row>
    <row r="17" spans="1:42" s="40" customFormat="1" ht="25.5" x14ac:dyDescent="0.3">
      <c r="A17" s="372" t="s">
        <v>178</v>
      </c>
      <c r="B17" s="390">
        <v>-0.26336242867697957</v>
      </c>
      <c r="C17" s="390">
        <v>8.4916652943984428E-2</v>
      </c>
      <c r="D17" s="390">
        <v>-0.13861758149735515</v>
      </c>
      <c r="E17" s="390">
        <v>-0.76121405665060982</v>
      </c>
      <c r="F17" s="390" t="s">
        <v>61</v>
      </c>
      <c r="G17" s="391">
        <v>-0.25017744908621686</v>
      </c>
      <c r="H17" s="275"/>
      <c r="I17" s="276"/>
      <c r="J17" s="37"/>
      <c r="K17" s="37"/>
      <c r="L17" s="37"/>
      <c r="M17" s="37"/>
      <c r="AC17" s="3"/>
      <c r="AD17" s="3"/>
      <c r="AE17" s="3"/>
      <c r="AF17" s="3"/>
      <c r="AG17" s="3"/>
      <c r="AH17" s="3"/>
      <c r="AI17" s="3"/>
      <c r="AJ17" s="3"/>
      <c r="AK17" s="3"/>
      <c r="AL17" s="3"/>
      <c r="AM17" s="3"/>
      <c r="AN17" s="3"/>
      <c r="AO17" s="3"/>
      <c r="AP17" s="3"/>
    </row>
    <row r="18" spans="1:42" s="40" customFormat="1" x14ac:dyDescent="0.3">
      <c r="A18" s="392" t="s">
        <v>179</v>
      </c>
      <c r="B18" s="404">
        <v>2.0896304304838909E-2</v>
      </c>
      <c r="C18" s="404">
        <v>1.162857969337594E-2</v>
      </c>
      <c r="D18" s="404">
        <v>-0.2693558307642725</v>
      </c>
      <c r="E18" s="404">
        <v>-0.10191373325093034</v>
      </c>
      <c r="F18" s="404">
        <v>-1</v>
      </c>
      <c r="G18" s="405">
        <v>-0.2507189424951336</v>
      </c>
      <c r="H18" s="64"/>
      <c r="I18" s="276"/>
      <c r="J18" s="37"/>
      <c r="K18" s="37"/>
      <c r="L18" s="37"/>
      <c r="M18" s="37"/>
      <c r="AC18" s="3"/>
      <c r="AD18" s="3"/>
      <c r="AE18" s="3"/>
      <c r="AF18" s="3"/>
      <c r="AG18" s="3"/>
      <c r="AH18" s="3"/>
      <c r="AI18" s="3"/>
      <c r="AJ18" s="3"/>
      <c r="AK18" s="3"/>
      <c r="AL18" s="3"/>
      <c r="AM18" s="3"/>
      <c r="AN18" s="3"/>
      <c r="AO18" s="3"/>
      <c r="AP18" s="3"/>
    </row>
    <row r="19" spans="1:42" s="40" customFormat="1" x14ac:dyDescent="0.3">
      <c r="A19" s="372" t="s">
        <v>180</v>
      </c>
      <c r="B19" s="390">
        <v>-6.0662834139091348E-4</v>
      </c>
      <c r="C19" s="390">
        <v>-8.2091735377091135E-3</v>
      </c>
      <c r="D19" s="390">
        <v>-0.29237053630254317</v>
      </c>
      <c r="E19" s="390">
        <v>0.37687598549502566</v>
      </c>
      <c r="F19" s="390">
        <v>-0.24808489911588028</v>
      </c>
      <c r="G19" s="391">
        <v>-3.9055554035627438E-4</v>
      </c>
      <c r="H19" s="64"/>
      <c r="I19" s="276"/>
      <c r="J19" s="37"/>
      <c r="K19" s="37"/>
      <c r="L19" s="37"/>
      <c r="M19" s="37"/>
      <c r="AC19" s="3"/>
      <c r="AD19" s="3"/>
      <c r="AE19" s="3"/>
      <c r="AF19" s="3"/>
      <c r="AG19" s="3"/>
      <c r="AH19" s="3"/>
      <c r="AI19" s="3"/>
      <c r="AJ19" s="3"/>
      <c r="AK19" s="3"/>
      <c r="AL19" s="3"/>
      <c r="AM19" s="3"/>
      <c r="AN19" s="3"/>
      <c r="AO19" s="3"/>
      <c r="AP19" s="3"/>
    </row>
    <row r="20" spans="1:42" s="40" customFormat="1" x14ac:dyDescent="0.3">
      <c r="A20" s="392" t="s">
        <v>181</v>
      </c>
      <c r="B20" s="404">
        <v>-7.7201483101763446E-2</v>
      </c>
      <c r="C20" s="404">
        <v>-4.7499082754520749E-3</v>
      </c>
      <c r="D20" s="404">
        <v>-1</v>
      </c>
      <c r="E20" s="404" t="s">
        <v>61</v>
      </c>
      <c r="F20" s="404" t="s">
        <v>61</v>
      </c>
      <c r="G20" s="405">
        <v>-6.2053499580780991E-2</v>
      </c>
      <c r="H20" s="275"/>
      <c r="I20" s="276"/>
      <c r="J20" s="37"/>
      <c r="K20" s="37"/>
      <c r="L20" s="37"/>
      <c r="M20" s="37"/>
      <c r="AC20" s="3"/>
      <c r="AD20" s="3"/>
      <c r="AE20" s="3"/>
      <c r="AF20" s="3"/>
      <c r="AG20" s="3"/>
      <c r="AH20" s="3"/>
      <c r="AI20" s="3"/>
      <c r="AJ20" s="3"/>
      <c r="AK20" s="3"/>
      <c r="AL20" s="3"/>
      <c r="AM20" s="3"/>
      <c r="AN20" s="3"/>
      <c r="AO20" s="3"/>
      <c r="AP20" s="3"/>
    </row>
    <row r="21" spans="1:42" s="40" customFormat="1" x14ac:dyDescent="0.3">
      <c r="A21" s="372" t="s">
        <v>221</v>
      </c>
      <c r="B21" s="390">
        <v>2.8666023797469409E-2</v>
      </c>
      <c r="C21" s="390">
        <v>-0.59394134708346757</v>
      </c>
      <c r="D21" s="390">
        <v>0.25057604449447135</v>
      </c>
      <c r="E21" s="390">
        <v>-0.22769321222232131</v>
      </c>
      <c r="F21" s="390" t="s">
        <v>61</v>
      </c>
      <c r="G21" s="391">
        <v>-3.6708710388572707E-2</v>
      </c>
      <c r="H21" s="275"/>
      <c r="I21" s="276"/>
      <c r="J21" s="37"/>
      <c r="K21" s="37"/>
      <c r="L21" s="37"/>
      <c r="M21" s="37"/>
      <c r="AC21" s="3"/>
      <c r="AD21" s="3"/>
      <c r="AE21" s="3"/>
      <c r="AF21" s="3"/>
      <c r="AG21" s="3"/>
      <c r="AH21" s="3"/>
      <c r="AI21" s="3"/>
      <c r="AJ21" s="3"/>
      <c r="AK21" s="3"/>
      <c r="AL21" s="3"/>
      <c r="AM21" s="3"/>
      <c r="AN21" s="3"/>
      <c r="AO21" s="3"/>
      <c r="AP21" s="3"/>
    </row>
    <row r="22" spans="1:42" s="40" customFormat="1" x14ac:dyDescent="0.3">
      <c r="A22" s="392" t="s">
        <v>182</v>
      </c>
      <c r="B22" s="404">
        <v>-0.20436774794117496</v>
      </c>
      <c r="C22" s="404">
        <v>-0.1921065594985959</v>
      </c>
      <c r="D22" s="404">
        <v>-0.38202844756649701</v>
      </c>
      <c r="E22" s="404" t="s">
        <v>61</v>
      </c>
      <c r="F22" s="404" t="s">
        <v>61</v>
      </c>
      <c r="G22" s="405">
        <v>-0.29501540772893498</v>
      </c>
      <c r="H22" s="275"/>
      <c r="I22" s="276"/>
      <c r="J22" s="37"/>
      <c r="K22" s="37"/>
      <c r="L22" s="37"/>
      <c r="M22" s="37"/>
      <c r="AC22" s="3"/>
      <c r="AD22" s="3"/>
      <c r="AE22" s="3"/>
      <c r="AF22" s="3"/>
      <c r="AG22" s="3"/>
      <c r="AH22" s="3"/>
      <c r="AI22" s="3"/>
      <c r="AJ22" s="3"/>
      <c r="AK22" s="3"/>
      <c r="AL22" s="3"/>
      <c r="AM22" s="3"/>
      <c r="AN22" s="3"/>
      <c r="AO22" s="3"/>
      <c r="AP22" s="3"/>
    </row>
    <row r="23" spans="1:42" s="40" customFormat="1" x14ac:dyDescent="0.3">
      <c r="A23" s="372" t="s">
        <v>183</v>
      </c>
      <c r="B23" s="390">
        <v>-0.14892287767868484</v>
      </c>
      <c r="C23" s="390">
        <v>-6.2545977626434213E-2</v>
      </c>
      <c r="D23" s="390">
        <v>-0.18128602967764718</v>
      </c>
      <c r="E23" s="390">
        <v>0.58827654519239658</v>
      </c>
      <c r="F23" s="390">
        <v>0.25629500033109864</v>
      </c>
      <c r="G23" s="391">
        <v>-7.9612300560243154E-2</v>
      </c>
      <c r="H23" s="275"/>
      <c r="I23" s="276"/>
      <c r="J23" s="37"/>
      <c r="K23" s="37"/>
      <c r="L23" s="37"/>
      <c r="M23" s="37"/>
      <c r="AC23" s="3"/>
      <c r="AD23" s="3"/>
      <c r="AE23" s="3"/>
      <c r="AF23" s="3"/>
      <c r="AG23" s="3"/>
      <c r="AH23" s="3"/>
      <c r="AI23" s="3"/>
      <c r="AJ23" s="3"/>
      <c r="AK23" s="3"/>
      <c r="AL23" s="3"/>
      <c r="AM23" s="3"/>
      <c r="AN23" s="3"/>
      <c r="AO23" s="3"/>
      <c r="AP23" s="3"/>
    </row>
    <row r="24" spans="1:42" s="40" customFormat="1" x14ac:dyDescent="0.3">
      <c r="A24" s="394" t="s">
        <v>212</v>
      </c>
      <c r="B24" s="404"/>
      <c r="C24" s="404"/>
      <c r="D24" s="404"/>
      <c r="E24" s="404"/>
      <c r="F24" s="404"/>
      <c r="G24" s="405"/>
      <c r="H24" s="275"/>
      <c r="I24" s="276"/>
      <c r="J24" s="37"/>
      <c r="K24" s="37"/>
      <c r="L24" s="37"/>
      <c r="M24" s="37"/>
      <c r="AC24" s="3"/>
      <c r="AD24" s="3"/>
      <c r="AE24" s="3"/>
      <c r="AF24" s="3"/>
      <c r="AG24" s="3"/>
      <c r="AH24" s="3"/>
      <c r="AI24" s="3"/>
      <c r="AJ24" s="3"/>
      <c r="AK24" s="3"/>
      <c r="AL24" s="3"/>
      <c r="AM24" s="3"/>
      <c r="AN24" s="3"/>
      <c r="AO24" s="3"/>
      <c r="AP24" s="3"/>
    </row>
    <row r="25" spans="1:42" s="40" customFormat="1" x14ac:dyDescent="0.3">
      <c r="A25" s="372" t="s">
        <v>205</v>
      </c>
      <c r="B25" s="390">
        <v>-0.32480371530979868</v>
      </c>
      <c r="C25" s="390">
        <v>-0.32446264608096664</v>
      </c>
      <c r="D25" s="390">
        <v>-0.27463254636853396</v>
      </c>
      <c r="E25" s="390">
        <v>-0.22898765915641039</v>
      </c>
      <c r="F25" s="390">
        <v>-0.64817580390052099</v>
      </c>
      <c r="G25" s="391">
        <v>-0.29337811297101124</v>
      </c>
      <c r="H25" s="275"/>
      <c r="I25" s="276"/>
      <c r="J25" s="37"/>
      <c r="K25" s="37"/>
      <c r="L25" s="37"/>
      <c r="M25" s="37"/>
      <c r="AC25" s="3"/>
      <c r="AD25" s="3"/>
      <c r="AE25" s="3"/>
      <c r="AF25" s="3"/>
      <c r="AG25" s="3"/>
      <c r="AH25" s="3"/>
      <c r="AI25" s="3"/>
      <c r="AJ25" s="3"/>
      <c r="AK25" s="3"/>
      <c r="AL25" s="3"/>
      <c r="AM25" s="3"/>
      <c r="AN25" s="3"/>
      <c r="AO25" s="3"/>
      <c r="AP25" s="3"/>
    </row>
    <row r="26" spans="1:42" x14ac:dyDescent="0.3">
      <c r="A26" s="392" t="s">
        <v>184</v>
      </c>
      <c r="B26" s="404">
        <v>-0.39053908127689718</v>
      </c>
      <c r="C26" s="404">
        <v>-2.6327156013673525E-2</v>
      </c>
      <c r="D26" s="404">
        <v>-8.46681268943551E-2</v>
      </c>
      <c r="E26" s="404" t="s">
        <v>61</v>
      </c>
      <c r="F26" s="404" t="s">
        <v>61</v>
      </c>
      <c r="G26" s="405">
        <v>-7.3237149390201761E-2</v>
      </c>
    </row>
    <row r="27" spans="1:42" x14ac:dyDescent="0.3">
      <c r="A27" s="372" t="s">
        <v>185</v>
      </c>
      <c r="B27" s="390">
        <v>-0.47679397336973728</v>
      </c>
      <c r="C27" s="390">
        <v>-0.36050601316795949</v>
      </c>
      <c r="D27" s="390">
        <v>-0.40955407748409012</v>
      </c>
      <c r="E27" s="390">
        <v>-0.49990805115859283</v>
      </c>
      <c r="F27" s="390">
        <v>-0.24868521875642446</v>
      </c>
      <c r="G27" s="391">
        <v>-0.45680540137661008</v>
      </c>
    </row>
    <row r="28" spans="1:42" x14ac:dyDescent="0.3">
      <c r="A28" s="392" t="s">
        <v>186</v>
      </c>
      <c r="B28" s="404">
        <v>-0.40879328901606737</v>
      </c>
      <c r="C28" s="404">
        <v>-0.38822830495440563</v>
      </c>
      <c r="D28" s="404">
        <v>-0.46455031357531207</v>
      </c>
      <c r="E28" s="404">
        <v>-0.4845182667797191</v>
      </c>
      <c r="F28" s="404">
        <v>-0.41830679646668367</v>
      </c>
      <c r="G28" s="405">
        <v>-0.42958845797144185</v>
      </c>
    </row>
    <row r="29" spans="1:42" x14ac:dyDescent="0.3">
      <c r="A29" s="372" t="s">
        <v>187</v>
      </c>
      <c r="B29" s="390">
        <v>-0.27240317522017321</v>
      </c>
      <c r="C29" s="390">
        <v>2.408940074175288</v>
      </c>
      <c r="D29" s="390">
        <v>-0.36104939326610841</v>
      </c>
      <c r="E29" s="390">
        <v>0.477918323145202</v>
      </c>
      <c r="F29" s="390">
        <v>-0.11016515861359699</v>
      </c>
      <c r="G29" s="391">
        <v>0.35493303319908986</v>
      </c>
    </row>
    <row r="30" spans="1:42" s="2" customFormat="1" x14ac:dyDescent="0.3">
      <c r="A30" s="392" t="s">
        <v>188</v>
      </c>
      <c r="B30" s="404">
        <v>-9.4157564569838925E-3</v>
      </c>
      <c r="C30" s="404">
        <v>-1.982718646880588E-2</v>
      </c>
      <c r="D30" s="404">
        <v>-0.18242491657397109</v>
      </c>
      <c r="E30" s="404">
        <v>-0.73004020677771397</v>
      </c>
      <c r="F30" s="404">
        <v>-0.19752427301677578</v>
      </c>
      <c r="G30" s="405">
        <v>-1.8041156170667927E-2</v>
      </c>
      <c r="H30" s="275"/>
      <c r="I30" s="276"/>
      <c r="J30" s="37"/>
      <c r="K30" s="37"/>
      <c r="L30" s="37"/>
      <c r="M30" s="37"/>
      <c r="N30" s="40"/>
      <c r="O30" s="40"/>
      <c r="P30" s="40"/>
      <c r="Q30" s="40"/>
      <c r="R30" s="40"/>
      <c r="S30" s="40"/>
      <c r="T30" s="40"/>
      <c r="U30" s="40"/>
      <c r="V30" s="40"/>
      <c r="W30" s="40"/>
      <c r="X30" s="40"/>
      <c r="Y30" s="40"/>
      <c r="Z30" s="40"/>
      <c r="AA30" s="40"/>
      <c r="AB30" s="40"/>
      <c r="AC30" s="3"/>
      <c r="AD30" s="3"/>
      <c r="AE30" s="3"/>
      <c r="AF30" s="3"/>
      <c r="AG30" s="3"/>
      <c r="AH30" s="3"/>
      <c r="AI30" s="3"/>
      <c r="AJ30" s="3"/>
      <c r="AK30" s="3"/>
      <c r="AL30" s="3"/>
      <c r="AM30" s="3"/>
      <c r="AN30" s="3"/>
      <c r="AO30" s="3"/>
      <c r="AP30" s="3"/>
    </row>
    <row r="31" spans="1:42" x14ac:dyDescent="0.3">
      <c r="A31" s="372" t="s">
        <v>189</v>
      </c>
      <c r="B31" s="390">
        <v>-0.25807857210694651</v>
      </c>
      <c r="C31" s="390">
        <v>-0.23759194158228314</v>
      </c>
      <c r="D31" s="390">
        <v>-0.15035880613643282</v>
      </c>
      <c r="E31" s="390">
        <v>-0.26847741024306093</v>
      </c>
      <c r="F31" s="390">
        <v>-0.30601219888169118</v>
      </c>
      <c r="G31" s="391">
        <v>-0.24096663943452945</v>
      </c>
    </row>
    <row r="32" spans="1:42" x14ac:dyDescent="0.3">
      <c r="A32" s="392" t="s">
        <v>190</v>
      </c>
      <c r="B32" s="404">
        <v>-0.31130594801545119</v>
      </c>
      <c r="C32" s="404">
        <v>-0.2634052836209948</v>
      </c>
      <c r="D32" s="404">
        <v>-0.26161935937488034</v>
      </c>
      <c r="E32" s="404">
        <v>-0.51291138873711084</v>
      </c>
      <c r="F32" s="404">
        <v>-8.7025184341829265E-2</v>
      </c>
      <c r="G32" s="405">
        <v>-0.30439505832686575</v>
      </c>
    </row>
    <row r="33" spans="1:7" x14ac:dyDescent="0.3">
      <c r="A33" s="372" t="s">
        <v>191</v>
      </c>
      <c r="B33" s="390">
        <v>-0.25970160867366565</v>
      </c>
      <c r="C33" s="390">
        <v>-9.252299424330146E-3</v>
      </c>
      <c r="D33" s="390">
        <v>0.10627087917930833</v>
      </c>
      <c r="E33" s="390">
        <v>8.5908429894989702E-2</v>
      </c>
      <c r="F33" s="390">
        <v>-1</v>
      </c>
      <c r="G33" s="391">
        <v>1.5724649200715923E-2</v>
      </c>
    </row>
    <row r="34" spans="1:7" x14ac:dyDescent="0.3">
      <c r="A34" s="392" t="s">
        <v>192</v>
      </c>
      <c r="B34" s="404">
        <v>-0.3094565890698423</v>
      </c>
      <c r="C34" s="404">
        <v>6.5054519292349289E-2</v>
      </c>
      <c r="D34" s="404">
        <v>0.23381805573098791</v>
      </c>
      <c r="E34" s="404" t="s">
        <v>61</v>
      </c>
      <c r="F34" s="404" t="s">
        <v>61</v>
      </c>
      <c r="G34" s="405">
        <v>4.7904933128391614E-2</v>
      </c>
    </row>
    <row r="35" spans="1:7" x14ac:dyDescent="0.3">
      <c r="A35" s="374" t="s">
        <v>193</v>
      </c>
      <c r="B35" s="390"/>
      <c r="C35" s="390"/>
      <c r="D35" s="390"/>
      <c r="E35" s="390"/>
      <c r="F35" s="390"/>
      <c r="G35" s="391"/>
    </row>
    <row r="36" spans="1:7" x14ac:dyDescent="0.3">
      <c r="A36" s="392" t="s">
        <v>194</v>
      </c>
      <c r="B36" s="404">
        <v>-0.11530294047073031</v>
      </c>
      <c r="C36" s="404">
        <v>-0.19387338098775408</v>
      </c>
      <c r="D36" s="404">
        <v>-0.16945339077083654</v>
      </c>
      <c r="E36" s="404">
        <v>-0.17012271632005105</v>
      </c>
      <c r="F36" s="404">
        <v>138.84213980964884</v>
      </c>
      <c r="G36" s="405">
        <v>-0.15587746143886394</v>
      </c>
    </row>
    <row r="37" spans="1:7" x14ac:dyDescent="0.3">
      <c r="A37" s="372" t="s">
        <v>195</v>
      </c>
      <c r="B37" s="390">
        <v>-0.22690852939520201</v>
      </c>
      <c r="C37" s="390">
        <v>5.8976083512969124E-2</v>
      </c>
      <c r="D37" s="390">
        <v>-7.6199894597137052E-2</v>
      </c>
      <c r="E37" s="390">
        <v>-5.3685048940617541E-2</v>
      </c>
      <c r="F37" s="390">
        <v>-0.80996130686859003</v>
      </c>
      <c r="G37" s="391">
        <v>-6.7705893374462089E-2</v>
      </c>
    </row>
    <row r="38" spans="1:7" x14ac:dyDescent="0.3">
      <c r="A38" s="392" t="s">
        <v>206</v>
      </c>
      <c r="B38" s="404">
        <v>-8.6688039789444282E-2</v>
      </c>
      <c r="C38" s="404">
        <v>-0.11334785916381795</v>
      </c>
      <c r="D38" s="404">
        <v>-3.5366391637069117E-2</v>
      </c>
      <c r="E38" s="404">
        <v>-9.4662701105506342E-2</v>
      </c>
      <c r="F38" s="404">
        <v>-1.3738498914209973E-2</v>
      </c>
      <c r="G38" s="405">
        <v>-7.8697653824288727E-2</v>
      </c>
    </row>
    <row r="39" spans="1:7" x14ac:dyDescent="0.3">
      <c r="A39" s="375" t="s">
        <v>196</v>
      </c>
      <c r="B39" s="406">
        <v>-8.3829888196098712E-2</v>
      </c>
      <c r="C39" s="406">
        <v>6.0525763639337926E-2</v>
      </c>
      <c r="D39" s="406">
        <v>-7.4372002203598631E-2</v>
      </c>
      <c r="E39" s="406">
        <v>0.11720860585111881</v>
      </c>
      <c r="F39" s="406">
        <v>0.24881880162411618</v>
      </c>
      <c r="G39" s="407">
        <v>-3.2976765722116497E-2</v>
      </c>
    </row>
    <row r="40" spans="1:7" x14ac:dyDescent="0.3">
      <c r="A40" s="377" t="s">
        <v>220</v>
      </c>
      <c r="B40" s="387"/>
      <c r="C40" s="388"/>
      <c r="D40" s="387"/>
      <c r="E40" s="40"/>
      <c r="F40" s="40"/>
      <c r="G40" s="40"/>
    </row>
    <row r="41" spans="1:7" x14ac:dyDescent="0.3">
      <c r="A41" s="378"/>
      <c r="B41" s="373"/>
      <c r="C41" s="373"/>
      <c r="D41" s="373"/>
      <c r="E41" s="373"/>
      <c r="F41" s="373"/>
      <c r="G41" s="373"/>
    </row>
    <row r="42" spans="1:7" x14ac:dyDescent="0.3">
      <c r="A42" s="378"/>
      <c r="B42" s="373"/>
      <c r="C42" s="373"/>
      <c r="D42" s="373"/>
      <c r="E42" s="373"/>
      <c r="F42" s="373"/>
      <c r="G42" s="373"/>
    </row>
    <row r="43" spans="1:7" x14ac:dyDescent="0.3">
      <c r="A43" s="378"/>
      <c r="B43" s="373"/>
      <c r="C43" s="373"/>
      <c r="D43" s="373"/>
      <c r="E43" s="373"/>
      <c r="F43" s="373"/>
      <c r="G43" s="373"/>
    </row>
    <row r="44" spans="1:7" x14ac:dyDescent="0.3">
      <c r="A44" s="378"/>
      <c r="B44" s="373"/>
      <c r="C44" s="373"/>
      <c r="D44" s="373"/>
      <c r="E44" s="373"/>
      <c r="F44" s="373"/>
      <c r="G44" s="373"/>
    </row>
    <row r="45" spans="1:7" x14ac:dyDescent="0.3">
      <c r="A45" s="378"/>
      <c r="B45" s="373"/>
      <c r="C45" s="373"/>
      <c r="D45" s="373"/>
      <c r="E45" s="373"/>
      <c r="F45" s="373"/>
      <c r="G45" s="373"/>
    </row>
    <row r="46" spans="1:7" x14ac:dyDescent="0.3">
      <c r="A46" s="378"/>
      <c r="B46" s="373"/>
      <c r="C46" s="373"/>
      <c r="D46" s="373"/>
      <c r="E46" s="373"/>
      <c r="F46" s="373"/>
      <c r="G46" s="373"/>
    </row>
    <row r="47" spans="1:7" x14ac:dyDescent="0.3">
      <c r="A47" s="378"/>
      <c r="B47" s="373"/>
      <c r="C47" s="373"/>
      <c r="D47" s="373"/>
      <c r="E47" s="373"/>
      <c r="F47" s="373"/>
      <c r="G47" s="373"/>
    </row>
    <row r="48" spans="1:7" x14ac:dyDescent="0.3">
      <c r="A48" s="378"/>
      <c r="B48" s="373"/>
      <c r="C48" s="373"/>
      <c r="D48" s="373"/>
      <c r="E48" s="373"/>
      <c r="F48" s="373"/>
      <c r="G48" s="373"/>
    </row>
    <row r="49" spans="1:7" x14ac:dyDescent="0.3">
      <c r="A49" s="378"/>
      <c r="B49" s="373"/>
      <c r="C49" s="373"/>
      <c r="D49" s="373"/>
      <c r="E49" s="373"/>
      <c r="F49" s="373"/>
      <c r="G49" s="373"/>
    </row>
    <row r="50" spans="1:7" x14ac:dyDescent="0.3">
      <c r="A50" s="378"/>
      <c r="B50" s="373"/>
      <c r="C50" s="373"/>
      <c r="D50" s="373"/>
      <c r="E50" s="373"/>
      <c r="F50" s="373"/>
      <c r="G50" s="373"/>
    </row>
    <row r="51" spans="1:7" x14ac:dyDescent="0.3">
      <c r="A51" s="378"/>
      <c r="B51" s="373"/>
      <c r="C51" s="373"/>
      <c r="D51" s="373"/>
      <c r="E51" s="373"/>
      <c r="F51" s="373"/>
      <c r="G51" s="373"/>
    </row>
  </sheetData>
  <pageMargins left="0.7" right="0.7" top="0.75" bottom="0.75" header="0.3" footer="0.3"/>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0"/>
  <sheetViews>
    <sheetView workbookViewId="0">
      <selection activeCell="A17" sqref="A17"/>
    </sheetView>
  </sheetViews>
  <sheetFormatPr baseColWidth="10" defaultColWidth="11.453125" defaultRowHeight="13" x14ac:dyDescent="0.3"/>
  <cols>
    <col min="1" max="1" width="31.1796875" style="379" customWidth="1"/>
    <col min="2" max="6" width="9.08984375" style="3" customWidth="1"/>
    <col min="7" max="7" width="9.08984375" style="2" customWidth="1"/>
    <col min="8" max="8" width="9.08984375" style="39" customWidth="1"/>
    <col min="9" max="9" width="13.81640625" style="275" customWidth="1"/>
    <col min="10" max="10" width="11.453125" style="276"/>
    <col min="11" max="11" width="13.54296875" style="37" customWidth="1"/>
    <col min="12" max="12" width="11.453125" style="37"/>
    <col min="13" max="13" width="9" style="37" customWidth="1"/>
    <col min="14" max="14" width="11.453125" style="37"/>
    <col min="15" max="18" width="11.453125" style="40"/>
    <col min="19" max="19" width="14.7265625" style="40" customWidth="1"/>
    <col min="20" max="20" width="16" style="40" customWidth="1"/>
    <col min="21" max="29" width="11.453125" style="40"/>
    <col min="30" max="16384" width="11.453125" style="3"/>
  </cols>
  <sheetData>
    <row r="1" spans="1:43" ht="18" x14ac:dyDescent="0.4">
      <c r="A1" s="26" t="s">
        <v>164</v>
      </c>
      <c r="B1" s="26"/>
      <c r="C1" s="26"/>
      <c r="D1" s="26"/>
      <c r="E1" s="26"/>
      <c r="F1" s="26"/>
      <c r="G1" s="27"/>
      <c r="H1" s="230" t="s">
        <v>198</v>
      </c>
    </row>
    <row r="2" spans="1:43" ht="15.5" x14ac:dyDescent="0.35">
      <c r="A2" s="355"/>
      <c r="B2" s="356"/>
      <c r="C2" s="357"/>
      <c r="D2" s="356"/>
      <c r="E2" s="357"/>
      <c r="F2" s="356"/>
    </row>
    <row r="3" spans="1:43" ht="18" x14ac:dyDescent="0.4">
      <c r="A3" s="358" t="s">
        <v>204</v>
      </c>
      <c r="B3" s="358"/>
      <c r="C3" s="359"/>
      <c r="D3" s="358"/>
      <c r="E3" s="359"/>
      <c r="F3" s="359"/>
      <c r="G3" s="360"/>
      <c r="H3" s="361"/>
      <c r="I3" s="188"/>
      <c r="J3" s="188"/>
      <c r="K3" s="188"/>
      <c r="L3" s="362"/>
      <c r="M3" s="363"/>
    </row>
    <row r="4" spans="1:43" x14ac:dyDescent="0.3">
      <c r="A4" s="364"/>
      <c r="B4" s="365"/>
      <c r="C4" s="365"/>
      <c r="D4" s="365"/>
      <c r="E4" s="365"/>
      <c r="F4" s="365"/>
      <c r="G4" s="365"/>
      <c r="H4" s="40"/>
      <c r="I4" s="37"/>
      <c r="X4" s="3"/>
      <c r="Y4" s="3"/>
      <c r="Z4" s="3"/>
      <c r="AA4" s="3"/>
      <c r="AB4" s="3"/>
      <c r="AC4" s="3"/>
    </row>
    <row r="5" spans="1:43" x14ac:dyDescent="0.3">
      <c r="A5" s="366" t="s">
        <v>13</v>
      </c>
      <c r="B5" s="367"/>
      <c r="C5" s="367"/>
      <c r="D5" s="367"/>
      <c r="E5" s="367"/>
      <c r="F5" s="367"/>
      <c r="G5" s="367"/>
      <c r="H5" s="368"/>
      <c r="I5" s="37"/>
      <c r="U5" s="3"/>
      <c r="V5" s="3"/>
      <c r="W5" s="3"/>
      <c r="X5" s="3"/>
      <c r="Y5" s="3"/>
      <c r="Z5" s="3"/>
      <c r="AA5" s="3"/>
      <c r="AB5" s="3"/>
      <c r="AC5" s="3"/>
    </row>
    <row r="6" spans="1:43" x14ac:dyDescent="0.3">
      <c r="A6" s="369"/>
      <c r="B6" s="369">
        <v>2014</v>
      </c>
      <c r="C6" s="369">
        <v>2015</v>
      </c>
      <c r="D6" s="369">
        <v>2016</v>
      </c>
      <c r="E6" s="369">
        <v>2017</v>
      </c>
      <c r="F6" s="369">
        <v>2018</v>
      </c>
      <c r="G6" s="369">
        <v>2019</v>
      </c>
      <c r="H6" s="369">
        <v>2020</v>
      </c>
      <c r="I6" s="37"/>
      <c r="AB6" s="3"/>
      <c r="AC6" s="3"/>
    </row>
    <row r="7" spans="1:43" x14ac:dyDescent="0.3">
      <c r="A7" s="370" t="s">
        <v>168</v>
      </c>
      <c r="B7" s="371"/>
      <c r="C7" s="371"/>
      <c r="D7" s="371"/>
      <c r="E7" s="371"/>
      <c r="F7" s="371"/>
      <c r="G7" s="371"/>
      <c r="H7" s="40"/>
      <c r="I7" s="37"/>
      <c r="AB7" s="3"/>
      <c r="AC7" s="3"/>
    </row>
    <row r="8" spans="1:43" x14ac:dyDescent="0.3">
      <c r="A8" s="392" t="s">
        <v>169</v>
      </c>
      <c r="B8" s="393">
        <v>2522.3818529999999</v>
      </c>
      <c r="C8" s="393">
        <v>2663.9864520000001</v>
      </c>
      <c r="D8" s="393">
        <v>2701.292359</v>
      </c>
      <c r="E8" s="393">
        <v>2773.8676449999998</v>
      </c>
      <c r="F8" s="393">
        <v>2807.5817889999998</v>
      </c>
      <c r="G8" s="393">
        <v>2870.1130210000001</v>
      </c>
      <c r="H8" s="393">
        <v>2921.0033819999999</v>
      </c>
      <c r="I8" s="37"/>
      <c r="AB8" s="3"/>
      <c r="AC8" s="3"/>
    </row>
    <row r="9" spans="1:43" s="21" customFormat="1" ht="12.5" x14ac:dyDescent="0.25">
      <c r="A9" s="372" t="s">
        <v>170</v>
      </c>
      <c r="B9" s="373">
        <v>633.29843900000003</v>
      </c>
      <c r="C9" s="373">
        <v>669.32935399999997</v>
      </c>
      <c r="D9" s="373">
        <v>646.77432399999998</v>
      </c>
      <c r="E9" s="373">
        <v>638.28933400000005</v>
      </c>
      <c r="F9" s="373">
        <v>648.66640099999995</v>
      </c>
      <c r="G9" s="373">
        <v>654.00861699999996</v>
      </c>
      <c r="H9" s="373">
        <v>619.356359</v>
      </c>
      <c r="J9" s="346"/>
    </row>
    <row r="10" spans="1:43" x14ac:dyDescent="0.3">
      <c r="A10" s="392" t="s">
        <v>171</v>
      </c>
      <c r="B10" s="393">
        <v>616.18857500000001</v>
      </c>
      <c r="C10" s="393">
        <v>640.22306100000003</v>
      </c>
      <c r="D10" s="393">
        <v>691.45324300000004</v>
      </c>
      <c r="E10" s="393">
        <v>873.45072000000005</v>
      </c>
      <c r="F10" s="393">
        <v>857.58474000000001</v>
      </c>
      <c r="G10" s="393">
        <v>779.58734900000002</v>
      </c>
      <c r="H10" s="393">
        <v>719.86546099999998</v>
      </c>
      <c r="I10" s="37"/>
      <c r="AB10" s="3"/>
      <c r="AC10" s="3"/>
    </row>
    <row r="11" spans="1:43" s="40" customFormat="1" x14ac:dyDescent="0.3">
      <c r="A11" s="370" t="s">
        <v>172</v>
      </c>
      <c r="B11" s="371"/>
      <c r="C11" s="371"/>
      <c r="D11" s="371"/>
      <c r="E11" s="371"/>
      <c r="F11" s="371"/>
      <c r="G11" s="371"/>
      <c r="H11" s="371"/>
      <c r="I11" s="275"/>
      <c r="J11" s="276"/>
      <c r="K11" s="37"/>
      <c r="L11" s="37"/>
      <c r="M11" s="37"/>
      <c r="N11" s="37"/>
      <c r="AD11" s="3"/>
      <c r="AE11" s="3"/>
      <c r="AF11" s="3"/>
      <c r="AG11" s="3"/>
      <c r="AH11" s="3"/>
      <c r="AI11" s="3"/>
      <c r="AJ11" s="3"/>
      <c r="AK11" s="3"/>
      <c r="AL11" s="3"/>
      <c r="AM11" s="3"/>
      <c r="AN11" s="3"/>
      <c r="AO11" s="3"/>
      <c r="AP11" s="3"/>
      <c r="AQ11" s="3"/>
    </row>
    <row r="12" spans="1:43" s="40" customFormat="1" x14ac:dyDescent="0.3">
      <c r="A12" s="392" t="s">
        <v>173</v>
      </c>
      <c r="B12" s="393">
        <v>4.0222340000000001</v>
      </c>
      <c r="C12" s="393">
        <v>4.1508729999999998</v>
      </c>
      <c r="D12" s="393">
        <v>3.9905240000000002</v>
      </c>
      <c r="E12" s="393">
        <v>4.1101539999999996</v>
      </c>
      <c r="F12" s="393">
        <v>5.1462519999999996</v>
      </c>
      <c r="G12" s="393">
        <v>5.6607279999999998</v>
      </c>
      <c r="H12" s="393">
        <v>3.9068499999999999</v>
      </c>
      <c r="I12" s="275"/>
      <c r="J12" s="276"/>
      <c r="K12" s="37"/>
      <c r="L12" s="37"/>
      <c r="M12" s="37"/>
      <c r="N12" s="37"/>
      <c r="AD12" s="3"/>
      <c r="AE12" s="3"/>
      <c r="AF12" s="3"/>
      <c r="AG12" s="3"/>
      <c r="AH12" s="3"/>
      <c r="AI12" s="3"/>
      <c r="AJ12" s="3"/>
      <c r="AK12" s="3"/>
      <c r="AL12" s="3"/>
      <c r="AM12" s="3"/>
      <c r="AN12" s="3"/>
      <c r="AO12" s="3"/>
      <c r="AP12" s="3"/>
      <c r="AQ12" s="3"/>
    </row>
    <row r="13" spans="1:43" s="40" customFormat="1" x14ac:dyDescent="0.3">
      <c r="A13" s="372" t="s">
        <v>174</v>
      </c>
      <c r="B13" s="373">
        <v>252.72697700000001</v>
      </c>
      <c r="C13" s="373">
        <v>249.85627299999999</v>
      </c>
      <c r="D13" s="373">
        <v>250.491578</v>
      </c>
      <c r="E13" s="373">
        <v>250.79910599999999</v>
      </c>
      <c r="F13" s="373">
        <v>273.656746</v>
      </c>
      <c r="G13" s="373">
        <v>239.24297200000001</v>
      </c>
      <c r="H13" s="373">
        <v>201.18451999999999</v>
      </c>
      <c r="I13" s="275"/>
      <c r="J13" s="276"/>
      <c r="K13" s="37"/>
      <c r="L13" s="37"/>
      <c r="M13" s="37"/>
      <c r="N13" s="37"/>
      <c r="AD13" s="3"/>
      <c r="AE13" s="3"/>
      <c r="AF13" s="3"/>
      <c r="AG13" s="3"/>
      <c r="AH13" s="3"/>
      <c r="AI13" s="3"/>
      <c r="AJ13" s="3"/>
      <c r="AK13" s="3"/>
      <c r="AL13" s="3"/>
      <c r="AM13" s="3"/>
      <c r="AN13" s="3"/>
      <c r="AO13" s="3"/>
      <c r="AP13" s="3"/>
      <c r="AQ13" s="3"/>
    </row>
    <row r="14" spans="1:43" s="40" customFormat="1" x14ac:dyDescent="0.3">
      <c r="A14" s="394" t="s">
        <v>175</v>
      </c>
      <c r="B14" s="395"/>
      <c r="C14" s="395"/>
      <c r="D14" s="395"/>
      <c r="E14" s="395"/>
      <c r="F14" s="395"/>
      <c r="G14" s="395"/>
      <c r="H14" s="395"/>
      <c r="I14" s="275"/>
      <c r="J14" s="276"/>
      <c r="K14" s="37"/>
      <c r="L14" s="37"/>
      <c r="M14" s="37"/>
      <c r="N14" s="37"/>
      <c r="AD14" s="3"/>
      <c r="AE14" s="3"/>
      <c r="AF14" s="3"/>
      <c r="AG14" s="3"/>
      <c r="AH14" s="3"/>
      <c r="AI14" s="3"/>
      <c r="AJ14" s="3"/>
      <c r="AK14" s="3"/>
      <c r="AL14" s="3"/>
      <c r="AM14" s="3"/>
      <c r="AN14" s="3"/>
      <c r="AO14" s="3"/>
      <c r="AP14" s="3"/>
      <c r="AQ14" s="3"/>
    </row>
    <row r="15" spans="1:43" s="40" customFormat="1" x14ac:dyDescent="0.3">
      <c r="A15" s="372" t="s">
        <v>176</v>
      </c>
      <c r="B15" s="373">
        <v>106.276841</v>
      </c>
      <c r="C15" s="373">
        <v>111.302007</v>
      </c>
      <c r="D15" s="373">
        <v>115.271097</v>
      </c>
      <c r="E15" s="373">
        <v>116.737458</v>
      </c>
      <c r="F15" s="373">
        <v>122.375929</v>
      </c>
      <c r="G15" s="373">
        <v>123.076668</v>
      </c>
      <c r="H15" s="373">
        <v>128.65449799999999</v>
      </c>
      <c r="I15" s="275"/>
      <c r="J15" s="276"/>
      <c r="K15" s="37"/>
      <c r="L15" s="37"/>
      <c r="M15" s="37"/>
      <c r="N15" s="37"/>
      <c r="AD15" s="3"/>
      <c r="AE15" s="3"/>
      <c r="AF15" s="3"/>
      <c r="AG15" s="3"/>
      <c r="AH15" s="3"/>
      <c r="AI15" s="3"/>
      <c r="AJ15" s="3"/>
      <c r="AK15" s="3"/>
      <c r="AL15" s="3"/>
      <c r="AM15" s="3"/>
      <c r="AN15" s="3"/>
      <c r="AO15" s="3"/>
      <c r="AP15" s="3"/>
      <c r="AQ15" s="3"/>
    </row>
    <row r="16" spans="1:43" s="40" customFormat="1" x14ac:dyDescent="0.3">
      <c r="A16" s="392" t="s">
        <v>177</v>
      </c>
      <c r="B16" s="393">
        <v>612.58176700000001</v>
      </c>
      <c r="C16" s="393">
        <v>639.35326199999997</v>
      </c>
      <c r="D16" s="393">
        <v>662.81479100000001</v>
      </c>
      <c r="E16" s="393">
        <v>708.14977699999997</v>
      </c>
      <c r="F16" s="393">
        <v>675.50782500000003</v>
      </c>
      <c r="G16" s="393">
        <v>789.20513600000004</v>
      </c>
      <c r="H16" s="393">
        <v>657.15916900000002</v>
      </c>
      <c r="I16" s="275"/>
      <c r="J16" s="276"/>
      <c r="K16" s="37"/>
      <c r="L16" s="37"/>
      <c r="M16" s="37"/>
      <c r="N16" s="37"/>
      <c r="AD16" s="3"/>
      <c r="AE16" s="3"/>
      <c r="AF16" s="3"/>
      <c r="AG16" s="3"/>
      <c r="AH16" s="3"/>
      <c r="AI16" s="3"/>
      <c r="AJ16" s="3"/>
      <c r="AK16" s="3"/>
      <c r="AL16" s="3"/>
      <c r="AM16" s="3"/>
      <c r="AN16" s="3"/>
      <c r="AO16" s="3"/>
      <c r="AP16" s="3"/>
      <c r="AQ16" s="3"/>
    </row>
    <row r="17" spans="1:43" s="40" customFormat="1" ht="25.5" x14ac:dyDescent="0.3">
      <c r="A17" s="372" t="s">
        <v>178</v>
      </c>
      <c r="B17" s="373">
        <v>322.54034100000001</v>
      </c>
      <c r="C17" s="373">
        <v>380.54261300000002</v>
      </c>
      <c r="D17" s="373">
        <v>397.594719</v>
      </c>
      <c r="E17" s="373">
        <v>396.69683600000002</v>
      </c>
      <c r="F17" s="373">
        <v>731.35198700000001</v>
      </c>
      <c r="G17" s="373">
        <v>727.51149499999997</v>
      </c>
      <c r="H17" s="373">
        <v>545.50452499999994</v>
      </c>
      <c r="I17" s="275"/>
      <c r="J17" s="276"/>
      <c r="K17" s="37"/>
      <c r="L17" s="37"/>
      <c r="M17" s="37"/>
      <c r="N17" s="37"/>
      <c r="AD17" s="3"/>
      <c r="AE17" s="3"/>
      <c r="AF17" s="3"/>
      <c r="AG17" s="3"/>
      <c r="AH17" s="3"/>
      <c r="AI17" s="3"/>
      <c r="AJ17" s="3"/>
      <c r="AK17" s="3"/>
      <c r="AL17" s="3"/>
      <c r="AM17" s="3"/>
      <c r="AN17" s="3"/>
      <c r="AO17" s="3"/>
      <c r="AP17" s="3"/>
      <c r="AQ17" s="3"/>
    </row>
    <row r="18" spans="1:43" s="40" customFormat="1" x14ac:dyDescent="0.3">
      <c r="A18" s="392" t="s">
        <v>179</v>
      </c>
      <c r="B18" s="393">
        <v>52.995581000000001</v>
      </c>
      <c r="C18" s="393">
        <v>53.716565000000003</v>
      </c>
      <c r="D18" s="393">
        <v>47.550519999999999</v>
      </c>
      <c r="E18" s="393">
        <v>37.747242999999997</v>
      </c>
      <c r="F18" s="393">
        <v>43.388007999999999</v>
      </c>
      <c r="G18" s="393">
        <v>51.361201000000001</v>
      </c>
      <c r="H18" s="393">
        <v>38.483975000000001</v>
      </c>
      <c r="I18" s="64"/>
      <c r="J18" s="276"/>
      <c r="K18" s="37"/>
      <c r="L18" s="37"/>
      <c r="M18" s="37"/>
      <c r="N18" s="37"/>
      <c r="AD18" s="3"/>
      <c r="AE18" s="3"/>
      <c r="AF18" s="3"/>
      <c r="AG18" s="3"/>
      <c r="AH18" s="3"/>
      <c r="AI18" s="3"/>
      <c r="AJ18" s="3"/>
      <c r="AK18" s="3"/>
      <c r="AL18" s="3"/>
      <c r="AM18" s="3"/>
      <c r="AN18" s="3"/>
      <c r="AO18" s="3"/>
      <c r="AP18" s="3"/>
      <c r="AQ18" s="3"/>
    </row>
    <row r="19" spans="1:43" s="40" customFormat="1" x14ac:dyDescent="0.3">
      <c r="A19" s="372" t="s">
        <v>180</v>
      </c>
      <c r="B19" s="373">
        <v>33.859904999999998</v>
      </c>
      <c r="C19" s="373">
        <v>32.630305</v>
      </c>
      <c r="D19" s="373">
        <v>32.680919000000003</v>
      </c>
      <c r="E19" s="373">
        <v>32.313532000000002</v>
      </c>
      <c r="F19" s="373">
        <v>31.924106999999999</v>
      </c>
      <c r="G19" s="373">
        <v>32.128593000000002</v>
      </c>
      <c r="H19" s="373">
        <v>32.116045</v>
      </c>
      <c r="I19" s="64"/>
      <c r="J19" s="276"/>
      <c r="K19" s="37"/>
      <c r="L19" s="37"/>
      <c r="M19" s="37"/>
      <c r="N19" s="37"/>
      <c r="AD19" s="3"/>
      <c r="AE19" s="3"/>
      <c r="AF19" s="3"/>
      <c r="AG19" s="3"/>
      <c r="AH19" s="3"/>
      <c r="AI19" s="3"/>
      <c r="AJ19" s="3"/>
      <c r="AK19" s="3"/>
      <c r="AL19" s="3"/>
      <c r="AM19" s="3"/>
      <c r="AN19" s="3"/>
      <c r="AO19" s="3"/>
      <c r="AP19" s="3"/>
      <c r="AQ19" s="3"/>
    </row>
    <row r="20" spans="1:43" s="40" customFormat="1" x14ac:dyDescent="0.3">
      <c r="A20" s="392" t="s">
        <v>181</v>
      </c>
      <c r="B20" s="393">
        <v>5.5996300000000003</v>
      </c>
      <c r="C20" s="393">
        <v>5.9139039999999996</v>
      </c>
      <c r="D20" s="393">
        <v>5.6674119999999997</v>
      </c>
      <c r="E20" s="393">
        <v>5.6654119999999999</v>
      </c>
      <c r="F20" s="393">
        <v>5.6819819999999996</v>
      </c>
      <c r="G20" s="393">
        <v>6.0457669999999997</v>
      </c>
      <c r="H20" s="393">
        <v>5.6706060000000003</v>
      </c>
      <c r="I20" s="275"/>
      <c r="J20" s="276"/>
      <c r="K20" s="37"/>
      <c r="L20" s="37"/>
      <c r="M20" s="37"/>
      <c r="N20" s="37"/>
      <c r="AD20" s="3"/>
      <c r="AE20" s="3"/>
      <c r="AF20" s="3"/>
      <c r="AG20" s="3"/>
      <c r="AH20" s="3"/>
      <c r="AI20" s="3"/>
      <c r="AJ20" s="3"/>
      <c r="AK20" s="3"/>
      <c r="AL20" s="3"/>
      <c r="AM20" s="3"/>
      <c r="AN20" s="3"/>
      <c r="AO20" s="3"/>
      <c r="AP20" s="3"/>
      <c r="AQ20" s="3"/>
    </row>
    <row r="21" spans="1:43" s="40" customFormat="1" x14ac:dyDescent="0.3">
      <c r="A21" s="372" t="s">
        <v>221</v>
      </c>
      <c r="B21" s="373">
        <v>8.9550630000000009</v>
      </c>
      <c r="C21" s="373">
        <v>8.4510930000000002</v>
      </c>
      <c r="D21" s="373">
        <v>7.7636839999999996</v>
      </c>
      <c r="E21" s="373">
        <v>7.2038640000000003</v>
      </c>
      <c r="F21" s="373">
        <v>9.8690359999999995</v>
      </c>
      <c r="G21" s="373">
        <v>10.211036999999999</v>
      </c>
      <c r="H21" s="373">
        <v>9.8362029999999994</v>
      </c>
      <c r="I21" s="275"/>
      <c r="J21" s="276"/>
      <c r="K21" s="37"/>
      <c r="L21" s="37"/>
      <c r="M21" s="37"/>
      <c r="N21" s="37"/>
      <c r="AD21" s="3"/>
      <c r="AE21" s="3"/>
      <c r="AF21" s="3"/>
      <c r="AG21" s="3"/>
      <c r="AH21" s="3"/>
      <c r="AI21" s="3"/>
      <c r="AJ21" s="3"/>
      <c r="AK21" s="3"/>
      <c r="AL21" s="3"/>
      <c r="AM21" s="3"/>
      <c r="AN21" s="3"/>
      <c r="AO21" s="3"/>
      <c r="AP21" s="3"/>
      <c r="AQ21" s="3"/>
    </row>
    <row r="22" spans="1:43" s="40" customFormat="1" x14ac:dyDescent="0.3">
      <c r="A22" s="392" t="s">
        <v>182</v>
      </c>
      <c r="B22" s="393">
        <v>5.7019820000000001</v>
      </c>
      <c r="C22" s="393">
        <v>5.4789880000000002</v>
      </c>
      <c r="D22" s="393">
        <v>4.4282240000000002</v>
      </c>
      <c r="E22" s="393">
        <v>4.8437789999999996</v>
      </c>
      <c r="F22" s="393">
        <v>5.4415959999999997</v>
      </c>
      <c r="G22" s="393">
        <v>5.4047549999999998</v>
      </c>
      <c r="H22" s="393">
        <v>3.8102689999999999</v>
      </c>
      <c r="I22" s="275"/>
      <c r="J22" s="276"/>
      <c r="K22" s="37"/>
      <c r="L22" s="37"/>
      <c r="M22" s="37"/>
      <c r="N22" s="37"/>
      <c r="AD22" s="3"/>
      <c r="AE22" s="3"/>
      <c r="AF22" s="3"/>
      <c r="AG22" s="3"/>
      <c r="AH22" s="3"/>
      <c r="AI22" s="3"/>
      <c r="AJ22" s="3"/>
      <c r="AK22" s="3"/>
      <c r="AL22" s="3"/>
      <c r="AM22" s="3"/>
      <c r="AN22" s="3"/>
      <c r="AO22" s="3"/>
      <c r="AP22" s="3"/>
      <c r="AQ22" s="3"/>
    </row>
    <row r="23" spans="1:43" s="40" customFormat="1" x14ac:dyDescent="0.3">
      <c r="A23" s="372" t="s">
        <v>183</v>
      </c>
      <c r="B23" s="373">
        <v>176.04990900000001</v>
      </c>
      <c r="C23" s="373">
        <v>178.38049899999999</v>
      </c>
      <c r="D23" s="373">
        <v>194.30879100000001</v>
      </c>
      <c r="E23" s="373">
        <v>201.52698000000001</v>
      </c>
      <c r="F23" s="373">
        <v>247.66462899999999</v>
      </c>
      <c r="G23" s="373">
        <v>247.35614799999999</v>
      </c>
      <c r="H23" s="373">
        <v>227.663556</v>
      </c>
      <c r="I23" s="275"/>
      <c r="J23" s="276"/>
      <c r="K23" s="37"/>
      <c r="L23" s="37"/>
      <c r="M23" s="37"/>
      <c r="N23" s="37"/>
      <c r="AD23" s="3"/>
      <c r="AE23" s="3"/>
      <c r="AF23" s="3"/>
      <c r="AG23" s="3"/>
      <c r="AH23" s="3"/>
      <c r="AI23" s="3"/>
      <c r="AJ23" s="3"/>
      <c r="AK23" s="3"/>
      <c r="AL23" s="3"/>
      <c r="AM23" s="3"/>
      <c r="AN23" s="3"/>
      <c r="AO23" s="3"/>
      <c r="AP23" s="3"/>
      <c r="AQ23" s="3"/>
    </row>
    <row r="24" spans="1:43" s="40" customFormat="1" x14ac:dyDescent="0.3">
      <c r="A24" s="394" t="s">
        <v>212</v>
      </c>
      <c r="B24" s="395"/>
      <c r="C24" s="395"/>
      <c r="D24" s="395"/>
      <c r="E24" s="395"/>
      <c r="F24" s="395"/>
      <c r="G24" s="395"/>
      <c r="H24" s="395"/>
      <c r="I24" s="275"/>
      <c r="J24" s="276"/>
      <c r="K24" s="37"/>
      <c r="L24" s="37"/>
      <c r="M24" s="37"/>
      <c r="N24" s="37"/>
      <c r="AD24" s="3"/>
      <c r="AE24" s="3"/>
      <c r="AF24" s="3"/>
      <c r="AG24" s="3"/>
      <c r="AH24" s="3"/>
      <c r="AI24" s="3"/>
      <c r="AJ24" s="3"/>
      <c r="AK24" s="3"/>
      <c r="AL24" s="3"/>
      <c r="AM24" s="3"/>
      <c r="AN24" s="3"/>
      <c r="AO24" s="3"/>
      <c r="AP24" s="3"/>
      <c r="AQ24" s="3"/>
    </row>
    <row r="25" spans="1:43" s="40" customFormat="1" x14ac:dyDescent="0.3">
      <c r="A25" s="372" t="s">
        <v>205</v>
      </c>
      <c r="B25" s="373">
        <v>783.79979100000003</v>
      </c>
      <c r="C25" s="373">
        <v>799.11930500000005</v>
      </c>
      <c r="D25" s="373">
        <v>813.07000400000004</v>
      </c>
      <c r="E25" s="373">
        <v>881.99800500000003</v>
      </c>
      <c r="F25" s="373">
        <v>1066.6040230000001</v>
      </c>
      <c r="G25" s="373">
        <v>1268.338385</v>
      </c>
      <c r="H25" s="373">
        <v>896.23566300000005</v>
      </c>
      <c r="I25" s="275"/>
      <c r="J25" s="276"/>
      <c r="K25" s="37"/>
      <c r="L25" s="37"/>
      <c r="M25" s="37"/>
      <c r="N25" s="37"/>
      <c r="AD25" s="3"/>
      <c r="AE25" s="3"/>
      <c r="AF25" s="3"/>
      <c r="AG25" s="3"/>
      <c r="AH25" s="3"/>
      <c r="AI25" s="3"/>
      <c r="AJ25" s="3"/>
      <c r="AK25" s="3"/>
      <c r="AL25" s="3"/>
      <c r="AM25" s="3"/>
      <c r="AN25" s="3"/>
      <c r="AO25" s="3"/>
      <c r="AP25" s="3"/>
      <c r="AQ25" s="3"/>
    </row>
    <row r="26" spans="1:43" x14ac:dyDescent="0.3">
      <c r="A26" s="392" t="s">
        <v>184</v>
      </c>
      <c r="B26" s="393">
        <v>519.56279400000005</v>
      </c>
      <c r="C26" s="393">
        <v>530.86081899999999</v>
      </c>
      <c r="D26" s="393">
        <v>542.06099700000004</v>
      </c>
      <c r="E26" s="393">
        <v>498.80727200000001</v>
      </c>
      <c r="F26" s="393">
        <v>506.972444</v>
      </c>
      <c r="G26" s="393">
        <v>524.66082200000005</v>
      </c>
      <c r="H26" s="393">
        <v>486.23615899999999</v>
      </c>
    </row>
    <row r="27" spans="1:43" x14ac:dyDescent="0.3">
      <c r="A27" s="372" t="s">
        <v>185</v>
      </c>
      <c r="B27" s="373">
        <v>385.27034500000002</v>
      </c>
      <c r="C27" s="373">
        <v>401.436892</v>
      </c>
      <c r="D27" s="373">
        <v>413.20118200000002</v>
      </c>
      <c r="E27" s="373">
        <v>425.72273300000001</v>
      </c>
      <c r="F27" s="373">
        <v>446.44299999999998</v>
      </c>
      <c r="G27" s="373">
        <v>464.35851100000002</v>
      </c>
      <c r="H27" s="373">
        <v>252.23703499999999</v>
      </c>
    </row>
    <row r="28" spans="1:43" x14ac:dyDescent="0.3">
      <c r="A28" s="392" t="s">
        <v>186</v>
      </c>
      <c r="B28" s="393">
        <v>590.77459899999997</v>
      </c>
      <c r="C28" s="393">
        <v>614.80885999999998</v>
      </c>
      <c r="D28" s="393">
        <v>627.86661500000002</v>
      </c>
      <c r="E28" s="393">
        <v>633.87165400000004</v>
      </c>
      <c r="F28" s="393">
        <v>654.65211699999998</v>
      </c>
      <c r="G28" s="393">
        <v>670.39050899999995</v>
      </c>
      <c r="H28" s="393">
        <v>382.398484</v>
      </c>
    </row>
    <row r="29" spans="1:43" x14ac:dyDescent="0.3">
      <c r="A29" s="372" t="s">
        <v>187</v>
      </c>
      <c r="B29" s="373">
        <v>2.5757789999999998</v>
      </c>
      <c r="C29" s="373">
        <v>2.1693419999999999</v>
      </c>
      <c r="D29" s="373">
        <v>3.009395</v>
      </c>
      <c r="E29" s="373">
        <v>1.8878520000000001</v>
      </c>
      <c r="F29" s="373">
        <v>3.4852059999999998</v>
      </c>
      <c r="G29" s="373">
        <v>17.633887000000001</v>
      </c>
      <c r="H29" s="373">
        <v>23.892735999999999</v>
      </c>
    </row>
    <row r="30" spans="1:43" s="2" customFormat="1" x14ac:dyDescent="0.3">
      <c r="A30" s="392" t="s">
        <v>188</v>
      </c>
      <c r="B30" s="393">
        <v>4.4053810000000002</v>
      </c>
      <c r="C30" s="393">
        <v>4.1935250000000002</v>
      </c>
      <c r="D30" s="393">
        <v>19.130191</v>
      </c>
      <c r="E30" s="393">
        <v>21.305612</v>
      </c>
      <c r="F30" s="393">
        <v>16.690125999999999</v>
      </c>
      <c r="G30" s="393">
        <v>19.455017000000002</v>
      </c>
      <c r="H30" s="393">
        <v>19.104026000000001</v>
      </c>
      <c r="I30" s="275"/>
      <c r="J30" s="276"/>
      <c r="K30" s="37"/>
      <c r="L30" s="37"/>
      <c r="M30" s="37"/>
      <c r="N30" s="37"/>
      <c r="O30" s="40"/>
      <c r="P30" s="40"/>
      <c r="Q30" s="40"/>
      <c r="R30" s="40"/>
      <c r="S30" s="40"/>
      <c r="T30" s="40"/>
      <c r="U30" s="40"/>
      <c r="V30" s="40"/>
      <c r="W30" s="40"/>
      <c r="X30" s="40"/>
      <c r="Y30" s="40"/>
      <c r="Z30" s="40"/>
      <c r="AA30" s="40"/>
      <c r="AB30" s="40"/>
      <c r="AC30" s="40"/>
      <c r="AD30" s="3"/>
      <c r="AE30" s="3"/>
      <c r="AF30" s="3"/>
      <c r="AG30" s="3"/>
      <c r="AH30" s="3"/>
      <c r="AI30" s="3"/>
      <c r="AJ30" s="3"/>
      <c r="AK30" s="3"/>
      <c r="AL30" s="3"/>
      <c r="AM30" s="3"/>
      <c r="AN30" s="3"/>
      <c r="AO30" s="3"/>
      <c r="AP30" s="3"/>
      <c r="AQ30" s="3"/>
    </row>
    <row r="31" spans="1:43" x14ac:dyDescent="0.3">
      <c r="A31" s="372" t="s">
        <v>189</v>
      </c>
      <c r="B31" s="373">
        <v>989.32124199999998</v>
      </c>
      <c r="C31" s="373">
        <v>1021.872977</v>
      </c>
      <c r="D31" s="373">
        <v>1024.5034459999999</v>
      </c>
      <c r="E31" s="373">
        <v>1026.0622679999999</v>
      </c>
      <c r="F31" s="373">
        <v>1028.859655</v>
      </c>
      <c r="G31" s="373">
        <v>1030.5311830000001</v>
      </c>
      <c r="H31" s="373">
        <v>782.20754699999998</v>
      </c>
    </row>
    <row r="32" spans="1:43" x14ac:dyDescent="0.3">
      <c r="A32" s="392" t="s">
        <v>190</v>
      </c>
      <c r="B32" s="393">
        <v>1780.0575650000001</v>
      </c>
      <c r="C32" s="393">
        <v>1890.318092</v>
      </c>
      <c r="D32" s="393">
        <v>1976.2183669999999</v>
      </c>
      <c r="E32" s="393">
        <v>2039.4653080000001</v>
      </c>
      <c r="F32" s="393">
        <v>2078.2521190000002</v>
      </c>
      <c r="G32" s="393">
        <v>2123.779642</v>
      </c>
      <c r="H32" s="393">
        <v>1477.311614</v>
      </c>
    </row>
    <row r="33" spans="1:8" x14ac:dyDescent="0.3">
      <c r="A33" s="372" t="s">
        <v>191</v>
      </c>
      <c r="B33" s="373">
        <v>3418.1342100000002</v>
      </c>
      <c r="C33" s="373">
        <v>3574.5094389999999</v>
      </c>
      <c r="D33" s="373">
        <v>3640.1173229999999</v>
      </c>
      <c r="E33" s="373">
        <v>3804.0694020000001</v>
      </c>
      <c r="F33" s="373">
        <v>3988.379097</v>
      </c>
      <c r="G33" s="373">
        <v>4105.3121870000004</v>
      </c>
      <c r="H33" s="373">
        <v>4169.8667809999997</v>
      </c>
    </row>
    <row r="34" spans="1:8" x14ac:dyDescent="0.3">
      <c r="A34" s="392" t="s">
        <v>192</v>
      </c>
      <c r="B34" s="393">
        <v>147.19205600000001</v>
      </c>
      <c r="C34" s="393">
        <v>157.57513399999999</v>
      </c>
      <c r="D34" s="393">
        <v>159.68285599999999</v>
      </c>
      <c r="E34" s="393">
        <v>169.14734200000001</v>
      </c>
      <c r="F34" s="393">
        <v>176.96325300000001</v>
      </c>
      <c r="G34" s="393">
        <v>186.590846</v>
      </c>
      <c r="H34" s="393">
        <v>195.52946800000001</v>
      </c>
    </row>
    <row r="35" spans="1:8" x14ac:dyDescent="0.3">
      <c r="A35" s="374" t="s">
        <v>193</v>
      </c>
      <c r="B35" s="373"/>
      <c r="C35" s="373"/>
      <c r="D35" s="373"/>
      <c r="E35" s="373"/>
      <c r="F35" s="373"/>
      <c r="G35" s="373"/>
      <c r="H35" s="373"/>
    </row>
    <row r="36" spans="1:8" x14ac:dyDescent="0.3">
      <c r="A36" s="392" t="s">
        <v>194</v>
      </c>
      <c r="B36" s="393">
        <v>250.20185599999999</v>
      </c>
      <c r="C36" s="393">
        <v>254.505368</v>
      </c>
      <c r="D36" s="393">
        <v>269.59959500000002</v>
      </c>
      <c r="E36" s="393">
        <v>286.28310199999999</v>
      </c>
      <c r="F36" s="393">
        <v>296.19152800000001</v>
      </c>
      <c r="G36" s="393">
        <v>281.08650599999999</v>
      </c>
      <c r="H36" s="393">
        <v>237.271455</v>
      </c>
    </row>
    <row r="37" spans="1:8" x14ac:dyDescent="0.3">
      <c r="A37" s="372" t="s">
        <v>195</v>
      </c>
      <c r="B37" s="373">
        <v>125.80047500000001</v>
      </c>
      <c r="C37" s="373">
        <v>117.18006</v>
      </c>
      <c r="D37" s="373">
        <v>115.632188</v>
      </c>
      <c r="E37" s="373">
        <v>108.71123799999999</v>
      </c>
      <c r="F37" s="373">
        <v>111.43638</v>
      </c>
      <c r="G37" s="373">
        <v>113.110257</v>
      </c>
      <c r="H37" s="373">
        <v>105.452026</v>
      </c>
    </row>
    <row r="38" spans="1:8" x14ac:dyDescent="0.3">
      <c r="A38" s="392" t="s">
        <v>206</v>
      </c>
      <c r="B38" s="393">
        <v>2460.3627339999998</v>
      </c>
      <c r="C38" s="393">
        <v>2496.2447590000002</v>
      </c>
      <c r="D38" s="393">
        <v>2486.2266420000001</v>
      </c>
      <c r="E38" s="393">
        <v>2489.8518170000002</v>
      </c>
      <c r="F38" s="393">
        <v>2509.216578</v>
      </c>
      <c r="G38" s="393">
        <v>2512.3120880000001</v>
      </c>
      <c r="H38" s="393">
        <v>2314.599021</v>
      </c>
    </row>
    <row r="39" spans="1:8" x14ac:dyDescent="0.3">
      <c r="A39" s="375" t="s">
        <v>196</v>
      </c>
      <c r="B39" s="376">
        <v>919.93681400000003</v>
      </c>
      <c r="C39" s="376">
        <v>945.16157299999998</v>
      </c>
      <c r="D39" s="376">
        <v>1034.2345680000001</v>
      </c>
      <c r="E39" s="376">
        <v>1050.665268</v>
      </c>
      <c r="F39" s="376">
        <v>1056.3452569999999</v>
      </c>
      <c r="G39" s="376">
        <v>1177.2763990000001</v>
      </c>
      <c r="H39" s="376">
        <v>1138.4536310000001</v>
      </c>
    </row>
    <row r="40" spans="1:8" x14ac:dyDescent="0.3">
      <c r="A40" s="348" t="s">
        <v>197</v>
      </c>
      <c r="B40" s="373"/>
      <c r="C40" s="373"/>
      <c r="D40" s="373"/>
      <c r="E40" s="373"/>
      <c r="F40" s="373"/>
      <c r="G40" s="373"/>
    </row>
    <row r="41" spans="1:8" x14ac:dyDescent="0.3">
      <c r="A41" s="377" t="s">
        <v>220</v>
      </c>
      <c r="B41" s="373"/>
      <c r="C41" s="373"/>
      <c r="D41" s="373"/>
      <c r="E41" s="373"/>
      <c r="F41" s="373"/>
      <c r="G41" s="373"/>
    </row>
    <row r="42" spans="1:8" x14ac:dyDescent="0.3">
      <c r="A42" s="378"/>
      <c r="B42" s="373"/>
      <c r="C42" s="373"/>
      <c r="D42" s="373"/>
      <c r="E42" s="373"/>
      <c r="F42" s="373"/>
      <c r="G42" s="373"/>
    </row>
    <row r="43" spans="1:8" x14ac:dyDescent="0.3">
      <c r="A43" s="378"/>
      <c r="B43" s="373"/>
      <c r="C43" s="373"/>
      <c r="D43" s="373"/>
      <c r="E43" s="373"/>
      <c r="F43" s="373"/>
      <c r="G43" s="373"/>
    </row>
    <row r="44" spans="1:8" x14ac:dyDescent="0.3">
      <c r="A44" s="378"/>
      <c r="B44" s="373"/>
      <c r="C44" s="373"/>
      <c r="D44" s="373"/>
      <c r="E44" s="373"/>
      <c r="F44" s="373"/>
      <c r="G44" s="373"/>
    </row>
    <row r="45" spans="1:8" x14ac:dyDescent="0.3">
      <c r="A45" s="378"/>
      <c r="B45" s="373"/>
      <c r="C45" s="373"/>
      <c r="D45" s="373"/>
      <c r="E45" s="373"/>
      <c r="F45" s="373"/>
      <c r="G45" s="373"/>
    </row>
    <row r="46" spans="1:8" x14ac:dyDescent="0.3">
      <c r="A46" s="378"/>
      <c r="B46" s="373"/>
      <c r="C46" s="373"/>
      <c r="D46" s="373"/>
      <c r="E46" s="373"/>
      <c r="F46" s="373"/>
      <c r="G46" s="373"/>
    </row>
    <row r="47" spans="1:8" x14ac:dyDescent="0.3">
      <c r="A47" s="378"/>
      <c r="B47" s="373"/>
      <c r="C47" s="373"/>
      <c r="D47" s="373"/>
      <c r="E47" s="373"/>
      <c r="F47" s="373"/>
      <c r="G47" s="373"/>
    </row>
    <row r="48" spans="1:8" x14ac:dyDescent="0.3">
      <c r="A48" s="378"/>
      <c r="B48" s="373"/>
      <c r="C48" s="373"/>
      <c r="D48" s="373"/>
      <c r="E48" s="373"/>
      <c r="F48" s="373"/>
      <c r="G48" s="373"/>
    </row>
    <row r="49" spans="1:7" x14ac:dyDescent="0.3">
      <c r="A49" s="378"/>
      <c r="B49" s="373"/>
      <c r="C49" s="373"/>
      <c r="D49" s="373"/>
      <c r="E49" s="373"/>
      <c r="F49" s="373"/>
      <c r="G49" s="373"/>
    </row>
    <row r="50" spans="1:7" x14ac:dyDescent="0.3">
      <c r="A50" s="378"/>
      <c r="B50" s="373"/>
      <c r="C50" s="373"/>
      <c r="D50" s="373"/>
      <c r="E50" s="373"/>
      <c r="F50" s="373"/>
      <c r="G50" s="373"/>
    </row>
  </sheetData>
  <pageMargins left="0.7" right="0.7"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01"/>
  <sheetViews>
    <sheetView zoomScaleNormal="100" workbookViewId="0">
      <pane xSplit="1" ySplit="6" topLeftCell="B40" activePane="bottomRight" state="frozen"/>
      <selection pane="topRight" activeCell="B1" sqref="B1"/>
      <selection pane="bottomLeft" activeCell="A7" sqref="A7"/>
      <selection pane="bottomRight" activeCell="A54" sqref="A54:A57"/>
    </sheetView>
  </sheetViews>
  <sheetFormatPr baseColWidth="10" defaultColWidth="11.453125" defaultRowHeight="13" x14ac:dyDescent="0.3"/>
  <cols>
    <col min="1" max="1" width="32.81640625" style="3" customWidth="1"/>
    <col min="2" max="2" width="13.1796875" style="3" customWidth="1"/>
    <col min="3" max="3" width="11.1796875" style="3" customWidth="1"/>
    <col min="4" max="4" width="12.1796875" style="3" customWidth="1"/>
    <col min="5" max="5" width="13.81640625" style="3" customWidth="1"/>
    <col min="6" max="6" width="10.26953125" style="3" customWidth="1"/>
    <col min="7" max="7" width="10.81640625" style="2" customWidth="1"/>
    <col min="8" max="8" width="11.453125" style="276"/>
    <col min="9" max="9" width="11.453125" style="37"/>
    <col min="10" max="13" width="11.453125" style="40"/>
    <col min="14" max="14" width="14.7265625" style="40" customWidth="1"/>
    <col min="15" max="15" width="16" style="40" customWidth="1"/>
    <col min="16" max="24" width="11.453125" style="40"/>
    <col min="25" max="16384" width="11.453125" style="3"/>
  </cols>
  <sheetData>
    <row r="1" spans="1:24" ht="18" x14ac:dyDescent="0.4">
      <c r="A1" s="26" t="s">
        <v>161</v>
      </c>
      <c r="B1" s="26"/>
      <c r="C1" s="26"/>
      <c r="D1" s="26"/>
      <c r="E1" s="26"/>
      <c r="F1" s="26"/>
      <c r="G1" s="352" t="s">
        <v>163</v>
      </c>
    </row>
    <row r="2" spans="1:24" ht="15.5" x14ac:dyDescent="0.35">
      <c r="A2" s="41"/>
      <c r="B2" s="41"/>
      <c r="C2" s="42"/>
      <c r="D2" s="41"/>
      <c r="E2" s="42"/>
      <c r="F2" s="41"/>
    </row>
    <row r="3" spans="1:24" ht="18" x14ac:dyDescent="0.4">
      <c r="A3" s="43" t="s">
        <v>162</v>
      </c>
      <c r="B3" s="43"/>
      <c r="C3" s="44"/>
      <c r="D3" s="43"/>
      <c r="E3" s="44"/>
      <c r="F3" s="44"/>
      <c r="G3" s="38"/>
      <c r="H3" s="188"/>
    </row>
    <row r="4" spans="1:24" x14ac:dyDescent="0.3">
      <c r="A4" s="38"/>
      <c r="B4" s="231"/>
      <c r="C4" s="231"/>
      <c r="D4" s="231"/>
      <c r="E4" s="231"/>
      <c r="F4" s="231"/>
      <c r="G4" s="231"/>
      <c r="S4" s="3"/>
      <c r="T4" s="3"/>
      <c r="U4" s="3"/>
      <c r="V4" s="3"/>
      <c r="W4" s="3"/>
      <c r="X4" s="3"/>
    </row>
    <row r="5" spans="1:24" x14ac:dyDescent="0.3">
      <c r="A5" s="325" t="s">
        <v>13</v>
      </c>
      <c r="B5" s="232"/>
      <c r="C5" s="232"/>
      <c r="D5" s="232"/>
      <c r="E5" s="232"/>
      <c r="F5" s="232"/>
      <c r="G5" s="232"/>
      <c r="P5" s="3"/>
      <c r="Q5" s="3"/>
      <c r="R5" s="3"/>
      <c r="S5" s="3"/>
      <c r="T5" s="3"/>
      <c r="U5" s="3"/>
      <c r="V5" s="3"/>
      <c r="W5" s="3"/>
      <c r="X5" s="3"/>
    </row>
    <row r="6" spans="1:24" ht="26" x14ac:dyDescent="0.3">
      <c r="A6" s="461">
        <v>2019</v>
      </c>
      <c r="B6" s="326" t="s">
        <v>154</v>
      </c>
      <c r="C6" s="326" t="s">
        <v>68</v>
      </c>
      <c r="D6" s="326" t="s">
        <v>155</v>
      </c>
      <c r="E6" s="326" t="s">
        <v>1</v>
      </c>
      <c r="F6" s="326" t="s">
        <v>94</v>
      </c>
      <c r="G6" s="326" t="s">
        <v>107</v>
      </c>
      <c r="P6" s="3"/>
      <c r="Q6" s="3"/>
      <c r="R6" s="3"/>
      <c r="S6" s="3"/>
      <c r="T6" s="3"/>
      <c r="U6" s="3"/>
      <c r="V6" s="3"/>
      <c r="W6" s="3"/>
      <c r="X6" s="3"/>
    </row>
    <row r="7" spans="1:24" x14ac:dyDescent="0.3">
      <c r="A7" s="190" t="s">
        <v>63</v>
      </c>
      <c r="B7" s="200">
        <v>45977.934553999999</v>
      </c>
      <c r="C7" s="200">
        <v>2482.9221479999983</v>
      </c>
      <c r="D7" s="200">
        <v>33311.993690999996</v>
      </c>
      <c r="E7" s="200">
        <v>44473.858198999995</v>
      </c>
      <c r="F7" s="199">
        <v>26654.885896</v>
      </c>
      <c r="G7" s="199">
        <v>152901.59448799997</v>
      </c>
      <c r="H7" s="329"/>
      <c r="P7" s="3"/>
      <c r="Q7" s="3"/>
      <c r="R7" s="3"/>
      <c r="S7" s="3"/>
      <c r="T7" s="3"/>
      <c r="U7" s="3"/>
      <c r="V7" s="3"/>
      <c r="W7" s="3"/>
      <c r="X7" s="3"/>
    </row>
    <row r="8" spans="1:24" ht="26" x14ac:dyDescent="0.3">
      <c r="A8" s="237" t="s">
        <v>19</v>
      </c>
      <c r="B8" s="238">
        <v>45037.745263999997</v>
      </c>
      <c r="C8" s="238">
        <v>2482.8909359999984</v>
      </c>
      <c r="D8" s="238">
        <v>33042.553073999996</v>
      </c>
      <c r="E8" s="239">
        <v>44473.858198999995</v>
      </c>
      <c r="F8" s="240">
        <v>26298.054445000002</v>
      </c>
      <c r="G8" s="240">
        <v>151335.10191799997</v>
      </c>
      <c r="H8" s="329"/>
      <c r="P8" s="3"/>
      <c r="Q8" s="3"/>
      <c r="R8" s="3"/>
      <c r="S8" s="3"/>
      <c r="T8" s="3"/>
      <c r="U8" s="3"/>
      <c r="V8" s="3"/>
      <c r="W8" s="3"/>
      <c r="X8" s="3"/>
    </row>
    <row r="9" spans="1:24" ht="15" x14ac:dyDescent="0.3">
      <c r="A9" s="191" t="s">
        <v>95</v>
      </c>
      <c r="B9" s="192">
        <v>37225.793455999999</v>
      </c>
      <c r="C9" s="192">
        <v>718.25641999999834</v>
      </c>
      <c r="D9" s="192">
        <v>29246.669962999997</v>
      </c>
      <c r="E9" s="192">
        <v>18124.892627999998</v>
      </c>
      <c r="F9" s="177">
        <v>10380.153515</v>
      </c>
      <c r="G9" s="177">
        <v>95695.765981999983</v>
      </c>
      <c r="H9" s="329"/>
      <c r="P9" s="3"/>
      <c r="Q9" s="3"/>
      <c r="R9" s="3"/>
      <c r="S9" s="3"/>
      <c r="T9" s="3"/>
      <c r="U9" s="3"/>
      <c r="V9" s="3"/>
      <c r="W9" s="3"/>
      <c r="X9" s="3"/>
    </row>
    <row r="10" spans="1:24" x14ac:dyDescent="0.3">
      <c r="A10" s="182" t="s">
        <v>123</v>
      </c>
      <c r="B10" s="51">
        <v>15977.167792</v>
      </c>
      <c r="C10" s="51">
        <v>91.136301999998977</v>
      </c>
      <c r="D10" s="51">
        <v>7374.8996390000002</v>
      </c>
      <c r="E10" s="51" t="s">
        <v>61</v>
      </c>
      <c r="F10" s="52" t="s">
        <v>61</v>
      </c>
      <c r="G10" s="49">
        <v>23443.203732999998</v>
      </c>
      <c r="H10" s="333"/>
      <c r="P10" s="3"/>
      <c r="Q10" s="3"/>
      <c r="R10" s="3"/>
      <c r="S10" s="3"/>
      <c r="T10" s="3"/>
      <c r="U10" s="3"/>
      <c r="V10" s="3"/>
      <c r="W10" s="3"/>
      <c r="X10" s="3"/>
    </row>
    <row r="11" spans="1:24" x14ac:dyDescent="0.3">
      <c r="A11" s="234" t="s">
        <v>124</v>
      </c>
      <c r="B11" s="178">
        <v>72.633459000000002</v>
      </c>
      <c r="C11" s="178">
        <v>0.17686199999998564</v>
      </c>
      <c r="D11" s="178">
        <v>1.919216</v>
      </c>
      <c r="E11" s="178" t="s">
        <v>61</v>
      </c>
      <c r="F11" s="179" t="s">
        <v>61</v>
      </c>
      <c r="G11" s="176">
        <v>74.729536999999993</v>
      </c>
      <c r="H11" s="329"/>
      <c r="P11" s="3"/>
      <c r="Q11" s="3"/>
      <c r="R11" s="3"/>
      <c r="S11" s="3"/>
      <c r="T11" s="3"/>
      <c r="U11" s="3"/>
      <c r="V11" s="3"/>
      <c r="W11" s="3"/>
      <c r="X11" s="3"/>
    </row>
    <row r="12" spans="1:24" x14ac:dyDescent="0.3">
      <c r="A12" s="182" t="s">
        <v>125</v>
      </c>
      <c r="B12" s="53">
        <v>18357.670091</v>
      </c>
      <c r="C12" s="53">
        <v>95.850895999999921</v>
      </c>
      <c r="D12" s="53">
        <v>1839.1752650000001</v>
      </c>
      <c r="E12" s="53">
        <v>14059.184319</v>
      </c>
      <c r="F12" s="54">
        <v>174.08216400000001</v>
      </c>
      <c r="G12" s="50">
        <v>34525.962735000001</v>
      </c>
      <c r="H12" s="329"/>
      <c r="P12" s="3"/>
      <c r="Q12" s="3"/>
      <c r="R12" s="3"/>
      <c r="S12" s="3"/>
      <c r="T12" s="3"/>
      <c r="U12" s="3"/>
      <c r="V12" s="3"/>
      <c r="W12" s="3"/>
      <c r="X12" s="3"/>
    </row>
    <row r="13" spans="1:24" x14ac:dyDescent="0.3">
      <c r="A13" s="234" t="s">
        <v>126</v>
      </c>
      <c r="B13" s="178">
        <v>857.68085299999996</v>
      </c>
      <c r="C13" s="178">
        <v>4.110245999999961</v>
      </c>
      <c r="D13" s="178">
        <v>229.86738199999999</v>
      </c>
      <c r="E13" s="178" t="s">
        <v>61</v>
      </c>
      <c r="F13" s="179" t="s">
        <v>61</v>
      </c>
      <c r="G13" s="176">
        <v>1091.6584809999999</v>
      </c>
      <c r="H13" s="329"/>
      <c r="P13" s="3"/>
      <c r="Q13" s="3"/>
      <c r="R13" s="3"/>
      <c r="S13" s="3"/>
      <c r="T13" s="3"/>
      <c r="U13" s="3"/>
      <c r="V13" s="3"/>
      <c r="W13" s="3"/>
      <c r="X13" s="3"/>
    </row>
    <row r="14" spans="1:24" x14ac:dyDescent="0.3">
      <c r="A14" s="182" t="s">
        <v>127</v>
      </c>
      <c r="B14" s="53">
        <v>618.48001699999998</v>
      </c>
      <c r="C14" s="53">
        <v>2.2384559999999283</v>
      </c>
      <c r="D14" s="53">
        <v>7385.0427689999997</v>
      </c>
      <c r="E14" s="53" t="s">
        <v>61</v>
      </c>
      <c r="F14" s="54" t="s">
        <v>61</v>
      </c>
      <c r="G14" s="50">
        <v>8005.7612419999996</v>
      </c>
      <c r="H14" s="329"/>
      <c r="P14" s="3"/>
      <c r="Q14" s="3"/>
      <c r="R14" s="3"/>
      <c r="S14" s="3"/>
      <c r="T14" s="3"/>
      <c r="U14" s="3"/>
      <c r="V14" s="3"/>
      <c r="W14" s="3"/>
      <c r="X14" s="3"/>
    </row>
    <row r="15" spans="1:24" x14ac:dyDescent="0.3">
      <c r="A15" s="234" t="s">
        <v>128</v>
      </c>
      <c r="B15" s="178">
        <v>624.08845099999996</v>
      </c>
      <c r="C15" s="178" t="s">
        <v>61</v>
      </c>
      <c r="D15" s="178">
        <v>5032.8030310000004</v>
      </c>
      <c r="E15" s="178">
        <v>3775.6695399999999</v>
      </c>
      <c r="F15" s="179">
        <v>9492.3632949999992</v>
      </c>
      <c r="G15" s="176">
        <v>18924.924317000001</v>
      </c>
      <c r="H15" s="329"/>
      <c r="P15" s="3"/>
      <c r="Q15" s="3"/>
      <c r="R15" s="3"/>
      <c r="S15" s="3"/>
      <c r="T15" s="3"/>
      <c r="U15" s="3"/>
      <c r="V15" s="3"/>
      <c r="W15" s="3"/>
      <c r="X15" s="3"/>
    </row>
    <row r="16" spans="1:24" x14ac:dyDescent="0.3">
      <c r="A16" s="182" t="s">
        <v>129</v>
      </c>
      <c r="B16" s="53">
        <v>71.260807</v>
      </c>
      <c r="C16" s="53" t="s">
        <v>61</v>
      </c>
      <c r="D16" s="53">
        <v>562.07951800000001</v>
      </c>
      <c r="E16" s="53">
        <v>290.038769</v>
      </c>
      <c r="F16" s="54">
        <v>633.45477700000004</v>
      </c>
      <c r="G16" s="50">
        <v>1556.833871</v>
      </c>
      <c r="H16" s="329"/>
      <c r="P16" s="3"/>
      <c r="Q16" s="3"/>
      <c r="R16" s="3"/>
      <c r="S16" s="3"/>
      <c r="T16" s="3"/>
      <c r="U16" s="3"/>
      <c r="V16" s="3"/>
      <c r="W16" s="3"/>
      <c r="X16" s="3"/>
    </row>
    <row r="17" spans="1:29" x14ac:dyDescent="0.3">
      <c r="A17" s="234" t="s">
        <v>130</v>
      </c>
      <c r="B17" s="178">
        <v>21.018066000000001</v>
      </c>
      <c r="C17" s="178" t="s">
        <v>61</v>
      </c>
      <c r="D17" s="178">
        <v>769.556827</v>
      </c>
      <c r="E17" s="178" t="s">
        <v>61</v>
      </c>
      <c r="F17" s="179" t="s">
        <v>61</v>
      </c>
      <c r="G17" s="176">
        <v>790.57489299999997</v>
      </c>
      <c r="H17" s="329"/>
      <c r="P17" s="3"/>
      <c r="Q17" s="3"/>
      <c r="R17" s="3"/>
      <c r="S17" s="3"/>
      <c r="T17" s="3"/>
      <c r="U17" s="3"/>
      <c r="V17" s="3"/>
      <c r="W17" s="3"/>
      <c r="X17" s="3"/>
    </row>
    <row r="18" spans="1:29" x14ac:dyDescent="0.3">
      <c r="A18" s="182" t="s">
        <v>131</v>
      </c>
      <c r="B18" s="53">
        <v>625.79391999999996</v>
      </c>
      <c r="C18" s="53">
        <v>524.74365799999953</v>
      </c>
      <c r="D18" s="53">
        <v>5861.3054050000001</v>
      </c>
      <c r="E18" s="53" t="s">
        <v>61</v>
      </c>
      <c r="F18" s="54" t="s">
        <v>61</v>
      </c>
      <c r="G18" s="50">
        <v>7011.8429829999995</v>
      </c>
      <c r="H18" s="329"/>
      <c r="P18" s="3"/>
      <c r="Q18" s="3"/>
      <c r="R18" s="3"/>
      <c r="S18" s="3"/>
      <c r="T18" s="3"/>
      <c r="U18" s="3"/>
      <c r="V18" s="3"/>
      <c r="W18" s="3"/>
      <c r="X18" s="3"/>
    </row>
    <row r="19" spans="1:29" x14ac:dyDescent="0.3">
      <c r="A19" s="235" t="s">
        <v>158</v>
      </c>
      <c r="B19" s="193">
        <v>0</v>
      </c>
      <c r="C19" s="236" t="s">
        <v>61</v>
      </c>
      <c r="D19" s="193">
        <v>190.02091100000001</v>
      </c>
      <c r="E19" s="193" t="s">
        <v>61</v>
      </c>
      <c r="F19" s="194">
        <v>80.253279000000006</v>
      </c>
      <c r="G19" s="195">
        <v>270.27419000000003</v>
      </c>
      <c r="H19" s="329"/>
      <c r="P19" s="3"/>
      <c r="Q19" s="3"/>
      <c r="R19" s="3"/>
      <c r="S19" s="3"/>
      <c r="T19" s="3"/>
      <c r="U19" s="3"/>
      <c r="V19" s="3"/>
      <c r="W19" s="3"/>
      <c r="X19" s="3"/>
    </row>
    <row r="20" spans="1:29" ht="15" x14ac:dyDescent="0.3">
      <c r="A20" s="287" t="s">
        <v>62</v>
      </c>
      <c r="B20" s="288">
        <v>7811.9518079999998</v>
      </c>
      <c r="C20" s="288">
        <v>1764.6345160000001</v>
      </c>
      <c r="D20" s="288">
        <v>3795.8831110000001</v>
      </c>
      <c r="E20" s="288">
        <v>26348.965571000001</v>
      </c>
      <c r="F20" s="50">
        <v>15917.90093</v>
      </c>
      <c r="G20" s="50">
        <v>55639.335936000003</v>
      </c>
      <c r="H20" s="329"/>
      <c r="P20" s="3"/>
      <c r="Q20" s="3"/>
      <c r="R20" s="3"/>
      <c r="S20" s="3"/>
      <c r="T20" s="3"/>
      <c r="U20" s="3"/>
      <c r="V20" s="3"/>
      <c r="W20" s="3"/>
      <c r="X20" s="3"/>
    </row>
    <row r="21" spans="1:29" x14ac:dyDescent="0.3">
      <c r="A21" s="234" t="s">
        <v>132</v>
      </c>
      <c r="B21" s="178">
        <v>4298.9862940000003</v>
      </c>
      <c r="C21" s="178">
        <v>0</v>
      </c>
      <c r="D21" s="178">
        <v>370.66408999999999</v>
      </c>
      <c r="E21" s="178">
        <v>11495.10241</v>
      </c>
      <c r="F21" s="179">
        <v>198.70022</v>
      </c>
      <c r="G21" s="176">
        <v>16363.453014000001</v>
      </c>
      <c r="H21" s="329"/>
      <c r="P21" s="3"/>
      <c r="Q21" s="3"/>
      <c r="R21" s="3"/>
      <c r="S21" s="3"/>
      <c r="T21" s="3"/>
      <c r="U21" s="3"/>
      <c r="V21" s="3"/>
      <c r="W21" s="3"/>
      <c r="X21" s="3"/>
    </row>
    <row r="22" spans="1:29" x14ac:dyDescent="0.3">
      <c r="A22" s="278" t="s">
        <v>139</v>
      </c>
      <c r="B22" s="53">
        <v>-168</v>
      </c>
      <c r="C22" s="53">
        <v>0</v>
      </c>
      <c r="D22" s="53">
        <v>-42</v>
      </c>
      <c r="E22" s="53">
        <v>171</v>
      </c>
      <c r="F22" s="54">
        <v>56</v>
      </c>
      <c r="G22" s="50">
        <v>17</v>
      </c>
      <c r="H22" s="329"/>
      <c r="P22" s="3"/>
      <c r="Q22" s="3"/>
      <c r="R22" s="3"/>
      <c r="S22" s="3"/>
      <c r="T22" s="3"/>
      <c r="U22" s="3"/>
      <c r="V22" s="3"/>
      <c r="W22" s="3"/>
      <c r="X22" s="3"/>
    </row>
    <row r="23" spans="1:29" x14ac:dyDescent="0.3">
      <c r="A23" s="234" t="s">
        <v>133</v>
      </c>
      <c r="B23" s="178">
        <v>262.27113300000002</v>
      </c>
      <c r="C23" s="178">
        <v>0</v>
      </c>
      <c r="D23" s="178">
        <v>113.86321</v>
      </c>
      <c r="E23" s="178">
        <v>5826.4716019999996</v>
      </c>
      <c r="F23" s="179">
        <v>5456.0952550000002</v>
      </c>
      <c r="G23" s="176">
        <v>11658.7012</v>
      </c>
      <c r="H23" s="329"/>
      <c r="P23" s="3"/>
      <c r="Q23" s="3"/>
      <c r="R23" s="3"/>
      <c r="S23" s="3"/>
      <c r="T23" s="3"/>
      <c r="U23" s="3"/>
      <c r="V23" s="3"/>
      <c r="W23" s="3"/>
      <c r="X23" s="3"/>
    </row>
    <row r="24" spans="1:29" x14ac:dyDescent="0.3">
      <c r="A24" s="278" t="s">
        <v>134</v>
      </c>
      <c r="B24" s="53">
        <v>74.052351000000002</v>
      </c>
      <c r="C24" s="53">
        <v>0</v>
      </c>
      <c r="D24" s="53">
        <v>62.39434</v>
      </c>
      <c r="E24" s="53">
        <v>7274.3818149999997</v>
      </c>
      <c r="F24" s="54">
        <v>109.422489</v>
      </c>
      <c r="G24" s="50">
        <v>7520.2509949999994</v>
      </c>
      <c r="H24" s="329"/>
      <c r="P24" s="3"/>
      <c r="Q24" s="3"/>
      <c r="R24" s="3"/>
      <c r="S24" s="3"/>
      <c r="T24" s="3"/>
      <c r="U24" s="3"/>
      <c r="V24" s="3"/>
      <c r="W24" s="3"/>
      <c r="X24" s="3"/>
    </row>
    <row r="25" spans="1:29" s="40" customFormat="1" x14ac:dyDescent="0.3">
      <c r="A25" s="234" t="s">
        <v>96</v>
      </c>
      <c r="B25" s="178">
        <v>15.73861</v>
      </c>
      <c r="C25" s="178">
        <v>1238.4835599999999</v>
      </c>
      <c r="D25" s="178">
        <v>3361.84465</v>
      </c>
      <c r="E25" s="178">
        <v>0</v>
      </c>
      <c r="F25" s="179">
        <v>0</v>
      </c>
      <c r="G25" s="176">
        <v>4616.06682</v>
      </c>
      <c r="H25" s="329"/>
      <c r="I25" s="37"/>
      <c r="P25" s="3"/>
      <c r="Q25" s="3"/>
      <c r="R25" s="3"/>
      <c r="S25" s="3"/>
      <c r="T25" s="3"/>
      <c r="U25" s="3"/>
      <c r="V25" s="3"/>
      <c r="W25" s="3"/>
      <c r="X25" s="3"/>
      <c r="Y25" s="3"/>
      <c r="Z25" s="3"/>
      <c r="AA25" s="3"/>
      <c r="AB25" s="3"/>
      <c r="AC25" s="3"/>
    </row>
    <row r="26" spans="1:29" x14ac:dyDescent="0.3">
      <c r="A26" s="278" t="s">
        <v>135</v>
      </c>
      <c r="B26" s="53">
        <v>867.933626</v>
      </c>
      <c r="C26" s="53">
        <v>712.955108</v>
      </c>
      <c r="D26" s="53">
        <v>38.714838</v>
      </c>
      <c r="E26" s="53">
        <v>676.48885700000005</v>
      </c>
      <c r="F26" s="54">
        <v>7.3924289999999999</v>
      </c>
      <c r="G26" s="50">
        <v>2303.4848580000003</v>
      </c>
      <c r="H26" s="329"/>
      <c r="P26" s="3"/>
      <c r="Q26" s="3"/>
      <c r="R26" s="3"/>
      <c r="S26" s="3"/>
      <c r="T26" s="3"/>
      <c r="U26" s="3"/>
      <c r="V26" s="3"/>
      <c r="W26" s="3"/>
      <c r="X26" s="3"/>
    </row>
    <row r="27" spans="1:29" x14ac:dyDescent="0.3">
      <c r="A27" s="234" t="s">
        <v>136</v>
      </c>
      <c r="B27" s="178">
        <v>0</v>
      </c>
      <c r="C27" s="178">
        <v>0</v>
      </c>
      <c r="D27" s="178">
        <v>0</v>
      </c>
      <c r="E27" s="178">
        <v>0</v>
      </c>
      <c r="F27" s="179">
        <v>2298.6395699999998</v>
      </c>
      <c r="G27" s="176">
        <v>2298.6395699999998</v>
      </c>
      <c r="H27" s="329"/>
      <c r="P27" s="3"/>
      <c r="Q27" s="3"/>
      <c r="R27" s="3"/>
      <c r="S27" s="3"/>
      <c r="T27" s="3"/>
      <c r="U27" s="3"/>
      <c r="V27" s="3"/>
      <c r="W27" s="3"/>
      <c r="X27" s="3"/>
    </row>
    <row r="28" spans="1:29" ht="25" x14ac:dyDescent="0.3">
      <c r="A28" s="182" t="s">
        <v>121</v>
      </c>
      <c r="B28" s="53">
        <v>0</v>
      </c>
      <c r="C28" s="53">
        <v>0</v>
      </c>
      <c r="D28" s="53">
        <v>0.224074</v>
      </c>
      <c r="E28" s="53">
        <v>12.139487000000001</v>
      </c>
      <c r="F28" s="54">
        <v>2347.9241699999998</v>
      </c>
      <c r="G28" s="50">
        <v>2360.2877309999999</v>
      </c>
      <c r="H28" s="329"/>
      <c r="P28" s="3"/>
      <c r="Q28" s="3"/>
      <c r="R28" s="3"/>
      <c r="S28" s="3"/>
      <c r="T28" s="3"/>
      <c r="U28" s="3"/>
      <c r="V28" s="3"/>
      <c r="W28" s="3"/>
      <c r="X28" s="3"/>
    </row>
    <row r="29" spans="1:29" x14ac:dyDescent="0.3">
      <c r="A29" s="234" t="s">
        <v>22</v>
      </c>
      <c r="B29" s="178">
        <v>1.994642</v>
      </c>
      <c r="C29" s="178">
        <v>0</v>
      </c>
      <c r="D29" s="178">
        <v>1.583035</v>
      </c>
      <c r="E29" s="178">
        <v>556.09299799999997</v>
      </c>
      <c r="F29" s="179">
        <v>7.7759590000000003</v>
      </c>
      <c r="G29" s="176">
        <v>567.4466339999999</v>
      </c>
      <c r="H29" s="329"/>
      <c r="P29" s="3"/>
      <c r="Q29" s="3"/>
      <c r="R29" s="3"/>
      <c r="S29" s="3"/>
      <c r="T29" s="3"/>
      <c r="U29" s="3"/>
      <c r="V29" s="3"/>
      <c r="W29" s="3"/>
      <c r="X29" s="3"/>
    </row>
    <row r="30" spans="1:29" x14ac:dyDescent="0.3">
      <c r="A30" s="278" t="s">
        <v>23</v>
      </c>
      <c r="B30" s="53">
        <v>270.56285000000003</v>
      </c>
      <c r="C30" s="53">
        <v>6.0659400000000003</v>
      </c>
      <c r="D30" s="53">
        <v>255.711219</v>
      </c>
      <c r="E30" s="53">
        <v>19.839148000000002</v>
      </c>
      <c r="F30" s="54">
        <v>0.15828500000000001</v>
      </c>
      <c r="G30" s="50">
        <v>552.33744200000001</v>
      </c>
      <c r="H30" s="329"/>
      <c r="P30" s="3"/>
      <c r="Q30" s="3"/>
      <c r="R30" s="3"/>
      <c r="S30" s="3"/>
      <c r="T30" s="3"/>
      <c r="U30" s="3"/>
      <c r="V30" s="3"/>
      <c r="W30" s="3"/>
      <c r="X30" s="3"/>
    </row>
    <row r="31" spans="1:29" x14ac:dyDescent="0.3">
      <c r="A31" s="234" t="s">
        <v>137</v>
      </c>
      <c r="B31" s="178">
        <v>1017.805683</v>
      </c>
      <c r="C31" s="178">
        <v>2.434E-3</v>
      </c>
      <c r="D31" s="178">
        <v>10.292646</v>
      </c>
      <c r="E31" s="178">
        <v>124.239684</v>
      </c>
      <c r="F31" s="179">
        <v>898.75897699999996</v>
      </c>
      <c r="G31" s="176">
        <v>2051.099424</v>
      </c>
      <c r="H31" s="329"/>
      <c r="P31" s="3"/>
      <c r="Q31" s="3"/>
      <c r="R31" s="3"/>
      <c r="S31" s="3"/>
      <c r="T31" s="3"/>
      <c r="U31" s="3"/>
      <c r="V31" s="3"/>
      <c r="W31" s="3"/>
      <c r="X31" s="3"/>
    </row>
    <row r="32" spans="1:29" x14ac:dyDescent="0.3">
      <c r="A32" s="338" t="s">
        <v>138</v>
      </c>
      <c r="B32" s="53">
        <v>106.061165</v>
      </c>
      <c r="C32" s="53">
        <v>0</v>
      </c>
      <c r="D32" s="53">
        <v>10.02036</v>
      </c>
      <c r="E32" s="53">
        <v>95.356956999999994</v>
      </c>
      <c r="F32" s="54">
        <v>328.77468499999998</v>
      </c>
      <c r="G32" s="50">
        <v>540.213167</v>
      </c>
      <c r="H32" s="329"/>
      <c r="P32" s="3"/>
      <c r="Q32" s="3"/>
      <c r="R32" s="3"/>
      <c r="S32" s="3"/>
      <c r="T32" s="3"/>
      <c r="U32" s="3"/>
      <c r="V32" s="3"/>
      <c r="W32" s="3"/>
      <c r="X32" s="3"/>
    </row>
    <row r="33" spans="1:24" x14ac:dyDescent="0.3">
      <c r="A33" s="337" t="s">
        <v>122</v>
      </c>
      <c r="B33" s="178">
        <v>907.283637</v>
      </c>
      <c r="C33" s="178">
        <v>2.3140000000000001E-3</v>
      </c>
      <c r="D33" s="178">
        <v>0</v>
      </c>
      <c r="E33" s="178">
        <v>19.649909000000001</v>
      </c>
      <c r="F33" s="179">
        <v>304.53807699999999</v>
      </c>
      <c r="G33" s="176">
        <v>1231.473937</v>
      </c>
      <c r="H33" s="329"/>
      <c r="P33" s="3"/>
      <c r="Q33" s="3"/>
      <c r="R33" s="3"/>
      <c r="S33" s="3"/>
      <c r="T33" s="3"/>
      <c r="U33" s="3"/>
      <c r="V33" s="3"/>
      <c r="W33" s="3"/>
      <c r="X33" s="3"/>
    </row>
    <row r="34" spans="1:24" x14ac:dyDescent="0.3">
      <c r="A34" s="278" t="s">
        <v>69</v>
      </c>
      <c r="B34" s="53">
        <v>0</v>
      </c>
      <c r="C34" s="53">
        <v>0</v>
      </c>
      <c r="D34" s="53">
        <v>0</v>
      </c>
      <c r="E34" s="53">
        <v>0</v>
      </c>
      <c r="F34" s="54">
        <v>4291.4789559999999</v>
      </c>
      <c r="G34" s="50">
        <v>4291.4789559999999</v>
      </c>
      <c r="H34" s="329"/>
      <c r="P34" s="3"/>
      <c r="Q34" s="3"/>
      <c r="R34" s="3"/>
      <c r="S34" s="3"/>
      <c r="T34" s="3"/>
      <c r="U34" s="3"/>
      <c r="V34" s="3"/>
      <c r="W34" s="3"/>
      <c r="X34" s="3"/>
    </row>
    <row r="35" spans="1:24" x14ac:dyDescent="0.3">
      <c r="A35" s="347" t="s">
        <v>141</v>
      </c>
      <c r="B35" s="178">
        <v>267.29677700000002</v>
      </c>
      <c r="C35" s="178">
        <v>3.6155E-2</v>
      </c>
      <c r="D35" s="178">
        <v>1.8698539999999999</v>
      </c>
      <c r="E35" s="178">
        <v>0</v>
      </c>
      <c r="F35" s="179">
        <v>0</v>
      </c>
      <c r="G35" s="176">
        <v>269.202786</v>
      </c>
      <c r="H35" s="329"/>
      <c r="P35" s="3"/>
      <c r="Q35" s="3"/>
      <c r="R35" s="3"/>
      <c r="S35" s="3"/>
      <c r="T35" s="3"/>
      <c r="U35" s="3"/>
      <c r="V35" s="3"/>
      <c r="W35" s="3"/>
      <c r="X35" s="3"/>
    </row>
    <row r="36" spans="1:24" x14ac:dyDescent="0.3">
      <c r="A36" s="278" t="s">
        <v>142</v>
      </c>
      <c r="B36" s="53">
        <v>110.339941</v>
      </c>
      <c r="C36" s="53">
        <v>1.5899999999999999E-4</v>
      </c>
      <c r="D36" s="53">
        <v>0</v>
      </c>
      <c r="E36" s="53">
        <v>0</v>
      </c>
      <c r="F36" s="54">
        <v>0</v>
      </c>
      <c r="G36" s="50">
        <v>110.34009999999999</v>
      </c>
      <c r="H36" s="329"/>
      <c r="P36" s="3"/>
      <c r="Q36" s="3"/>
      <c r="R36" s="3"/>
      <c r="S36" s="3"/>
      <c r="T36" s="3"/>
      <c r="U36" s="3"/>
      <c r="V36" s="3"/>
      <c r="W36" s="3"/>
      <c r="X36" s="3"/>
    </row>
    <row r="37" spans="1:24" x14ac:dyDescent="0.3">
      <c r="A37" s="347" t="s">
        <v>143</v>
      </c>
      <c r="B37" s="178">
        <v>6.0811359999999999</v>
      </c>
      <c r="C37" s="178">
        <v>0.19256000000000001</v>
      </c>
      <c r="D37" s="178">
        <v>6.8595000000000003E-2</v>
      </c>
      <c r="E37" s="178">
        <v>0</v>
      </c>
      <c r="F37" s="179">
        <v>0</v>
      </c>
      <c r="G37" s="176">
        <v>6.3422910000000003</v>
      </c>
      <c r="H37" s="329"/>
      <c r="P37" s="3"/>
      <c r="Q37" s="3"/>
      <c r="R37" s="3"/>
      <c r="S37" s="3"/>
      <c r="T37" s="3"/>
      <c r="U37" s="3"/>
      <c r="V37" s="3"/>
      <c r="W37" s="3"/>
      <c r="X37" s="3"/>
    </row>
    <row r="38" spans="1:24" x14ac:dyDescent="0.3">
      <c r="A38" s="278" t="s">
        <v>144</v>
      </c>
      <c r="B38" s="53">
        <v>4.1948860000000003</v>
      </c>
      <c r="C38" s="53">
        <v>0.285327</v>
      </c>
      <c r="D38" s="53">
        <v>0.28893799999999997</v>
      </c>
      <c r="E38" s="53">
        <v>0</v>
      </c>
      <c r="F38" s="54">
        <v>5.8956000000000001E-2</v>
      </c>
      <c r="G38" s="50">
        <v>4.8281070000000001</v>
      </c>
      <c r="H38" s="329"/>
      <c r="P38" s="3"/>
      <c r="Q38" s="3"/>
      <c r="R38" s="3"/>
      <c r="S38" s="3"/>
      <c r="T38" s="3"/>
      <c r="U38" s="3"/>
      <c r="V38" s="3"/>
      <c r="W38" s="3"/>
      <c r="X38" s="3"/>
    </row>
    <row r="39" spans="1:24" x14ac:dyDescent="0.3">
      <c r="A39" s="347" t="s">
        <v>145</v>
      </c>
      <c r="B39" s="178">
        <v>155.84455199999999</v>
      </c>
      <c r="C39" s="178">
        <v>0.116161</v>
      </c>
      <c r="D39" s="178">
        <v>4.3301699999999999</v>
      </c>
      <c r="E39" s="178">
        <v>0</v>
      </c>
      <c r="F39" s="179">
        <v>0</v>
      </c>
      <c r="G39" s="176">
        <v>160.29088300000001</v>
      </c>
      <c r="H39" s="329"/>
      <c r="P39" s="3"/>
      <c r="Q39" s="3"/>
      <c r="R39" s="3"/>
      <c r="S39" s="3"/>
      <c r="T39" s="3"/>
      <c r="U39" s="3"/>
      <c r="V39" s="3"/>
      <c r="W39" s="3"/>
      <c r="X39" s="3"/>
    </row>
    <row r="40" spans="1:24" x14ac:dyDescent="0.3">
      <c r="A40" s="278" t="s">
        <v>146</v>
      </c>
      <c r="B40" s="53">
        <v>0</v>
      </c>
      <c r="C40" s="53">
        <v>0</v>
      </c>
      <c r="D40" s="53">
        <v>0</v>
      </c>
      <c r="E40" s="53">
        <v>0</v>
      </c>
      <c r="F40" s="54">
        <v>2.8297400000000001</v>
      </c>
      <c r="G40" s="50">
        <v>2.8297400000000001</v>
      </c>
      <c r="H40" s="329"/>
      <c r="P40" s="3"/>
      <c r="Q40" s="3"/>
      <c r="R40" s="3"/>
      <c r="S40" s="3"/>
      <c r="T40" s="3"/>
      <c r="U40" s="3"/>
      <c r="V40" s="3"/>
      <c r="W40" s="3"/>
      <c r="X40" s="3"/>
    </row>
    <row r="41" spans="1:24" x14ac:dyDescent="0.3">
      <c r="A41" s="347" t="s">
        <v>147</v>
      </c>
      <c r="B41" s="178">
        <v>3.3092999999999997E-2</v>
      </c>
      <c r="C41" s="178">
        <v>0.40451599999999999</v>
      </c>
      <c r="D41" s="178">
        <v>1.3259999999999999E-3</v>
      </c>
      <c r="E41" s="178">
        <v>0</v>
      </c>
      <c r="F41" s="179">
        <v>0</v>
      </c>
      <c r="G41" s="176">
        <v>0.43893499999999996</v>
      </c>
      <c r="H41" s="329"/>
      <c r="P41" s="3"/>
      <c r="Q41" s="3"/>
      <c r="R41" s="3"/>
      <c r="S41" s="3"/>
      <c r="T41" s="3"/>
      <c r="U41" s="3"/>
      <c r="V41" s="3"/>
      <c r="W41" s="3"/>
      <c r="X41" s="3"/>
    </row>
    <row r="42" spans="1:24" x14ac:dyDescent="0.3">
      <c r="A42" s="278" t="s">
        <v>148</v>
      </c>
      <c r="B42" s="53">
        <v>16.787330000000001</v>
      </c>
      <c r="C42" s="53">
        <v>3.5958649999999999</v>
      </c>
      <c r="D42" s="53">
        <v>1.3522609999999999</v>
      </c>
      <c r="E42" s="53">
        <v>0</v>
      </c>
      <c r="F42" s="54">
        <v>0</v>
      </c>
      <c r="G42" s="50">
        <v>21.735455999999999</v>
      </c>
      <c r="H42" s="329"/>
      <c r="P42" s="3"/>
      <c r="Q42" s="3"/>
      <c r="R42" s="3"/>
      <c r="S42" s="3"/>
      <c r="T42" s="3"/>
      <c r="U42" s="3"/>
      <c r="V42" s="3"/>
      <c r="W42" s="3"/>
      <c r="X42" s="3"/>
    </row>
    <row r="43" spans="1:24" x14ac:dyDescent="0.3">
      <c r="A43" s="347" t="s">
        <v>149</v>
      </c>
      <c r="B43" s="178">
        <v>0</v>
      </c>
      <c r="C43" s="178">
        <v>0</v>
      </c>
      <c r="D43" s="178">
        <v>0</v>
      </c>
      <c r="E43" s="178">
        <v>0</v>
      </c>
      <c r="F43" s="179">
        <v>212.93879999999999</v>
      </c>
      <c r="G43" s="176">
        <v>212.93879999999999</v>
      </c>
      <c r="H43" s="329"/>
      <c r="P43" s="3"/>
      <c r="Q43" s="3"/>
      <c r="R43" s="3"/>
      <c r="S43" s="3"/>
      <c r="T43" s="3"/>
      <c r="U43" s="3"/>
      <c r="V43" s="3"/>
      <c r="W43" s="3"/>
      <c r="X43" s="3"/>
    </row>
    <row r="44" spans="1:24" x14ac:dyDescent="0.3">
      <c r="A44" s="278" t="s">
        <v>150</v>
      </c>
      <c r="B44" s="53">
        <v>7.2109199999999998</v>
      </c>
      <c r="C44" s="53">
        <v>0</v>
      </c>
      <c r="D44" s="53">
        <v>0.89287499999999997</v>
      </c>
      <c r="E44" s="53">
        <v>11.291097000000001</v>
      </c>
      <c r="F44" s="54">
        <v>0</v>
      </c>
      <c r="G44" s="50">
        <v>19.394891999999999</v>
      </c>
      <c r="H44" s="329"/>
      <c r="P44" s="3"/>
      <c r="Q44" s="3"/>
      <c r="R44" s="3"/>
      <c r="S44" s="3"/>
      <c r="T44" s="3"/>
      <c r="U44" s="3"/>
      <c r="V44" s="3"/>
      <c r="W44" s="3"/>
      <c r="X44" s="3"/>
    </row>
    <row r="45" spans="1:24" x14ac:dyDescent="0.3">
      <c r="A45" s="347" t="s">
        <v>151</v>
      </c>
      <c r="B45" s="178">
        <v>22.586998999999999</v>
      </c>
      <c r="C45" s="178">
        <v>0</v>
      </c>
      <c r="D45" s="178">
        <v>0</v>
      </c>
      <c r="E45" s="178">
        <v>0</v>
      </c>
      <c r="F45" s="179">
        <v>0</v>
      </c>
      <c r="G45" s="176">
        <v>22.586998999999999</v>
      </c>
      <c r="H45" s="329"/>
      <c r="P45" s="3"/>
      <c r="Q45" s="3"/>
      <c r="R45" s="3"/>
      <c r="S45" s="3"/>
      <c r="T45" s="3"/>
      <c r="U45" s="3"/>
      <c r="V45" s="3"/>
      <c r="W45" s="3"/>
      <c r="X45" s="3"/>
    </row>
    <row r="46" spans="1:24" x14ac:dyDescent="0.3">
      <c r="A46" s="278" t="s">
        <v>159</v>
      </c>
      <c r="B46" s="53">
        <v>290.93104299999999</v>
      </c>
      <c r="C46" s="53">
        <v>1.3954439999999999</v>
      </c>
      <c r="D46" s="53">
        <v>22.862441</v>
      </c>
      <c r="E46" s="53">
        <v>0</v>
      </c>
      <c r="F46" s="54">
        <v>0</v>
      </c>
      <c r="G46" s="50">
        <v>315.18892799999998</v>
      </c>
      <c r="H46" s="329"/>
      <c r="P46" s="3"/>
      <c r="Q46" s="3"/>
      <c r="R46" s="3"/>
      <c r="S46" s="3"/>
      <c r="T46" s="3"/>
      <c r="U46" s="3"/>
      <c r="V46" s="3"/>
      <c r="W46" s="3"/>
      <c r="X46" s="3"/>
    </row>
    <row r="47" spans="1:24" x14ac:dyDescent="0.3">
      <c r="A47" s="347" t="s">
        <v>152</v>
      </c>
      <c r="B47" s="178">
        <v>39.208761000000003</v>
      </c>
      <c r="C47" s="178">
        <v>2.6032099999999998</v>
      </c>
      <c r="D47" s="178">
        <v>0.744892</v>
      </c>
      <c r="E47" s="178">
        <v>19.051591999999999</v>
      </c>
      <c r="F47" s="179">
        <v>0</v>
      </c>
      <c r="G47" s="176">
        <v>61.608454999999999</v>
      </c>
      <c r="H47" s="329"/>
      <c r="P47" s="3"/>
      <c r="Q47" s="3"/>
      <c r="R47" s="3"/>
      <c r="S47" s="3"/>
      <c r="T47" s="3"/>
      <c r="U47" s="3"/>
      <c r="V47" s="3"/>
      <c r="W47" s="3"/>
      <c r="X47" s="3"/>
    </row>
    <row r="48" spans="1:24" x14ac:dyDescent="0.3">
      <c r="A48" s="278" t="s">
        <v>153</v>
      </c>
      <c r="B48" s="53">
        <v>198.41792000000001</v>
      </c>
      <c r="C48" s="53">
        <v>0</v>
      </c>
      <c r="D48" s="53">
        <v>2.0117600000000002</v>
      </c>
      <c r="E48" s="53">
        <v>0</v>
      </c>
      <c r="F48" s="54">
        <v>0</v>
      </c>
      <c r="G48" s="50">
        <v>200.42968000000002</v>
      </c>
      <c r="H48" s="329"/>
      <c r="P48" s="3"/>
      <c r="Q48" s="3"/>
      <c r="R48" s="3"/>
      <c r="S48" s="3"/>
      <c r="T48" s="3"/>
      <c r="U48" s="3"/>
      <c r="V48" s="3"/>
      <c r="W48" s="3"/>
      <c r="X48" s="3"/>
    </row>
    <row r="49" spans="1:24" x14ac:dyDescent="0.3">
      <c r="A49" s="350" t="s">
        <v>140</v>
      </c>
      <c r="B49" s="193">
        <v>51.67326099999832</v>
      </c>
      <c r="C49" s="193">
        <v>-201.50192299999966</v>
      </c>
      <c r="D49" s="193">
        <v>-411.83210300000025</v>
      </c>
      <c r="E49" s="193">
        <v>162.86688100000271</v>
      </c>
      <c r="F49" s="194">
        <v>29.727124000000003</v>
      </c>
      <c r="G49" s="194">
        <v>-369.06676000000425</v>
      </c>
      <c r="H49" s="329"/>
      <c r="P49" s="3"/>
      <c r="Q49" s="3"/>
      <c r="R49" s="3"/>
      <c r="S49" s="3"/>
      <c r="T49" s="3"/>
      <c r="U49" s="3"/>
      <c r="V49" s="3"/>
      <c r="W49" s="3"/>
      <c r="X49" s="3"/>
    </row>
    <row r="50" spans="1:24" ht="28" x14ac:dyDescent="0.3">
      <c r="A50" s="237" t="s">
        <v>64</v>
      </c>
      <c r="B50" s="289">
        <v>940.18929000000003</v>
      </c>
      <c r="C50" s="238">
        <v>3.1212E-2</v>
      </c>
      <c r="D50" s="289">
        <v>269.44061699999997</v>
      </c>
      <c r="E50" s="239">
        <v>0</v>
      </c>
      <c r="F50" s="240">
        <v>356.83145100000002</v>
      </c>
      <c r="G50" s="240">
        <v>1566.4925699999999</v>
      </c>
      <c r="H50" s="329"/>
      <c r="M50" s="3"/>
      <c r="N50" s="3"/>
      <c r="O50" s="3"/>
      <c r="P50" s="3"/>
      <c r="Q50" s="3"/>
      <c r="R50" s="3"/>
      <c r="S50" s="3"/>
      <c r="T50" s="3"/>
      <c r="U50" s="3"/>
      <c r="V50" s="3"/>
      <c r="W50" s="3"/>
      <c r="X50" s="3"/>
    </row>
    <row r="51" spans="1:24" x14ac:dyDescent="0.3">
      <c r="A51" s="234" t="s">
        <v>22</v>
      </c>
      <c r="B51" s="178">
        <v>891.62331400000005</v>
      </c>
      <c r="C51" s="178">
        <v>2.6557999999999998E-2</v>
      </c>
      <c r="D51" s="178">
        <v>268.79952400000002</v>
      </c>
      <c r="E51" s="178">
        <v>0</v>
      </c>
      <c r="F51" s="179">
        <v>56.517716</v>
      </c>
      <c r="G51" s="176">
        <v>1216.967112</v>
      </c>
      <c r="H51" s="329"/>
      <c r="M51" s="3"/>
      <c r="N51" s="3"/>
      <c r="O51" s="3"/>
      <c r="P51" s="3"/>
      <c r="Q51" s="3"/>
      <c r="R51" s="3"/>
      <c r="S51" s="3"/>
      <c r="T51" s="3"/>
      <c r="U51" s="3"/>
      <c r="V51" s="3"/>
      <c r="W51" s="3"/>
      <c r="X51" s="3"/>
    </row>
    <row r="52" spans="1:24" x14ac:dyDescent="0.3">
      <c r="A52" s="182" t="s">
        <v>133</v>
      </c>
      <c r="B52" s="53">
        <v>5.6629999999999996E-3</v>
      </c>
      <c r="C52" s="53">
        <v>0</v>
      </c>
      <c r="D52" s="53">
        <v>0</v>
      </c>
      <c r="E52" s="53">
        <v>0</v>
      </c>
      <c r="F52" s="54">
        <v>300.31373500000001</v>
      </c>
      <c r="G52" s="50">
        <v>300.31939800000004</v>
      </c>
      <c r="H52" s="329"/>
      <c r="M52" s="3"/>
      <c r="N52" s="3"/>
      <c r="O52" s="3"/>
      <c r="P52" s="3"/>
      <c r="Q52" s="3"/>
      <c r="R52" s="3"/>
      <c r="S52" s="3"/>
      <c r="T52" s="3"/>
      <c r="U52" s="3"/>
      <c r="V52" s="3"/>
      <c r="W52" s="3"/>
      <c r="X52" s="3"/>
    </row>
    <row r="53" spans="1:24" x14ac:dyDescent="0.3">
      <c r="A53" s="235" t="s">
        <v>24</v>
      </c>
      <c r="B53" s="193">
        <v>48.560312999999979</v>
      </c>
      <c r="C53" s="193">
        <v>4.6540000000000019E-3</v>
      </c>
      <c r="D53" s="193">
        <v>0.64109299999995528</v>
      </c>
      <c r="E53" s="193">
        <v>0</v>
      </c>
      <c r="F53" s="194">
        <v>0</v>
      </c>
      <c r="G53" s="195">
        <v>49.206059999999809</v>
      </c>
      <c r="H53" s="329"/>
      <c r="M53" s="3"/>
      <c r="N53" s="3"/>
      <c r="O53" s="3"/>
      <c r="P53" s="3"/>
      <c r="Q53" s="3"/>
      <c r="R53" s="3"/>
      <c r="S53" s="3"/>
      <c r="T53" s="3"/>
      <c r="U53" s="3"/>
      <c r="V53" s="3"/>
      <c r="W53" s="3"/>
      <c r="X53" s="3"/>
    </row>
    <row r="54" spans="1:24" x14ac:dyDescent="0.3">
      <c r="A54" s="348" t="s">
        <v>228</v>
      </c>
      <c r="B54" s="110"/>
      <c r="C54" s="56"/>
      <c r="D54" s="110"/>
      <c r="E54" s="56"/>
      <c r="F54" s="56"/>
      <c r="G54" s="56"/>
      <c r="H54" s="329"/>
      <c r="M54" s="3"/>
      <c r="N54" s="3"/>
      <c r="O54" s="3"/>
      <c r="P54" s="3"/>
      <c r="Q54" s="3"/>
      <c r="R54" s="3"/>
      <c r="S54" s="3"/>
      <c r="T54" s="3"/>
      <c r="U54" s="3"/>
      <c r="V54" s="3"/>
      <c r="W54" s="3"/>
      <c r="X54" s="3"/>
    </row>
    <row r="55" spans="1:24" x14ac:dyDescent="0.3">
      <c r="A55" s="348" t="s">
        <v>229</v>
      </c>
      <c r="B55" s="110"/>
      <c r="C55" s="56"/>
      <c r="D55" s="110"/>
      <c r="E55" s="56"/>
      <c r="F55" s="56"/>
      <c r="G55" s="56"/>
      <c r="H55" s="329"/>
      <c r="M55" s="3"/>
      <c r="N55" s="3"/>
      <c r="O55" s="3"/>
      <c r="P55" s="3"/>
      <c r="Q55" s="3"/>
      <c r="R55" s="3"/>
      <c r="S55" s="3"/>
      <c r="T55" s="3"/>
      <c r="U55" s="3"/>
      <c r="V55" s="3"/>
      <c r="W55" s="3"/>
      <c r="X55" s="3"/>
    </row>
    <row r="56" spans="1:24" x14ac:dyDescent="0.3">
      <c r="A56" s="348" t="s">
        <v>230</v>
      </c>
      <c r="B56" s="110"/>
      <c r="C56" s="189"/>
      <c r="D56" s="110"/>
      <c r="E56" s="56"/>
      <c r="F56" s="56"/>
      <c r="G56" s="189"/>
      <c r="H56" s="329"/>
      <c r="M56" s="3"/>
      <c r="N56" s="3"/>
      <c r="O56" s="3"/>
      <c r="P56" s="3"/>
      <c r="Q56" s="3"/>
      <c r="R56" s="3"/>
      <c r="S56" s="3"/>
      <c r="T56" s="3"/>
      <c r="U56" s="3"/>
      <c r="V56" s="3"/>
      <c r="W56" s="3"/>
      <c r="X56" s="3"/>
    </row>
    <row r="57" spans="1:24" x14ac:dyDescent="0.3">
      <c r="A57" s="348" t="s">
        <v>231</v>
      </c>
      <c r="B57" s="110"/>
      <c r="C57" s="189"/>
      <c r="D57" s="110"/>
      <c r="E57" s="56"/>
      <c r="F57" s="56"/>
      <c r="G57" s="189"/>
      <c r="H57" s="329"/>
      <c r="M57" s="3"/>
      <c r="N57" s="3"/>
      <c r="O57" s="3"/>
      <c r="P57" s="3"/>
      <c r="Q57" s="3"/>
      <c r="R57" s="3"/>
      <c r="S57" s="3"/>
      <c r="T57" s="3"/>
      <c r="U57" s="3"/>
      <c r="V57" s="3"/>
      <c r="W57" s="3"/>
      <c r="X57" s="3"/>
    </row>
    <row r="58" spans="1:24" x14ac:dyDescent="0.3">
      <c r="A58" s="349" t="s">
        <v>30</v>
      </c>
      <c r="B58" s="57"/>
      <c r="C58" s="189"/>
      <c r="D58" s="57"/>
      <c r="E58" s="56"/>
      <c r="F58" s="56"/>
      <c r="G58" s="189"/>
      <c r="H58" s="329"/>
      <c r="M58" s="3"/>
      <c r="N58" s="3"/>
      <c r="O58" s="3"/>
      <c r="P58" s="3"/>
      <c r="Q58" s="3"/>
      <c r="R58" s="3"/>
      <c r="S58" s="3"/>
      <c r="T58" s="3"/>
      <c r="U58" s="3"/>
      <c r="V58" s="3"/>
      <c r="W58" s="3"/>
      <c r="X58" s="3"/>
    </row>
    <row r="59" spans="1:24" x14ac:dyDescent="0.3">
      <c r="A59" s="349" t="s">
        <v>70</v>
      </c>
      <c r="B59" s="57"/>
      <c r="C59" s="277"/>
      <c r="D59" s="57"/>
      <c r="E59" s="46"/>
      <c r="F59" s="46"/>
      <c r="G59" s="46"/>
      <c r="H59" s="329"/>
      <c r="M59" s="3"/>
      <c r="N59" s="3"/>
      <c r="O59" s="3"/>
      <c r="P59" s="3"/>
      <c r="Q59" s="3"/>
      <c r="R59" s="3"/>
      <c r="S59" s="3"/>
      <c r="T59" s="3"/>
      <c r="U59" s="3"/>
      <c r="V59" s="3"/>
      <c r="W59" s="3"/>
      <c r="X59" s="3"/>
    </row>
    <row r="60" spans="1:24" x14ac:dyDescent="0.3">
      <c r="A60" s="58"/>
      <c r="B60" s="58"/>
      <c r="C60" s="58"/>
      <c r="D60" s="58"/>
      <c r="E60" s="40"/>
      <c r="F60" s="59"/>
      <c r="G60" s="40"/>
      <c r="M60" s="3"/>
      <c r="N60" s="3"/>
      <c r="O60" s="3"/>
      <c r="P60" s="3"/>
      <c r="Q60" s="3"/>
      <c r="R60" s="3"/>
      <c r="S60" s="3"/>
      <c r="T60" s="3"/>
      <c r="U60" s="3"/>
      <c r="V60" s="3"/>
      <c r="W60" s="3"/>
      <c r="X60" s="3"/>
    </row>
    <row r="61" spans="1:24" x14ac:dyDescent="0.3">
      <c r="A61" s="4"/>
      <c r="B61" s="339"/>
      <c r="C61" s="340"/>
      <c r="D61" s="340"/>
      <c r="E61" s="339"/>
      <c r="F61" s="339"/>
      <c r="G61" s="58"/>
      <c r="M61" s="3"/>
      <c r="N61" s="3"/>
      <c r="O61" s="3"/>
      <c r="P61" s="3"/>
      <c r="Q61" s="3"/>
      <c r="R61" s="3"/>
      <c r="S61" s="3"/>
      <c r="T61" s="3"/>
      <c r="U61" s="3"/>
      <c r="V61" s="3"/>
      <c r="W61" s="3"/>
      <c r="X61" s="3"/>
    </row>
    <row r="62" spans="1:24" x14ac:dyDescent="0.3">
      <c r="M62" s="3"/>
      <c r="N62" s="3"/>
      <c r="O62" s="3"/>
      <c r="P62" s="3"/>
      <c r="Q62" s="3"/>
      <c r="R62" s="3"/>
      <c r="S62" s="3"/>
      <c r="T62" s="3"/>
      <c r="U62" s="3"/>
      <c r="V62" s="3"/>
      <c r="W62" s="3"/>
      <c r="X62" s="3"/>
    </row>
    <row r="63" spans="1:24" x14ac:dyDescent="0.3">
      <c r="P63" s="3"/>
      <c r="Q63" s="3"/>
      <c r="R63" s="3"/>
      <c r="S63" s="3"/>
      <c r="T63" s="3"/>
      <c r="U63" s="3"/>
      <c r="V63" s="3"/>
      <c r="W63" s="3"/>
      <c r="X63" s="3"/>
    </row>
    <row r="64" spans="1:24" x14ac:dyDescent="0.3">
      <c r="M64" s="3"/>
      <c r="N64" s="3"/>
      <c r="O64" s="3"/>
      <c r="P64" s="3"/>
      <c r="Q64" s="3"/>
      <c r="R64" s="3"/>
      <c r="S64" s="3"/>
      <c r="T64" s="3"/>
      <c r="U64" s="3"/>
      <c r="V64" s="3"/>
      <c r="W64" s="3"/>
      <c r="X64" s="3"/>
    </row>
    <row r="65" spans="1:24" x14ac:dyDescent="0.3">
      <c r="M65" s="3"/>
      <c r="N65" s="3"/>
      <c r="O65" s="3"/>
      <c r="P65" s="3"/>
      <c r="Q65" s="3"/>
      <c r="R65" s="3"/>
      <c r="S65" s="3"/>
      <c r="T65" s="3"/>
      <c r="U65" s="3"/>
      <c r="V65" s="3"/>
      <c r="W65" s="3"/>
      <c r="X65" s="3"/>
    </row>
    <row r="66" spans="1:24" x14ac:dyDescent="0.3">
      <c r="A66" s="341"/>
      <c r="B66" s="55"/>
      <c r="C66" s="55"/>
      <c r="D66" s="55"/>
      <c r="E66" s="55"/>
      <c r="F66" s="55"/>
      <c r="G66" s="55"/>
      <c r="M66" s="3"/>
      <c r="N66" s="3"/>
      <c r="O66" s="3"/>
      <c r="P66" s="3"/>
      <c r="Q66" s="3"/>
      <c r="R66" s="3"/>
      <c r="S66" s="3"/>
      <c r="T66" s="3"/>
      <c r="U66" s="3"/>
      <c r="V66" s="3"/>
      <c r="W66" s="3"/>
      <c r="X66" s="3"/>
    </row>
    <row r="67" spans="1:24" x14ac:dyDescent="0.3">
      <c r="A67" s="275"/>
      <c r="B67" s="342"/>
      <c r="C67" s="343"/>
      <c r="D67" s="342"/>
      <c r="E67" s="343"/>
      <c r="F67" s="343"/>
      <c r="G67" s="55"/>
      <c r="M67" s="3"/>
      <c r="N67" s="3"/>
      <c r="O67" s="3"/>
      <c r="P67" s="3"/>
      <c r="Q67" s="3"/>
      <c r="R67" s="3"/>
      <c r="S67" s="3"/>
      <c r="T67" s="3"/>
      <c r="U67" s="3"/>
      <c r="V67" s="3"/>
      <c r="W67" s="3"/>
      <c r="X67" s="3"/>
    </row>
    <row r="68" spans="1:24" x14ac:dyDescent="0.3">
      <c r="A68" s="344"/>
      <c r="B68" s="345"/>
      <c r="C68" s="345"/>
      <c r="D68" s="345"/>
      <c r="E68" s="345"/>
      <c r="F68" s="345"/>
      <c r="G68" s="345"/>
      <c r="M68" s="3"/>
      <c r="N68" s="3"/>
      <c r="O68" s="3"/>
      <c r="P68" s="3"/>
      <c r="Q68" s="3"/>
      <c r="R68" s="3"/>
      <c r="S68" s="3"/>
      <c r="T68" s="3"/>
      <c r="U68" s="3"/>
      <c r="V68" s="3"/>
      <c r="W68" s="3"/>
      <c r="X68" s="3"/>
    </row>
    <row r="69" spans="1:24" x14ac:dyDescent="0.3">
      <c r="A69" s="40"/>
      <c r="B69" s="40"/>
      <c r="C69" s="55"/>
      <c r="D69" s="40"/>
      <c r="E69" s="40"/>
      <c r="F69" s="40"/>
      <c r="G69" s="40"/>
      <c r="M69" s="3"/>
      <c r="N69" s="3"/>
      <c r="O69" s="3"/>
      <c r="P69" s="3"/>
      <c r="Q69" s="3"/>
      <c r="R69" s="3"/>
      <c r="S69" s="3"/>
      <c r="T69" s="3"/>
      <c r="U69" s="3"/>
      <c r="V69" s="3"/>
      <c r="W69" s="3"/>
      <c r="X69" s="3"/>
    </row>
    <row r="70" spans="1:24" x14ac:dyDescent="0.3">
      <c r="A70" s="40"/>
      <c r="B70" s="40"/>
      <c r="C70" s="40"/>
      <c r="D70" s="40"/>
      <c r="E70" s="40"/>
      <c r="F70" s="55"/>
      <c r="G70" s="40"/>
      <c r="M70" s="3"/>
      <c r="N70" s="3"/>
      <c r="O70" s="3"/>
      <c r="P70" s="3"/>
      <c r="Q70" s="3"/>
      <c r="R70" s="3"/>
      <c r="S70" s="3"/>
      <c r="T70" s="3"/>
      <c r="U70" s="3"/>
      <c r="V70" s="3"/>
      <c r="W70" s="3"/>
      <c r="X70" s="3"/>
    </row>
    <row r="71" spans="1:24" x14ac:dyDescent="0.3">
      <c r="A71" s="40"/>
      <c r="B71" s="40"/>
      <c r="C71" s="40"/>
      <c r="D71" s="40"/>
      <c r="E71" s="55"/>
      <c r="F71" s="40"/>
      <c r="G71" s="40"/>
      <c r="M71" s="3"/>
      <c r="N71" s="3"/>
      <c r="O71" s="3"/>
      <c r="P71" s="3"/>
      <c r="Q71" s="3"/>
      <c r="R71" s="3"/>
      <c r="S71" s="3"/>
      <c r="T71" s="3"/>
      <c r="U71" s="3"/>
      <c r="V71" s="3"/>
      <c r="W71" s="3"/>
      <c r="X71" s="3"/>
    </row>
    <row r="72" spans="1:24" x14ac:dyDescent="0.3">
      <c r="A72" s="5"/>
      <c r="B72" s="5"/>
      <c r="C72" s="6"/>
      <c r="D72" s="5"/>
      <c r="E72" s="6"/>
      <c r="F72" s="60"/>
      <c r="G72" s="40"/>
      <c r="S72" s="3"/>
      <c r="T72" s="3"/>
      <c r="U72" s="3"/>
      <c r="V72" s="3"/>
      <c r="W72" s="3"/>
      <c r="X72" s="3"/>
    </row>
    <row r="73" spans="1:24" x14ac:dyDescent="0.3">
      <c r="A73" s="7"/>
      <c r="B73" s="7"/>
      <c r="C73" s="8"/>
      <c r="D73" s="7"/>
      <c r="E73" s="9"/>
      <c r="F73" s="8"/>
      <c r="G73" s="39"/>
      <c r="V73" s="3"/>
      <c r="W73" s="3"/>
      <c r="X73" s="3"/>
    </row>
    <row r="74" spans="1:24" x14ac:dyDescent="0.3">
      <c r="A74" s="10"/>
      <c r="B74" s="10"/>
      <c r="C74" s="187"/>
      <c r="D74" s="10"/>
      <c r="E74" s="10"/>
      <c r="F74" s="10"/>
    </row>
    <row r="75" spans="1:24" ht="15.5" x14ac:dyDescent="0.35">
      <c r="A75" s="12"/>
      <c r="B75" s="12"/>
      <c r="C75" s="13"/>
      <c r="D75" s="12"/>
      <c r="E75" s="13"/>
      <c r="F75" s="14"/>
    </row>
    <row r="76" spans="1:24" x14ac:dyDescent="0.3">
      <c r="A76" s="15"/>
      <c r="B76" s="15"/>
      <c r="C76" s="37"/>
      <c r="D76" s="15"/>
      <c r="E76" s="37"/>
      <c r="F76" s="16"/>
      <c r="G76" s="61"/>
      <c r="W76" s="3"/>
      <c r="X76" s="3"/>
    </row>
    <row r="77" spans="1:24" x14ac:dyDescent="0.3">
      <c r="A77" s="1"/>
      <c r="B77" s="1"/>
      <c r="C77" s="17"/>
      <c r="D77" s="1"/>
      <c r="E77" s="18"/>
      <c r="F77" s="18"/>
      <c r="G77" s="61"/>
      <c r="W77" s="3"/>
      <c r="X77" s="3"/>
    </row>
    <row r="78" spans="1:24" x14ac:dyDescent="0.3">
      <c r="A78" s="37"/>
      <c r="B78" s="37"/>
      <c r="C78" s="17"/>
      <c r="D78" s="37"/>
      <c r="E78" s="17"/>
      <c r="F78" s="17"/>
      <c r="G78" s="61"/>
      <c r="W78" s="3"/>
      <c r="X78" s="3"/>
    </row>
    <row r="79" spans="1:24" x14ac:dyDescent="0.3">
      <c r="A79" s="19"/>
      <c r="B79" s="19"/>
      <c r="C79" s="20"/>
      <c r="D79" s="19"/>
      <c r="E79" s="20"/>
      <c r="F79" s="20"/>
      <c r="G79" s="61"/>
      <c r="W79" s="3"/>
      <c r="X79" s="3"/>
    </row>
    <row r="80" spans="1:24" s="21" customFormat="1" x14ac:dyDescent="0.3">
      <c r="C80" s="62"/>
      <c r="E80" s="62"/>
      <c r="F80" s="62"/>
      <c r="G80" s="39"/>
      <c r="H80" s="346"/>
    </row>
    <row r="81" spans="1:38" x14ac:dyDescent="0.3">
      <c r="A81" s="21"/>
      <c r="B81" s="21"/>
      <c r="C81" s="62"/>
      <c r="D81" s="21"/>
      <c r="E81" s="63"/>
      <c r="F81" s="62"/>
      <c r="G81" s="21"/>
      <c r="W81" s="3"/>
      <c r="X81" s="3"/>
    </row>
    <row r="82" spans="1:38" s="40" customFormat="1" x14ac:dyDescent="0.3">
      <c r="A82" s="21"/>
      <c r="B82" s="21"/>
      <c r="C82" s="63"/>
      <c r="D82" s="21"/>
      <c r="E82" s="62"/>
      <c r="F82" s="62"/>
      <c r="G82" s="22"/>
      <c r="H82" s="276"/>
      <c r="I82" s="37"/>
      <c r="Y82" s="3"/>
      <c r="Z82" s="3"/>
      <c r="AA82" s="3"/>
      <c r="AB82" s="3"/>
      <c r="AC82" s="3"/>
      <c r="AD82" s="3"/>
      <c r="AE82" s="3"/>
      <c r="AF82" s="3"/>
      <c r="AG82" s="3"/>
      <c r="AH82" s="3"/>
      <c r="AI82" s="3"/>
      <c r="AJ82" s="3"/>
      <c r="AK82" s="3"/>
      <c r="AL82" s="3"/>
    </row>
    <row r="83" spans="1:38" s="40" customFormat="1" x14ac:dyDescent="0.3">
      <c r="A83" s="21"/>
      <c r="B83" s="21"/>
      <c r="C83" s="63"/>
      <c r="D83" s="21"/>
      <c r="E83" s="63"/>
      <c r="F83" s="62"/>
      <c r="G83" s="2"/>
      <c r="H83" s="276"/>
      <c r="I83" s="37"/>
      <c r="Y83" s="3"/>
      <c r="Z83" s="3"/>
      <c r="AA83" s="3"/>
      <c r="AB83" s="3"/>
      <c r="AC83" s="3"/>
      <c r="AD83" s="3"/>
      <c r="AE83" s="3"/>
      <c r="AF83" s="3"/>
      <c r="AG83" s="3"/>
      <c r="AH83" s="3"/>
      <c r="AI83" s="3"/>
      <c r="AJ83" s="3"/>
      <c r="AK83" s="3"/>
      <c r="AL83" s="3"/>
    </row>
    <row r="84" spans="1:38" s="40" customFormat="1" x14ac:dyDescent="0.3">
      <c r="A84" s="23"/>
      <c r="B84" s="23"/>
      <c r="C84" s="63"/>
      <c r="D84" s="23"/>
      <c r="E84" s="63"/>
      <c r="F84" s="62"/>
      <c r="G84" s="2"/>
      <c r="H84" s="276"/>
      <c r="I84" s="37"/>
      <c r="Y84" s="3"/>
      <c r="Z84" s="3"/>
      <c r="AA84" s="3"/>
      <c r="AB84" s="3"/>
      <c r="AC84" s="3"/>
      <c r="AD84" s="3"/>
      <c r="AE84" s="3"/>
      <c r="AF84" s="3"/>
      <c r="AG84" s="3"/>
      <c r="AH84" s="3"/>
      <c r="AI84" s="3"/>
      <c r="AJ84" s="3"/>
      <c r="AK84" s="3"/>
      <c r="AL84" s="3"/>
    </row>
    <row r="85" spans="1:38" s="40" customFormat="1" x14ac:dyDescent="0.3">
      <c r="A85" s="21"/>
      <c r="B85" s="21"/>
      <c r="C85" s="62"/>
      <c r="D85" s="21"/>
      <c r="E85" s="63"/>
      <c r="F85" s="62"/>
      <c r="G85" s="2"/>
      <c r="H85" s="276"/>
      <c r="I85" s="37"/>
      <c r="Y85" s="3"/>
      <c r="Z85" s="3"/>
      <c r="AA85" s="3"/>
      <c r="AB85" s="3"/>
      <c r="AC85" s="3"/>
      <c r="AD85" s="3"/>
      <c r="AE85" s="3"/>
      <c r="AF85" s="3"/>
      <c r="AG85" s="3"/>
      <c r="AH85" s="3"/>
      <c r="AI85" s="3"/>
      <c r="AJ85" s="3"/>
      <c r="AK85" s="3"/>
      <c r="AL85" s="3"/>
    </row>
    <row r="86" spans="1:38" s="40" customFormat="1" x14ac:dyDescent="0.3">
      <c r="A86" s="21"/>
      <c r="B86" s="21"/>
      <c r="C86" s="62"/>
      <c r="D86" s="21"/>
      <c r="E86" s="63"/>
      <c r="F86" s="62"/>
      <c r="G86" s="2"/>
      <c r="H86" s="276"/>
      <c r="I86" s="37"/>
      <c r="Y86" s="3"/>
      <c r="Z86" s="3"/>
      <c r="AA86" s="3"/>
      <c r="AB86" s="3"/>
      <c r="AC86" s="3"/>
      <c r="AD86" s="3"/>
      <c r="AE86" s="3"/>
      <c r="AF86" s="3"/>
      <c r="AG86" s="3"/>
      <c r="AH86" s="3"/>
      <c r="AI86" s="3"/>
      <c r="AJ86" s="3"/>
      <c r="AK86" s="3"/>
      <c r="AL86" s="3"/>
    </row>
    <row r="87" spans="1:38" s="40" customFormat="1" x14ac:dyDescent="0.3">
      <c r="A87" s="21"/>
      <c r="B87" s="21"/>
      <c r="C87" s="62"/>
      <c r="D87" s="21"/>
      <c r="E87" s="63"/>
      <c r="F87" s="62"/>
      <c r="G87" s="2"/>
      <c r="H87" s="276"/>
      <c r="I87" s="37"/>
      <c r="Y87" s="3"/>
      <c r="Z87" s="3"/>
      <c r="AA87" s="3"/>
      <c r="AB87" s="3"/>
      <c r="AC87" s="3"/>
      <c r="AD87" s="3"/>
      <c r="AE87" s="3"/>
      <c r="AF87" s="3"/>
      <c r="AG87" s="3"/>
      <c r="AH87" s="3"/>
      <c r="AI87" s="3"/>
      <c r="AJ87" s="3"/>
      <c r="AK87" s="3"/>
      <c r="AL87" s="3"/>
    </row>
    <row r="88" spans="1:38" s="40" customFormat="1" x14ac:dyDescent="0.3">
      <c r="A88" s="21"/>
      <c r="B88" s="21"/>
      <c r="C88" s="62"/>
      <c r="D88" s="21"/>
      <c r="E88" s="63"/>
      <c r="F88" s="62"/>
      <c r="G88" s="2"/>
      <c r="H88" s="276"/>
      <c r="I88" s="37"/>
      <c r="Y88" s="3"/>
      <c r="Z88" s="3"/>
      <c r="AA88" s="3"/>
      <c r="AB88" s="3"/>
      <c r="AC88" s="3"/>
      <c r="AD88" s="3"/>
      <c r="AE88" s="3"/>
      <c r="AF88" s="3"/>
      <c r="AG88" s="3"/>
      <c r="AH88" s="3"/>
      <c r="AI88" s="3"/>
      <c r="AJ88" s="3"/>
      <c r="AK88" s="3"/>
      <c r="AL88" s="3"/>
    </row>
    <row r="89" spans="1:38" s="40" customFormat="1" x14ac:dyDescent="0.3">
      <c r="A89" s="21"/>
      <c r="B89" s="21"/>
      <c r="C89" s="62"/>
      <c r="D89" s="21"/>
      <c r="E89" s="63"/>
      <c r="F89" s="62"/>
      <c r="G89" s="2"/>
      <c r="H89" s="276"/>
      <c r="I89" s="37"/>
      <c r="Y89" s="3"/>
      <c r="Z89" s="3"/>
      <c r="AA89" s="3"/>
      <c r="AB89" s="3"/>
      <c r="AC89" s="3"/>
      <c r="AD89" s="3"/>
      <c r="AE89" s="3"/>
      <c r="AF89" s="3"/>
      <c r="AG89" s="3"/>
      <c r="AH89" s="3"/>
      <c r="AI89" s="3"/>
      <c r="AJ89" s="3"/>
      <c r="AK89" s="3"/>
      <c r="AL89" s="3"/>
    </row>
    <row r="90" spans="1:38" s="40" customFormat="1" x14ac:dyDescent="0.3">
      <c r="A90" s="21"/>
      <c r="B90" s="21"/>
      <c r="C90" s="63"/>
      <c r="D90" s="21"/>
      <c r="E90" s="62"/>
      <c r="F90" s="62"/>
      <c r="G90" s="2"/>
      <c r="H90" s="276"/>
      <c r="I90" s="37"/>
      <c r="Y90" s="3"/>
      <c r="Z90" s="3"/>
      <c r="AA90" s="3"/>
      <c r="AB90" s="3"/>
      <c r="AC90" s="3"/>
      <c r="AD90" s="3"/>
      <c r="AE90" s="3"/>
      <c r="AF90" s="3"/>
      <c r="AG90" s="3"/>
      <c r="AH90" s="3"/>
      <c r="AI90" s="3"/>
      <c r="AJ90" s="3"/>
      <c r="AK90" s="3"/>
      <c r="AL90" s="3"/>
    </row>
    <row r="91" spans="1:38" s="40" customFormat="1" x14ac:dyDescent="0.3">
      <c r="A91" s="24"/>
      <c r="B91" s="24"/>
      <c r="D91" s="24"/>
      <c r="G91" s="2"/>
      <c r="H91" s="276"/>
      <c r="I91" s="37"/>
      <c r="Y91" s="3"/>
      <c r="Z91" s="3"/>
      <c r="AA91" s="3"/>
      <c r="AB91" s="3"/>
      <c r="AC91" s="3"/>
      <c r="AD91" s="3"/>
      <c r="AE91" s="3"/>
      <c r="AF91" s="3"/>
      <c r="AG91" s="3"/>
      <c r="AH91" s="3"/>
      <c r="AI91" s="3"/>
      <c r="AJ91" s="3"/>
      <c r="AK91" s="3"/>
      <c r="AL91" s="3"/>
    </row>
    <row r="92" spans="1:38" s="40" customFormat="1" x14ac:dyDescent="0.3">
      <c r="A92" s="25"/>
      <c r="B92" s="25"/>
      <c r="C92" s="3"/>
      <c r="D92" s="25"/>
      <c r="E92" s="3"/>
      <c r="F92" s="3"/>
      <c r="G92" s="2"/>
      <c r="H92" s="276"/>
      <c r="I92" s="37"/>
      <c r="Y92" s="3"/>
      <c r="Z92" s="3"/>
      <c r="AA92" s="3"/>
      <c r="AB92" s="3"/>
      <c r="AC92" s="3"/>
      <c r="AD92" s="3"/>
      <c r="AE92" s="3"/>
      <c r="AF92" s="3"/>
      <c r="AG92" s="3"/>
      <c r="AH92" s="3"/>
      <c r="AI92" s="3"/>
      <c r="AJ92" s="3"/>
      <c r="AK92" s="3"/>
      <c r="AL92" s="3"/>
    </row>
    <row r="93" spans="1:38" s="40" customFormat="1" x14ac:dyDescent="0.3">
      <c r="A93" s="3"/>
      <c r="B93" s="3"/>
      <c r="C93" s="3"/>
      <c r="D93" s="3"/>
      <c r="E93" s="3"/>
      <c r="F93" s="3"/>
      <c r="G93" s="2"/>
      <c r="H93" s="276"/>
      <c r="I93" s="37"/>
      <c r="Y93" s="3"/>
      <c r="Z93" s="3"/>
      <c r="AA93" s="3"/>
      <c r="AB93" s="3"/>
      <c r="AC93" s="3"/>
      <c r="AD93" s="3"/>
      <c r="AE93" s="3"/>
      <c r="AF93" s="3"/>
      <c r="AG93" s="3"/>
      <c r="AH93" s="3"/>
      <c r="AI93" s="3"/>
      <c r="AJ93" s="3"/>
      <c r="AK93" s="3"/>
      <c r="AL93" s="3"/>
    </row>
    <row r="94" spans="1:38" s="40" customFormat="1" x14ac:dyDescent="0.3">
      <c r="A94" s="3"/>
      <c r="B94" s="3"/>
      <c r="C94" s="3"/>
      <c r="D94" s="3"/>
      <c r="E94" s="3"/>
      <c r="F94" s="3"/>
      <c r="G94" s="2"/>
      <c r="H94" s="276"/>
      <c r="I94" s="37"/>
      <c r="Y94" s="3"/>
      <c r="Z94" s="3"/>
      <c r="AA94" s="3"/>
      <c r="AB94" s="3"/>
      <c r="AC94" s="3"/>
      <c r="AD94" s="3"/>
      <c r="AE94" s="3"/>
      <c r="AF94" s="3"/>
      <c r="AG94" s="3"/>
      <c r="AH94" s="3"/>
      <c r="AI94" s="3"/>
      <c r="AJ94" s="3"/>
      <c r="AK94" s="3"/>
      <c r="AL94" s="3"/>
    </row>
    <row r="95" spans="1:38" s="40" customFormat="1" x14ac:dyDescent="0.3">
      <c r="A95" s="3"/>
      <c r="B95" s="3"/>
      <c r="C95" s="3"/>
      <c r="D95" s="3"/>
      <c r="E95" s="3"/>
      <c r="F95" s="3"/>
      <c r="G95" s="2"/>
      <c r="H95" s="276"/>
      <c r="I95" s="37"/>
      <c r="Y95" s="3"/>
      <c r="Z95" s="3"/>
      <c r="AA95" s="3"/>
      <c r="AB95" s="3"/>
      <c r="AC95" s="3"/>
      <c r="AD95" s="3"/>
      <c r="AE95" s="3"/>
      <c r="AF95" s="3"/>
      <c r="AG95" s="3"/>
      <c r="AH95" s="3"/>
      <c r="AI95" s="3"/>
      <c r="AJ95" s="3"/>
      <c r="AK95" s="3"/>
      <c r="AL95" s="3"/>
    </row>
    <row r="96" spans="1:38" s="40" customFormat="1" x14ac:dyDescent="0.3">
      <c r="A96" s="3"/>
      <c r="B96" s="3"/>
      <c r="C96" s="3"/>
      <c r="D96" s="3"/>
      <c r="E96" s="3"/>
      <c r="F96" s="3"/>
      <c r="G96" s="2"/>
      <c r="H96" s="276"/>
      <c r="I96" s="37"/>
      <c r="Y96" s="3"/>
      <c r="Z96" s="3"/>
      <c r="AA96" s="3"/>
      <c r="AB96" s="3"/>
      <c r="AC96" s="3"/>
      <c r="AD96" s="3"/>
      <c r="AE96" s="3"/>
      <c r="AF96" s="3"/>
      <c r="AG96" s="3"/>
      <c r="AH96" s="3"/>
      <c r="AI96" s="3"/>
      <c r="AJ96" s="3"/>
      <c r="AK96" s="3"/>
      <c r="AL96" s="3"/>
    </row>
    <row r="101" spans="1:38" s="2" customFormat="1" x14ac:dyDescent="0.3">
      <c r="A101" s="3"/>
      <c r="B101" s="3"/>
      <c r="C101" s="3"/>
      <c r="D101" s="3"/>
      <c r="E101" s="3"/>
      <c r="F101" s="3"/>
      <c r="H101" s="276"/>
      <c r="I101" s="37"/>
      <c r="J101" s="40"/>
      <c r="K101" s="40"/>
      <c r="L101" s="40"/>
      <c r="M101" s="40"/>
      <c r="N101" s="40"/>
      <c r="O101" s="40"/>
      <c r="P101" s="40"/>
      <c r="Q101" s="40"/>
      <c r="R101" s="40"/>
      <c r="S101" s="40"/>
      <c r="T101" s="40"/>
      <c r="U101" s="40"/>
      <c r="V101" s="40"/>
      <c r="W101" s="40"/>
      <c r="X101" s="40"/>
      <c r="Y101" s="3"/>
      <c r="Z101" s="3"/>
      <c r="AA101" s="3"/>
      <c r="AB101" s="3"/>
      <c r="AC101" s="3"/>
      <c r="AD101" s="3"/>
      <c r="AE101" s="3"/>
      <c r="AF101" s="3"/>
      <c r="AG101" s="3"/>
      <c r="AH101" s="3"/>
      <c r="AI101" s="3"/>
      <c r="AJ101" s="3"/>
      <c r="AK101" s="3"/>
      <c r="AL101" s="3"/>
    </row>
  </sheetData>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N99"/>
  <sheetViews>
    <sheetView zoomScaleNormal="100" workbookViewId="0">
      <pane xSplit="1" ySplit="6" topLeftCell="B43" activePane="bottomRight" state="frozen"/>
      <selection pane="topRight" activeCell="B1" sqref="B1"/>
      <selection pane="bottomLeft" activeCell="A7" sqref="A7"/>
      <selection pane="bottomRight" activeCell="I17" sqref="I17"/>
    </sheetView>
  </sheetViews>
  <sheetFormatPr baseColWidth="10" defaultColWidth="11.453125" defaultRowHeight="13" x14ac:dyDescent="0.3"/>
  <cols>
    <col min="1" max="1" width="32.81640625" style="3" customWidth="1"/>
    <col min="2" max="2" width="13.1796875" style="3" customWidth="1"/>
    <col min="3" max="3" width="11.1796875" style="3" customWidth="1"/>
    <col min="4" max="4" width="12.1796875" style="3" customWidth="1"/>
    <col min="5" max="5" width="13.81640625" style="3" customWidth="1"/>
    <col min="6" max="6" width="10.26953125" style="3" customWidth="1"/>
    <col min="7" max="7" width="10.81640625" style="2" customWidth="1"/>
    <col min="8" max="8" width="11.26953125" style="39" customWidth="1"/>
    <col min="9" max="9" width="10.26953125" style="275" customWidth="1"/>
    <col min="10" max="10" width="11.453125" style="276"/>
    <col min="11" max="11" width="11.453125" style="37"/>
    <col min="12" max="15" width="11.453125" style="40"/>
    <col min="16" max="16" width="14.7265625" style="40" customWidth="1"/>
    <col min="17" max="17" width="16" style="40" customWidth="1"/>
    <col min="18" max="26" width="11.453125" style="40"/>
    <col min="27" max="16384" width="11.453125" style="3"/>
  </cols>
  <sheetData>
    <row r="1" spans="1:26" ht="18" x14ac:dyDescent="0.4">
      <c r="A1" s="26" t="s">
        <v>18</v>
      </c>
      <c r="B1" s="26"/>
      <c r="C1" s="26"/>
      <c r="D1" s="26"/>
      <c r="E1" s="26"/>
      <c r="F1" s="26"/>
      <c r="G1" s="27"/>
      <c r="H1" s="230"/>
    </row>
    <row r="2" spans="1:26" ht="15.5" x14ac:dyDescent="0.35">
      <c r="A2" s="41"/>
      <c r="B2" s="41"/>
      <c r="C2" s="42"/>
      <c r="D2" s="41"/>
      <c r="E2" s="42"/>
      <c r="F2" s="41"/>
      <c r="G2" s="38"/>
      <c r="H2" s="197"/>
    </row>
    <row r="3" spans="1:26" ht="18" x14ac:dyDescent="0.4">
      <c r="A3" s="43" t="s">
        <v>120</v>
      </c>
      <c r="B3" s="43"/>
      <c r="C3" s="44"/>
      <c r="D3" s="43"/>
      <c r="E3" s="44"/>
      <c r="F3" s="44"/>
      <c r="G3" s="45"/>
      <c r="H3" s="198"/>
      <c r="I3" s="188"/>
      <c r="J3" s="188"/>
    </row>
    <row r="4" spans="1:26" x14ac:dyDescent="0.3">
      <c r="A4" s="38"/>
      <c r="B4" s="231"/>
      <c r="C4" s="231"/>
      <c r="D4" s="231"/>
      <c r="E4" s="231"/>
      <c r="F4" s="231"/>
      <c r="G4" s="231"/>
      <c r="H4" s="46"/>
      <c r="I4" s="37"/>
      <c r="U4" s="3"/>
      <c r="V4" s="3"/>
      <c r="W4" s="3"/>
      <c r="X4" s="3"/>
      <c r="Y4" s="3"/>
      <c r="Z4" s="3"/>
    </row>
    <row r="5" spans="1:26" x14ac:dyDescent="0.3">
      <c r="A5" s="325" t="s">
        <v>13</v>
      </c>
      <c r="B5" s="232"/>
      <c r="C5" s="232"/>
      <c r="D5" s="232"/>
      <c r="E5" s="232"/>
      <c r="F5" s="232"/>
      <c r="G5" s="232"/>
      <c r="H5" s="233"/>
      <c r="I5" s="37"/>
      <c r="R5" s="3"/>
      <c r="S5" s="3"/>
      <c r="T5" s="3"/>
      <c r="U5" s="3"/>
      <c r="V5" s="3"/>
      <c r="W5" s="3"/>
      <c r="X5" s="3"/>
      <c r="Y5" s="3"/>
      <c r="Z5" s="3"/>
    </row>
    <row r="6" spans="1:26" ht="26" x14ac:dyDescent="0.3">
      <c r="A6" s="461">
        <v>2020</v>
      </c>
      <c r="B6" s="326" t="s">
        <v>154</v>
      </c>
      <c r="C6" s="326" t="s">
        <v>68</v>
      </c>
      <c r="D6" s="326" t="s">
        <v>155</v>
      </c>
      <c r="E6" s="326" t="s">
        <v>1</v>
      </c>
      <c r="F6" s="326" t="s">
        <v>94</v>
      </c>
      <c r="G6" s="326" t="s">
        <v>99</v>
      </c>
      <c r="H6" s="196" t="s">
        <v>100</v>
      </c>
      <c r="I6" s="508" t="s">
        <v>227</v>
      </c>
      <c r="R6" s="3"/>
      <c r="S6" s="3"/>
      <c r="T6" s="3"/>
      <c r="U6" s="3"/>
      <c r="V6" s="3"/>
      <c r="W6" s="3"/>
      <c r="X6" s="3"/>
      <c r="Y6" s="3"/>
      <c r="Z6" s="3"/>
    </row>
    <row r="7" spans="1:26" x14ac:dyDescent="0.3">
      <c r="A7" s="190" t="s">
        <v>63</v>
      </c>
      <c r="B7" s="200">
        <v>46109.445964999999</v>
      </c>
      <c r="C7" s="200">
        <v>2426.6056559999979</v>
      </c>
      <c r="D7" s="200">
        <v>33795.430651000002</v>
      </c>
      <c r="E7" s="200">
        <v>44539.849793000001</v>
      </c>
      <c r="F7" s="199">
        <v>24348.848378000002</v>
      </c>
      <c r="G7" s="199">
        <v>151220.18044299999</v>
      </c>
      <c r="H7" s="354">
        <v>-1.0996707069212075E-2</v>
      </c>
      <c r="I7" s="328">
        <v>-1681.4140449999832</v>
      </c>
      <c r="J7" s="329"/>
      <c r="R7" s="3"/>
      <c r="S7" s="3"/>
      <c r="T7" s="3"/>
      <c r="U7" s="3"/>
      <c r="V7" s="3"/>
      <c r="W7" s="3"/>
      <c r="X7" s="3"/>
      <c r="Y7" s="3"/>
      <c r="Z7" s="3"/>
    </row>
    <row r="8" spans="1:26" ht="26" x14ac:dyDescent="0.3">
      <c r="A8" s="237" t="s">
        <v>19</v>
      </c>
      <c r="B8" s="238">
        <v>45222.429319999996</v>
      </c>
      <c r="C8" s="238">
        <v>2426.413948999998</v>
      </c>
      <c r="D8" s="238">
        <v>33545.652540000003</v>
      </c>
      <c r="E8" s="239">
        <v>44539.849793000001</v>
      </c>
      <c r="F8" s="240">
        <v>24003.807860000001</v>
      </c>
      <c r="G8" s="240">
        <v>149738.15346199999</v>
      </c>
      <c r="H8" s="330">
        <v>-1.0552399514458188E-2</v>
      </c>
      <c r="I8" s="328">
        <v>-1596.9484559999837</v>
      </c>
      <c r="J8" s="329"/>
      <c r="R8" s="3"/>
      <c r="S8" s="3"/>
      <c r="T8" s="3"/>
      <c r="U8" s="3"/>
      <c r="V8" s="3"/>
      <c r="W8" s="3"/>
      <c r="X8" s="3"/>
      <c r="Y8" s="3"/>
      <c r="Z8" s="3"/>
    </row>
    <row r="9" spans="1:26" ht="15" x14ac:dyDescent="0.3">
      <c r="A9" s="191" t="s">
        <v>95</v>
      </c>
      <c r="B9" s="192">
        <v>37948.666564999992</v>
      </c>
      <c r="C9" s="192">
        <v>710.51301099999773</v>
      </c>
      <c r="D9" s="192">
        <v>29999.526612000001</v>
      </c>
      <c r="E9" s="192">
        <v>18481.711078000004</v>
      </c>
      <c r="F9" s="177">
        <v>10699.313190000001</v>
      </c>
      <c r="G9" s="177">
        <v>97839.730456000005</v>
      </c>
      <c r="H9" s="331">
        <v>2.2403963769967561E-2</v>
      </c>
      <c r="I9" s="328">
        <v>2143.9644740000222</v>
      </c>
      <c r="J9" s="329"/>
      <c r="R9" s="3"/>
      <c r="S9" s="3"/>
      <c r="T9" s="3"/>
      <c r="U9" s="3"/>
      <c r="V9" s="3"/>
      <c r="W9" s="3"/>
      <c r="X9" s="3"/>
      <c r="Y9" s="3"/>
      <c r="Z9" s="3"/>
    </row>
    <row r="10" spans="1:26" x14ac:dyDescent="0.3">
      <c r="A10" s="182" t="s">
        <v>123</v>
      </c>
      <c r="B10" s="51">
        <v>16217.888121</v>
      </c>
      <c r="C10" s="51">
        <v>82.264012999999977</v>
      </c>
      <c r="D10" s="51">
        <v>7493.291878</v>
      </c>
      <c r="E10" s="51" t="s">
        <v>61</v>
      </c>
      <c r="F10" s="52" t="s">
        <v>61</v>
      </c>
      <c r="G10" s="49">
        <v>23793.444012</v>
      </c>
      <c r="H10" s="332">
        <v>1.493994946206878E-2</v>
      </c>
      <c r="I10" s="328">
        <v>350.24027900000146</v>
      </c>
      <c r="J10" s="333"/>
      <c r="R10" s="3"/>
      <c r="S10" s="3"/>
      <c r="T10" s="3"/>
      <c r="U10" s="3"/>
      <c r="V10" s="3"/>
      <c r="W10" s="3"/>
      <c r="X10" s="3"/>
      <c r="Y10" s="3"/>
      <c r="Z10" s="3"/>
    </row>
    <row r="11" spans="1:26" x14ac:dyDescent="0.3">
      <c r="A11" s="234" t="s">
        <v>124</v>
      </c>
      <c r="B11" s="178">
        <v>81.763982999999996</v>
      </c>
      <c r="C11" s="178">
        <v>0.15178900000000795</v>
      </c>
      <c r="D11" s="178">
        <v>2.1110410000000002</v>
      </c>
      <c r="E11" s="178" t="s">
        <v>61</v>
      </c>
      <c r="F11" s="179" t="s">
        <v>61</v>
      </c>
      <c r="G11" s="176">
        <v>84.026813000000004</v>
      </c>
      <c r="H11" s="334">
        <v>0.12441233243556704</v>
      </c>
      <c r="I11" s="328">
        <v>9.2972760000000108</v>
      </c>
      <c r="J11" s="329"/>
      <c r="R11" s="3"/>
      <c r="S11" s="3"/>
      <c r="T11" s="3"/>
      <c r="U11" s="3"/>
      <c r="V11" s="3"/>
      <c r="W11" s="3"/>
      <c r="X11" s="3"/>
      <c r="Y11" s="3"/>
      <c r="Z11" s="3"/>
    </row>
    <row r="12" spans="1:26" x14ac:dyDescent="0.3">
      <c r="A12" s="182" t="s">
        <v>125</v>
      </c>
      <c r="B12" s="53">
        <v>18775.357625000001</v>
      </c>
      <c r="C12" s="53">
        <v>87.83985599999869</v>
      </c>
      <c r="D12" s="53">
        <v>1907.2912160000001</v>
      </c>
      <c r="E12" s="53">
        <v>14314.335784000001</v>
      </c>
      <c r="F12" s="54">
        <v>178.901614</v>
      </c>
      <c r="G12" s="50">
        <v>35263.726095000005</v>
      </c>
      <c r="H12" s="335">
        <v>2.1368364603258749E-2</v>
      </c>
      <c r="I12" s="328">
        <v>737.76336000000447</v>
      </c>
      <c r="J12" s="329"/>
      <c r="R12" s="3"/>
      <c r="S12" s="3"/>
      <c r="T12" s="3"/>
      <c r="U12" s="3"/>
      <c r="V12" s="3"/>
      <c r="W12" s="3"/>
      <c r="X12" s="3"/>
      <c r="Y12" s="3"/>
      <c r="Z12" s="3"/>
    </row>
    <row r="13" spans="1:26" x14ac:dyDescent="0.3">
      <c r="A13" s="234" t="s">
        <v>126</v>
      </c>
      <c r="B13" s="178">
        <v>868.57515100000001</v>
      </c>
      <c r="C13" s="178">
        <v>4.0791159999999991</v>
      </c>
      <c r="D13" s="178">
        <v>233.292284</v>
      </c>
      <c r="E13" s="178" t="s">
        <v>61</v>
      </c>
      <c r="F13" s="179" t="s">
        <v>61</v>
      </c>
      <c r="G13" s="176">
        <v>1105.946551</v>
      </c>
      <c r="H13" s="334">
        <v>1.3088406538015018E-2</v>
      </c>
      <c r="I13" s="328">
        <v>14.288070000000062</v>
      </c>
      <c r="J13" s="329"/>
      <c r="R13" s="3"/>
      <c r="S13" s="3"/>
      <c r="T13" s="3"/>
      <c r="U13" s="3"/>
      <c r="V13" s="3"/>
      <c r="W13" s="3"/>
      <c r="X13" s="3"/>
      <c r="Y13" s="3"/>
      <c r="Z13" s="3"/>
    </row>
    <row r="14" spans="1:26" x14ac:dyDescent="0.3">
      <c r="A14" s="182" t="s">
        <v>127</v>
      </c>
      <c r="B14" s="53">
        <v>628.83641699999998</v>
      </c>
      <c r="C14" s="53">
        <v>2.2521879999990233</v>
      </c>
      <c r="D14" s="53">
        <v>7633.6127930000002</v>
      </c>
      <c r="E14" s="53" t="s">
        <v>61</v>
      </c>
      <c r="F14" s="54" t="s">
        <v>61</v>
      </c>
      <c r="G14" s="50">
        <v>8264.7013979999992</v>
      </c>
      <c r="H14" s="335">
        <v>3.2344226635381279E-2</v>
      </c>
      <c r="I14" s="328">
        <v>258.94015599999966</v>
      </c>
      <c r="J14" s="329"/>
      <c r="R14" s="3"/>
      <c r="S14" s="3"/>
      <c r="T14" s="3"/>
      <c r="U14" s="3"/>
      <c r="V14" s="3"/>
      <c r="W14" s="3"/>
      <c r="X14" s="3"/>
      <c r="Y14" s="3"/>
      <c r="Z14" s="3"/>
    </row>
    <row r="15" spans="1:26" x14ac:dyDescent="0.3">
      <c r="A15" s="234" t="s">
        <v>128</v>
      </c>
      <c r="B15" s="178">
        <v>653.99250199999994</v>
      </c>
      <c r="C15" s="178" t="s">
        <v>61</v>
      </c>
      <c r="D15" s="178">
        <v>5192.7747520000003</v>
      </c>
      <c r="E15" s="178">
        <v>3867.3592669999998</v>
      </c>
      <c r="F15" s="179">
        <v>9776.3299050000005</v>
      </c>
      <c r="G15" s="176">
        <v>19490.456426000001</v>
      </c>
      <c r="H15" s="334">
        <v>2.9882925792838799E-2</v>
      </c>
      <c r="I15" s="328">
        <v>565.53210899999976</v>
      </c>
      <c r="J15" s="329"/>
      <c r="R15" s="3"/>
      <c r="S15" s="3"/>
      <c r="T15" s="3"/>
      <c r="U15" s="3"/>
      <c r="V15" s="3"/>
      <c r="W15" s="3"/>
      <c r="X15" s="3"/>
      <c r="Y15" s="3"/>
      <c r="Z15" s="3"/>
    </row>
    <row r="16" spans="1:26" x14ac:dyDescent="0.3">
      <c r="A16" s="182" t="s">
        <v>129</v>
      </c>
      <c r="B16" s="53">
        <v>72.676972000000006</v>
      </c>
      <c r="C16" s="53" t="s">
        <v>61</v>
      </c>
      <c r="D16" s="53">
        <v>580.15622399999995</v>
      </c>
      <c r="E16" s="53">
        <v>300.01602700000001</v>
      </c>
      <c r="F16" s="54">
        <v>663.983656</v>
      </c>
      <c r="G16" s="50">
        <v>1616.832879</v>
      </c>
      <c r="H16" s="335">
        <v>3.8539120401755333E-2</v>
      </c>
      <c r="I16" s="328">
        <v>59.999008000000003</v>
      </c>
      <c r="J16" s="329"/>
      <c r="R16" s="3"/>
      <c r="S16" s="3"/>
      <c r="T16" s="3"/>
      <c r="U16" s="3"/>
      <c r="V16" s="3"/>
      <c r="W16" s="3"/>
      <c r="X16" s="3"/>
      <c r="Y16" s="3"/>
      <c r="Z16" s="3"/>
    </row>
    <row r="17" spans="1:31" x14ac:dyDescent="0.3">
      <c r="A17" s="234" t="s">
        <v>130</v>
      </c>
      <c r="B17" s="178">
        <v>25.595122</v>
      </c>
      <c r="C17" s="178" t="s">
        <v>61</v>
      </c>
      <c r="D17" s="178">
        <v>773.20931199999995</v>
      </c>
      <c r="E17" s="178" t="s">
        <v>61</v>
      </c>
      <c r="F17" s="179" t="s">
        <v>61</v>
      </c>
      <c r="G17" s="176">
        <v>798.8044339999999</v>
      </c>
      <c r="H17" s="334">
        <v>1.0409565333868942E-2</v>
      </c>
      <c r="I17" s="328">
        <v>8.2295409999999265</v>
      </c>
      <c r="J17" s="329"/>
      <c r="R17" s="3"/>
      <c r="S17" s="3"/>
      <c r="T17" s="3"/>
      <c r="U17" s="3"/>
      <c r="V17" s="3"/>
      <c r="W17" s="3"/>
      <c r="X17" s="3"/>
      <c r="Y17" s="3"/>
      <c r="Z17" s="3"/>
    </row>
    <row r="18" spans="1:31" x14ac:dyDescent="0.3">
      <c r="A18" s="182" t="s">
        <v>131</v>
      </c>
      <c r="B18" s="53">
        <v>623.98067200000003</v>
      </c>
      <c r="C18" s="53">
        <v>533.92604900000003</v>
      </c>
      <c r="D18" s="53">
        <v>5979.458756</v>
      </c>
      <c r="E18" s="53" t="s">
        <v>61</v>
      </c>
      <c r="F18" s="54" t="s">
        <v>61</v>
      </c>
      <c r="G18" s="50">
        <v>7137.3654770000003</v>
      </c>
      <c r="H18" s="335">
        <v>1.790149812315045E-2</v>
      </c>
      <c r="I18" s="328">
        <v>125.52249400000073</v>
      </c>
      <c r="J18" s="329"/>
      <c r="R18" s="3"/>
      <c r="S18" s="3"/>
      <c r="T18" s="3"/>
      <c r="U18" s="3"/>
      <c r="V18" s="3"/>
      <c r="W18" s="3"/>
      <c r="X18" s="3"/>
      <c r="Y18" s="3"/>
      <c r="Z18" s="3"/>
    </row>
    <row r="19" spans="1:31" x14ac:dyDescent="0.3">
      <c r="A19" s="235" t="s">
        <v>158</v>
      </c>
      <c r="B19" s="193">
        <v>0</v>
      </c>
      <c r="C19" s="236" t="s">
        <v>61</v>
      </c>
      <c r="D19" s="193">
        <v>204.32835600000001</v>
      </c>
      <c r="E19" s="193" t="s">
        <v>61</v>
      </c>
      <c r="F19" s="194">
        <v>80.098015000000004</v>
      </c>
      <c r="G19" s="195">
        <v>284.42637100000002</v>
      </c>
      <c r="H19" s="336">
        <v>5.2362310289413738E-2</v>
      </c>
      <c r="I19" s="328">
        <v>14.152180999999985</v>
      </c>
      <c r="J19" s="329"/>
      <c r="R19" s="3"/>
      <c r="S19" s="3"/>
      <c r="T19" s="3"/>
      <c r="U19" s="3"/>
      <c r="V19" s="3"/>
      <c r="W19" s="3"/>
      <c r="X19" s="3"/>
      <c r="Y19" s="3"/>
      <c r="Z19" s="3"/>
    </row>
    <row r="20" spans="1:31" ht="15" x14ac:dyDescent="0.3">
      <c r="A20" s="287" t="s">
        <v>62</v>
      </c>
      <c r="B20" s="288">
        <v>7273.7627549999997</v>
      </c>
      <c r="C20" s="288">
        <v>1715.900938</v>
      </c>
      <c r="D20" s="288">
        <v>3546.1259279999999</v>
      </c>
      <c r="E20" s="288">
        <v>26058.138715000001</v>
      </c>
      <c r="F20" s="50">
        <v>13304.49467</v>
      </c>
      <c r="G20" s="50">
        <v>51898.423005999997</v>
      </c>
      <c r="H20" s="353">
        <v>-6.7235039151133047E-2</v>
      </c>
      <c r="I20" s="328">
        <v>-3740.9129300000059</v>
      </c>
      <c r="J20" s="329"/>
      <c r="R20" s="3"/>
      <c r="S20" s="3"/>
      <c r="T20" s="3"/>
      <c r="U20" s="3"/>
      <c r="V20" s="3"/>
      <c r="W20" s="3"/>
      <c r="X20" s="3"/>
      <c r="Y20" s="3"/>
      <c r="Z20" s="3"/>
    </row>
    <row r="21" spans="1:31" x14ac:dyDescent="0.3">
      <c r="A21" s="234" t="s">
        <v>132</v>
      </c>
      <c r="B21" s="178">
        <v>4193.4243230000002</v>
      </c>
      <c r="C21" s="178">
        <v>9.1600000000000004E-4</v>
      </c>
      <c r="D21" s="178">
        <v>381.95307700000001</v>
      </c>
      <c r="E21" s="178">
        <v>11305.705891</v>
      </c>
      <c r="F21" s="179">
        <v>165.90789799999999</v>
      </c>
      <c r="G21" s="176">
        <v>16046.992104999999</v>
      </c>
      <c r="H21" s="334">
        <v>-1.9339494465455909E-2</v>
      </c>
      <c r="I21" s="328">
        <v>-316.46090900000127</v>
      </c>
      <c r="J21" s="329"/>
      <c r="R21" s="3"/>
      <c r="S21" s="3"/>
      <c r="T21" s="3"/>
      <c r="U21" s="3"/>
      <c r="V21" s="3"/>
      <c r="W21" s="3"/>
      <c r="X21" s="3"/>
      <c r="Y21" s="3"/>
      <c r="Z21" s="3"/>
    </row>
    <row r="22" spans="1:31" x14ac:dyDescent="0.3">
      <c r="A22" s="278" t="s">
        <v>139</v>
      </c>
      <c r="B22" s="53">
        <v>-245</v>
      </c>
      <c r="C22" s="53">
        <v>0</v>
      </c>
      <c r="D22" s="53">
        <v>-58</v>
      </c>
      <c r="E22" s="53">
        <v>362</v>
      </c>
      <c r="F22" s="54">
        <v>73</v>
      </c>
      <c r="G22" s="50">
        <v>132</v>
      </c>
      <c r="H22" s="335">
        <v>6.7647058823529411</v>
      </c>
      <c r="I22" s="328">
        <v>115</v>
      </c>
      <c r="J22" s="329"/>
      <c r="R22" s="3"/>
      <c r="S22" s="3"/>
      <c r="T22" s="3"/>
      <c r="U22" s="3"/>
      <c r="V22" s="3"/>
      <c r="W22" s="3"/>
      <c r="X22" s="3"/>
      <c r="Y22" s="3"/>
      <c r="Z22" s="3"/>
    </row>
    <row r="23" spans="1:31" x14ac:dyDescent="0.3">
      <c r="A23" s="234" t="s">
        <v>133</v>
      </c>
      <c r="B23" s="178">
        <v>260.669062</v>
      </c>
      <c r="C23" s="178">
        <v>0</v>
      </c>
      <c r="D23" s="178">
        <v>111.53789999999999</v>
      </c>
      <c r="E23" s="178">
        <v>5354.918815</v>
      </c>
      <c r="F23" s="179">
        <v>5032.5439859999997</v>
      </c>
      <c r="G23" s="176">
        <v>10759.669763</v>
      </c>
      <c r="H23" s="334">
        <v>-7.7112486337671982E-2</v>
      </c>
      <c r="I23" s="328">
        <v>-899.03143699999964</v>
      </c>
      <c r="J23" s="329"/>
      <c r="R23" s="3"/>
      <c r="S23" s="3"/>
      <c r="T23" s="3"/>
      <c r="U23" s="3"/>
      <c r="V23" s="3"/>
      <c r="W23" s="3"/>
      <c r="X23" s="3"/>
      <c r="Y23" s="3"/>
      <c r="Z23" s="3"/>
    </row>
    <row r="24" spans="1:31" x14ac:dyDescent="0.3">
      <c r="A24" s="278" t="s">
        <v>134</v>
      </c>
      <c r="B24" s="53">
        <v>78.546569000000005</v>
      </c>
      <c r="C24" s="53">
        <v>0</v>
      </c>
      <c r="D24" s="53">
        <v>57.817228999999998</v>
      </c>
      <c r="E24" s="53">
        <v>7517.3198560000001</v>
      </c>
      <c r="F24" s="54">
        <v>113.646261</v>
      </c>
      <c r="G24" s="50">
        <v>7767.3299150000003</v>
      </c>
      <c r="H24" s="335">
        <v>3.2855142755777278E-2</v>
      </c>
      <c r="I24" s="328">
        <v>247.07892000000083</v>
      </c>
      <c r="J24" s="329"/>
      <c r="R24" s="3"/>
      <c r="S24" s="3"/>
      <c r="T24" s="3"/>
      <c r="U24" s="3"/>
      <c r="V24" s="3"/>
      <c r="W24" s="3"/>
      <c r="X24" s="3"/>
      <c r="Y24" s="3"/>
      <c r="Z24" s="3"/>
    </row>
    <row r="25" spans="1:31" s="40" customFormat="1" x14ac:dyDescent="0.3">
      <c r="A25" s="234" t="s">
        <v>96</v>
      </c>
      <c r="B25" s="178">
        <v>14.998899</v>
      </c>
      <c r="C25" s="178">
        <v>1179.131871</v>
      </c>
      <c r="D25" s="178">
        <v>3173.71974</v>
      </c>
      <c r="E25" s="178">
        <v>0</v>
      </c>
      <c r="F25" s="179">
        <v>0</v>
      </c>
      <c r="G25" s="176">
        <v>4367.8505100000002</v>
      </c>
      <c r="H25" s="334">
        <v>-5.3772252369604923E-2</v>
      </c>
      <c r="I25" s="328">
        <v>-248.21630999999979</v>
      </c>
      <c r="J25" s="329"/>
      <c r="K25" s="37"/>
      <c r="R25" s="3"/>
      <c r="S25" s="3"/>
      <c r="T25" s="3"/>
      <c r="U25" s="3"/>
      <c r="V25" s="3"/>
      <c r="W25" s="3"/>
      <c r="X25" s="3"/>
      <c r="Y25" s="3"/>
      <c r="Z25" s="3"/>
      <c r="AA25" s="3"/>
      <c r="AB25" s="3"/>
      <c r="AC25" s="3"/>
      <c r="AD25" s="3"/>
      <c r="AE25" s="3"/>
    </row>
    <row r="26" spans="1:31" x14ac:dyDescent="0.3">
      <c r="A26" s="278" t="s">
        <v>135</v>
      </c>
      <c r="B26" s="53">
        <v>849.36994500000003</v>
      </c>
      <c r="C26" s="53">
        <v>702.55956500000002</v>
      </c>
      <c r="D26" s="53">
        <v>34.615409</v>
      </c>
      <c r="E26" s="53">
        <v>659.59276799999998</v>
      </c>
      <c r="F26" s="54">
        <v>9.3742289999999997</v>
      </c>
      <c r="G26" s="50">
        <v>2255.5119159999999</v>
      </c>
      <c r="H26" s="335">
        <v>-2.0826245865428805E-2</v>
      </c>
      <c r="I26" s="328">
        <v>-47.97294200000033</v>
      </c>
      <c r="J26" s="329"/>
      <c r="R26" s="3"/>
      <c r="S26" s="3"/>
      <c r="T26" s="3"/>
      <c r="U26" s="3"/>
      <c r="V26" s="3"/>
      <c r="W26" s="3"/>
      <c r="X26" s="3"/>
      <c r="Y26" s="3"/>
      <c r="Z26" s="3"/>
    </row>
    <row r="27" spans="1:31" x14ac:dyDescent="0.3">
      <c r="A27" s="234" t="s">
        <v>136</v>
      </c>
      <c r="B27" s="178">
        <v>0</v>
      </c>
      <c r="C27" s="178">
        <v>0</v>
      </c>
      <c r="D27" s="178">
        <v>0</v>
      </c>
      <c r="E27" s="178">
        <v>0</v>
      </c>
      <c r="F27" s="179">
        <v>2091.290661</v>
      </c>
      <c r="G27" s="176">
        <v>2091.290661</v>
      </c>
      <c r="H27" s="334">
        <v>-9.0205055070899931E-2</v>
      </c>
      <c r="I27" s="328">
        <v>-207.34890899999982</v>
      </c>
      <c r="J27" s="329"/>
      <c r="R27" s="3"/>
      <c r="S27" s="3"/>
      <c r="T27" s="3"/>
      <c r="U27" s="3"/>
      <c r="V27" s="3"/>
      <c r="W27" s="3"/>
      <c r="X27" s="3"/>
      <c r="Y27" s="3"/>
      <c r="Z27" s="3"/>
    </row>
    <row r="28" spans="1:31" ht="25" x14ac:dyDescent="0.3">
      <c r="A28" s="182" t="s">
        <v>121</v>
      </c>
      <c r="B28" s="53">
        <v>0</v>
      </c>
      <c r="C28" s="53">
        <v>0</v>
      </c>
      <c r="D28" s="53">
        <v>0</v>
      </c>
      <c r="E28" s="53">
        <v>12.289508</v>
      </c>
      <c r="F28" s="54">
        <v>689.97422400000005</v>
      </c>
      <c r="G28" s="50">
        <v>702.263732</v>
      </c>
      <c r="H28" s="335">
        <v>-0.70246689724457156</v>
      </c>
      <c r="I28" s="328">
        <v>-1658.023999</v>
      </c>
      <c r="J28" s="329"/>
      <c r="R28" s="3"/>
      <c r="S28" s="3"/>
      <c r="T28" s="3"/>
      <c r="U28" s="3"/>
      <c r="V28" s="3"/>
      <c r="W28" s="3"/>
      <c r="X28" s="3"/>
      <c r="Y28" s="3"/>
      <c r="Z28" s="3"/>
    </row>
    <row r="29" spans="1:31" x14ac:dyDescent="0.3">
      <c r="A29" s="234" t="s">
        <v>22</v>
      </c>
      <c r="B29" s="178">
        <v>2.3088769999999998</v>
      </c>
      <c r="C29" s="178">
        <v>0</v>
      </c>
      <c r="D29" s="178">
        <v>6.9381999999999999E-2</v>
      </c>
      <c r="E29" s="178">
        <v>528.16518099999996</v>
      </c>
      <c r="F29" s="179">
        <v>7.7081210000000002</v>
      </c>
      <c r="G29" s="176">
        <v>538.25156099999992</v>
      </c>
      <c r="H29" s="334">
        <v>-5.1449900749609534E-2</v>
      </c>
      <c r="I29" s="328">
        <v>-29.195072999999979</v>
      </c>
      <c r="J29" s="329"/>
      <c r="R29" s="3"/>
      <c r="S29" s="3"/>
      <c r="T29" s="3"/>
      <c r="U29" s="3"/>
      <c r="V29" s="3"/>
      <c r="W29" s="3"/>
      <c r="X29" s="3"/>
      <c r="Y29" s="3"/>
      <c r="Z29" s="3"/>
    </row>
    <row r="30" spans="1:31" x14ac:dyDescent="0.3">
      <c r="A30" s="278" t="s">
        <v>23</v>
      </c>
      <c r="B30" s="53">
        <v>170.278986</v>
      </c>
      <c r="C30" s="53">
        <v>5.8007520000000001</v>
      </c>
      <c r="D30" s="53">
        <v>200.32890599999999</v>
      </c>
      <c r="E30" s="53">
        <v>23.507237</v>
      </c>
      <c r="F30" s="54">
        <v>1.1133029999999999</v>
      </c>
      <c r="G30" s="50">
        <v>401.02918399999993</v>
      </c>
      <c r="H30" s="335">
        <v>-0.27394170029849263</v>
      </c>
      <c r="I30" s="328">
        <v>-151.30825800000008</v>
      </c>
      <c r="J30" s="329"/>
      <c r="R30" s="3"/>
      <c r="S30" s="3"/>
      <c r="T30" s="3"/>
      <c r="U30" s="3"/>
      <c r="V30" s="3"/>
      <c r="W30" s="3"/>
      <c r="X30" s="3"/>
      <c r="Y30" s="3"/>
      <c r="Z30" s="3"/>
    </row>
    <row r="31" spans="1:31" x14ac:dyDescent="0.3">
      <c r="A31" s="234" t="s">
        <v>137</v>
      </c>
      <c r="B31" s="178">
        <v>1012.842356</v>
      </c>
      <c r="C31" s="178">
        <v>0.06</v>
      </c>
      <c r="D31" s="178">
        <v>11.229723999999999</v>
      </c>
      <c r="E31" s="178">
        <v>114.828294</v>
      </c>
      <c r="F31" s="179">
        <v>840.97838300000001</v>
      </c>
      <c r="G31" s="176">
        <v>1979.9387569999999</v>
      </c>
      <c r="H31" s="334">
        <v>-3.469391398941768E-2</v>
      </c>
      <c r="I31" s="328">
        <v>-71.160667000000103</v>
      </c>
      <c r="J31" s="329"/>
      <c r="R31" s="3"/>
      <c r="S31" s="3"/>
      <c r="T31" s="3"/>
      <c r="U31" s="3"/>
      <c r="V31" s="3"/>
      <c r="W31" s="3"/>
      <c r="X31" s="3"/>
      <c r="Y31" s="3"/>
      <c r="Z31" s="3"/>
    </row>
    <row r="32" spans="1:31" x14ac:dyDescent="0.3">
      <c r="A32" s="338" t="s">
        <v>138</v>
      </c>
      <c r="B32" s="53">
        <v>97.394599999999997</v>
      </c>
      <c r="C32" s="53">
        <v>0.06</v>
      </c>
      <c r="D32" s="53">
        <v>9.3116029999999999</v>
      </c>
      <c r="E32" s="53">
        <v>81.298281000000003</v>
      </c>
      <c r="F32" s="54">
        <v>296.255402</v>
      </c>
      <c r="G32" s="50">
        <v>484.319886</v>
      </c>
      <c r="H32" s="335">
        <v>-0.10346523264213592</v>
      </c>
      <c r="I32" s="328">
        <v>-55.893281000000002</v>
      </c>
      <c r="J32" s="329"/>
      <c r="R32" s="3"/>
      <c r="S32" s="3"/>
      <c r="T32" s="3"/>
      <c r="U32" s="3"/>
      <c r="V32" s="3"/>
      <c r="W32" s="3"/>
      <c r="X32" s="3"/>
      <c r="Y32" s="3"/>
      <c r="Z32" s="3"/>
    </row>
    <row r="33" spans="1:26" x14ac:dyDescent="0.3">
      <c r="A33" s="337" t="s">
        <v>122</v>
      </c>
      <c r="B33" s="178">
        <v>912.99437599999999</v>
      </c>
      <c r="C33" s="178">
        <v>0</v>
      </c>
      <c r="D33" s="178">
        <v>1.21221</v>
      </c>
      <c r="E33" s="178">
        <v>20.289574000000002</v>
      </c>
      <c r="F33" s="179">
        <v>296.06252599999999</v>
      </c>
      <c r="G33" s="176">
        <v>1230.5586860000001</v>
      </c>
      <c r="H33" s="334">
        <v>-7.4321589154335843E-4</v>
      </c>
      <c r="I33" s="328">
        <v>-0.91525099999989834</v>
      </c>
      <c r="J33" s="329"/>
      <c r="R33" s="3"/>
      <c r="S33" s="3"/>
      <c r="T33" s="3"/>
      <c r="U33" s="3"/>
      <c r="V33" s="3"/>
      <c r="W33" s="3"/>
      <c r="X33" s="3"/>
      <c r="Y33" s="3"/>
      <c r="Z33" s="3"/>
    </row>
    <row r="34" spans="1:26" x14ac:dyDescent="0.3">
      <c r="A34" s="278" t="s">
        <v>69</v>
      </c>
      <c r="B34" s="53">
        <v>0</v>
      </c>
      <c r="C34" s="53">
        <v>0</v>
      </c>
      <c r="D34" s="53">
        <v>0</v>
      </c>
      <c r="E34" s="53">
        <v>0</v>
      </c>
      <c r="F34" s="54">
        <v>4025.2403669999999</v>
      </c>
      <c r="G34" s="50">
        <v>4025.2403669999999</v>
      </c>
      <c r="H34" s="335">
        <v>-6.2038889559918875E-2</v>
      </c>
      <c r="I34" s="328">
        <v>-266.23858900000005</v>
      </c>
      <c r="J34" s="329"/>
      <c r="R34" s="3"/>
      <c r="S34" s="3"/>
      <c r="T34" s="3"/>
      <c r="U34" s="3"/>
      <c r="V34" s="3"/>
      <c r="W34" s="3"/>
      <c r="X34" s="3"/>
      <c r="Y34" s="3"/>
      <c r="Z34" s="3"/>
    </row>
    <row r="35" spans="1:26" x14ac:dyDescent="0.3">
      <c r="A35" s="347" t="s">
        <v>141</v>
      </c>
      <c r="B35" s="178">
        <v>280.30439899999999</v>
      </c>
      <c r="C35" s="178">
        <v>5.7211999999999999E-2</v>
      </c>
      <c r="D35" s="178">
        <v>1.2591E-2</v>
      </c>
      <c r="E35" s="178">
        <v>0</v>
      </c>
      <c r="F35" s="179">
        <v>0</v>
      </c>
      <c r="G35" s="176">
        <v>280.37420199999997</v>
      </c>
      <c r="H35" s="334">
        <v>4.1498144079385346E-2</v>
      </c>
      <c r="I35" s="328">
        <v>11.171415999999965</v>
      </c>
      <c r="J35" s="329"/>
      <c r="R35" s="3"/>
      <c r="S35" s="3"/>
      <c r="T35" s="3"/>
      <c r="U35" s="3"/>
      <c r="V35" s="3"/>
      <c r="W35" s="3"/>
      <c r="X35" s="3"/>
      <c r="Y35" s="3"/>
      <c r="Z35" s="3"/>
    </row>
    <row r="36" spans="1:26" x14ac:dyDescent="0.3">
      <c r="A36" s="278" t="s">
        <v>142</v>
      </c>
      <c r="B36" s="53">
        <v>110.81836800000001</v>
      </c>
      <c r="C36" s="53">
        <v>0</v>
      </c>
      <c r="D36" s="53">
        <v>0</v>
      </c>
      <c r="E36" s="53">
        <v>0</v>
      </c>
      <c r="F36" s="54">
        <v>0</v>
      </c>
      <c r="G36" s="50">
        <v>110.81836800000001</v>
      </c>
      <c r="H36" s="335">
        <v>4.3344894557828528E-3</v>
      </c>
      <c r="I36" s="328">
        <v>0.47826800000001413</v>
      </c>
      <c r="J36" s="329"/>
      <c r="R36" s="3"/>
      <c r="S36" s="3"/>
      <c r="T36" s="3"/>
      <c r="U36" s="3"/>
      <c r="V36" s="3"/>
      <c r="W36" s="3"/>
      <c r="X36" s="3"/>
      <c r="Y36" s="3"/>
      <c r="Z36" s="3"/>
    </row>
    <row r="37" spans="1:26" x14ac:dyDescent="0.3">
      <c r="A37" s="347" t="s">
        <v>143</v>
      </c>
      <c r="B37" s="178">
        <v>6.5850419999999996</v>
      </c>
      <c r="C37" s="178">
        <v>0.22140099999999999</v>
      </c>
      <c r="D37" s="178">
        <v>7.7991000000000005E-2</v>
      </c>
      <c r="E37" s="178">
        <v>0</v>
      </c>
      <c r="F37" s="179">
        <v>0</v>
      </c>
      <c r="G37" s="176">
        <v>6.8844339999999997</v>
      </c>
      <c r="H37" s="334">
        <v>8.5480625218868012E-2</v>
      </c>
      <c r="I37" s="328">
        <v>0.54214299999999938</v>
      </c>
      <c r="J37" s="329"/>
      <c r="R37" s="3"/>
      <c r="S37" s="3"/>
      <c r="T37" s="3"/>
      <c r="U37" s="3"/>
      <c r="V37" s="3"/>
      <c r="W37" s="3"/>
      <c r="X37" s="3"/>
      <c r="Y37" s="3"/>
      <c r="Z37" s="3"/>
    </row>
    <row r="38" spans="1:26" x14ac:dyDescent="0.3">
      <c r="A38" s="278" t="s">
        <v>144</v>
      </c>
      <c r="B38" s="53">
        <v>2.3146740000000001</v>
      </c>
      <c r="C38" s="53">
        <v>0.19863400000000001</v>
      </c>
      <c r="D38" s="53">
        <v>0.17168800000000001</v>
      </c>
      <c r="E38" s="53">
        <v>0</v>
      </c>
      <c r="F38" s="54">
        <v>0.61607299999999998</v>
      </c>
      <c r="G38" s="50">
        <v>3.3010690000000005</v>
      </c>
      <c r="H38" s="335">
        <v>-0.31628089435466111</v>
      </c>
      <c r="I38" s="328">
        <v>-1.5270379999999997</v>
      </c>
      <c r="J38" s="329"/>
      <c r="R38" s="3"/>
      <c r="S38" s="3"/>
      <c r="T38" s="3"/>
      <c r="U38" s="3"/>
      <c r="V38" s="3"/>
      <c r="W38" s="3"/>
      <c r="X38" s="3"/>
      <c r="Y38" s="3"/>
      <c r="Z38" s="3"/>
    </row>
    <row r="39" spans="1:26" x14ac:dyDescent="0.3">
      <c r="A39" s="347" t="s">
        <v>145</v>
      </c>
      <c r="B39" s="178">
        <v>89.865050999999994</v>
      </c>
      <c r="C39" s="178">
        <v>9.1516E-2</v>
      </c>
      <c r="D39" s="178">
        <v>2.1559460000000001</v>
      </c>
      <c r="E39" s="178">
        <v>0</v>
      </c>
      <c r="F39" s="179">
        <v>0</v>
      </c>
      <c r="G39" s="176">
        <v>92.112512999999993</v>
      </c>
      <c r="H39" s="334">
        <v>-0.4253415336167311</v>
      </c>
      <c r="I39" s="328">
        <v>-68.178370000000015</v>
      </c>
      <c r="J39" s="329"/>
      <c r="R39" s="3"/>
      <c r="S39" s="3"/>
      <c r="T39" s="3"/>
      <c r="U39" s="3"/>
      <c r="V39" s="3"/>
      <c r="W39" s="3"/>
      <c r="X39" s="3"/>
      <c r="Y39" s="3"/>
      <c r="Z39" s="3"/>
    </row>
    <row r="40" spans="1:26" x14ac:dyDescent="0.3">
      <c r="A40" s="278" t="s">
        <v>146</v>
      </c>
      <c r="B40" s="53">
        <v>0</v>
      </c>
      <c r="C40" s="53">
        <v>0</v>
      </c>
      <c r="D40" s="53">
        <v>0</v>
      </c>
      <c r="E40" s="53">
        <v>0</v>
      </c>
      <c r="F40" s="54">
        <v>0.241147</v>
      </c>
      <c r="G40" s="50">
        <v>0.241147</v>
      </c>
      <c r="H40" s="335">
        <v>-0.91478121664887935</v>
      </c>
      <c r="I40" s="328">
        <v>-2.5885930000000004</v>
      </c>
      <c r="J40" s="329"/>
      <c r="R40" s="3"/>
      <c r="S40" s="3"/>
      <c r="T40" s="3"/>
      <c r="U40" s="3"/>
      <c r="V40" s="3"/>
      <c r="W40" s="3"/>
      <c r="X40" s="3"/>
      <c r="Y40" s="3"/>
      <c r="Z40" s="3"/>
    </row>
    <row r="41" spans="1:26" x14ac:dyDescent="0.3">
      <c r="A41" s="347" t="s">
        <v>147</v>
      </c>
      <c r="B41" s="178">
        <v>4.0969999999999999E-3</v>
      </c>
      <c r="C41" s="178">
        <v>0.13084000000000001</v>
      </c>
      <c r="D41" s="178">
        <v>0</v>
      </c>
      <c r="E41" s="178">
        <v>0</v>
      </c>
      <c r="F41" s="179">
        <v>0</v>
      </c>
      <c r="G41" s="176">
        <v>0.134937</v>
      </c>
      <c r="H41" s="334">
        <v>-0.69258090605670541</v>
      </c>
      <c r="I41" s="328">
        <v>-0.30399799999999999</v>
      </c>
      <c r="J41" s="329"/>
      <c r="R41" s="3"/>
      <c r="S41" s="3"/>
      <c r="T41" s="3"/>
      <c r="U41" s="3"/>
      <c r="V41" s="3"/>
      <c r="W41" s="3"/>
      <c r="X41" s="3"/>
      <c r="Y41" s="3"/>
      <c r="Z41" s="3"/>
    </row>
    <row r="42" spans="1:26" x14ac:dyDescent="0.3">
      <c r="A42" s="278" t="s">
        <v>148</v>
      </c>
      <c r="B42" s="53">
        <v>16.075851</v>
      </c>
      <c r="C42" s="53">
        <v>3.3906529999999999</v>
      </c>
      <c r="D42" s="53">
        <v>1.5709379999999999</v>
      </c>
      <c r="E42" s="53">
        <v>0</v>
      </c>
      <c r="F42" s="54">
        <v>0</v>
      </c>
      <c r="G42" s="50">
        <v>21.037441999999999</v>
      </c>
      <c r="H42" s="335">
        <v>-3.2114072048914033E-2</v>
      </c>
      <c r="I42" s="328">
        <v>-0.69801400000000058</v>
      </c>
      <c r="J42" s="329"/>
      <c r="R42" s="3"/>
      <c r="S42" s="3"/>
      <c r="T42" s="3"/>
      <c r="U42" s="3"/>
      <c r="V42" s="3"/>
      <c r="W42" s="3"/>
      <c r="X42" s="3"/>
      <c r="Y42" s="3"/>
      <c r="Z42" s="3"/>
    </row>
    <row r="43" spans="1:26" x14ac:dyDescent="0.3">
      <c r="A43" s="347" t="s">
        <v>149</v>
      </c>
      <c r="B43" s="178">
        <v>0</v>
      </c>
      <c r="C43" s="178">
        <v>0</v>
      </c>
      <c r="D43" s="178">
        <v>0</v>
      </c>
      <c r="E43" s="178">
        <v>0</v>
      </c>
      <c r="F43" s="179">
        <v>212.93879999999999</v>
      </c>
      <c r="G43" s="176">
        <v>212.93879999999999</v>
      </c>
      <c r="H43" s="334">
        <v>0</v>
      </c>
      <c r="I43" s="328">
        <v>0</v>
      </c>
      <c r="J43" s="329"/>
      <c r="R43" s="3"/>
      <c r="S43" s="3"/>
      <c r="T43" s="3"/>
      <c r="U43" s="3"/>
      <c r="V43" s="3"/>
      <c r="W43" s="3"/>
      <c r="X43" s="3"/>
      <c r="Y43" s="3"/>
      <c r="Z43" s="3"/>
    </row>
    <row r="44" spans="1:26" x14ac:dyDescent="0.3">
      <c r="A44" s="278" t="s">
        <v>150</v>
      </c>
      <c r="B44" s="53">
        <v>8.5232899999999994</v>
      </c>
      <c r="C44" s="53">
        <v>0</v>
      </c>
      <c r="D44" s="53">
        <v>0.81829499999999999</v>
      </c>
      <c r="E44" s="53">
        <v>10.928005000000001</v>
      </c>
      <c r="F44" s="54">
        <v>0</v>
      </c>
      <c r="G44" s="50">
        <v>20.269590000000001</v>
      </c>
      <c r="H44" s="335">
        <v>4.5099400398826761E-2</v>
      </c>
      <c r="I44" s="328">
        <v>0.8746980000000022</v>
      </c>
      <c r="J44" s="329"/>
      <c r="R44" s="3"/>
      <c r="S44" s="3"/>
      <c r="T44" s="3"/>
      <c r="U44" s="3"/>
      <c r="V44" s="3"/>
      <c r="W44" s="3"/>
      <c r="X44" s="3"/>
      <c r="Y44" s="3"/>
      <c r="Z44" s="3"/>
    </row>
    <row r="45" spans="1:26" x14ac:dyDescent="0.3">
      <c r="A45" s="347" t="s">
        <v>151</v>
      </c>
      <c r="B45" s="178">
        <v>21.272058000000001</v>
      </c>
      <c r="C45" s="178">
        <v>0</v>
      </c>
      <c r="D45" s="178">
        <v>7.6000000000000004E-5</v>
      </c>
      <c r="E45" s="178">
        <v>0</v>
      </c>
      <c r="F45" s="179">
        <v>0</v>
      </c>
      <c r="G45" s="176">
        <v>21.272134000000001</v>
      </c>
      <c r="H45" s="334">
        <v>-5.8213355390859922E-2</v>
      </c>
      <c r="I45" s="328">
        <v>-1.3148649999999975</v>
      </c>
      <c r="J45" s="329"/>
      <c r="R45" s="3"/>
      <c r="S45" s="3"/>
      <c r="T45" s="3"/>
      <c r="U45" s="3"/>
      <c r="V45" s="3"/>
      <c r="W45" s="3"/>
      <c r="X45" s="3"/>
      <c r="Y45" s="3"/>
      <c r="Z45" s="3"/>
    </row>
    <row r="46" spans="1:26" x14ac:dyDescent="0.3">
      <c r="A46" s="278" t="s">
        <v>159</v>
      </c>
      <c r="B46" s="53">
        <v>190.953374</v>
      </c>
      <c r="C46" s="53">
        <v>1.0031600000000001</v>
      </c>
      <c r="D46" s="53">
        <v>14.771843000000001</v>
      </c>
      <c r="E46" s="53">
        <v>0</v>
      </c>
      <c r="F46" s="54">
        <v>0</v>
      </c>
      <c r="G46" s="50">
        <v>206.72837699999999</v>
      </c>
      <c r="H46" s="335">
        <v>-0.34411282048587688</v>
      </c>
      <c r="I46" s="328">
        <v>-108.46055099999998</v>
      </c>
      <c r="J46" s="329"/>
      <c r="R46" s="3"/>
      <c r="S46" s="3"/>
      <c r="T46" s="3"/>
      <c r="U46" s="3"/>
      <c r="V46" s="3"/>
      <c r="W46" s="3"/>
      <c r="X46" s="3"/>
      <c r="Y46" s="3"/>
      <c r="Z46" s="3"/>
    </row>
    <row r="47" spans="1:26" x14ac:dyDescent="0.3">
      <c r="A47" s="347" t="s">
        <v>152</v>
      </c>
      <c r="B47" s="178">
        <v>31.491617999999999</v>
      </c>
      <c r="C47" s="178">
        <v>2.1778490000000001</v>
      </c>
      <c r="D47" s="178">
        <v>0.74421099999999996</v>
      </c>
      <c r="E47" s="178">
        <v>16.132358</v>
      </c>
      <c r="F47" s="179">
        <v>0</v>
      </c>
      <c r="G47" s="176">
        <v>50.546036000000001</v>
      </c>
      <c r="H47" s="334">
        <v>-0.17956007823926112</v>
      </c>
      <c r="I47" s="328">
        <v>-11.062418999999998</v>
      </c>
      <c r="J47" s="329"/>
      <c r="R47" s="3"/>
      <c r="S47" s="3"/>
      <c r="T47" s="3"/>
      <c r="U47" s="3"/>
      <c r="V47" s="3"/>
      <c r="W47" s="3"/>
      <c r="X47" s="3"/>
      <c r="Y47" s="3"/>
      <c r="Z47" s="3"/>
    </row>
    <row r="48" spans="1:26" x14ac:dyDescent="0.3">
      <c r="A48" s="278" t="s">
        <v>153</v>
      </c>
      <c r="B48" s="53">
        <v>161.055001</v>
      </c>
      <c r="C48" s="53">
        <v>0</v>
      </c>
      <c r="D48" s="53">
        <v>1.929119</v>
      </c>
      <c r="E48" s="53">
        <v>0</v>
      </c>
      <c r="F48" s="54">
        <v>0</v>
      </c>
      <c r="G48" s="50">
        <v>162.98412000000002</v>
      </c>
      <c r="H48" s="335">
        <v>-0.18682642211472866</v>
      </c>
      <c r="I48" s="328">
        <v>-37.44556</v>
      </c>
      <c r="J48" s="329"/>
      <c r="R48" s="3"/>
      <c r="S48" s="3"/>
      <c r="T48" s="3"/>
      <c r="U48" s="3"/>
      <c r="V48" s="3"/>
      <c r="W48" s="3"/>
      <c r="X48" s="3"/>
      <c r="Y48" s="3"/>
      <c r="Z48" s="3"/>
    </row>
    <row r="49" spans="1:26" x14ac:dyDescent="0.3">
      <c r="A49" s="350" t="s">
        <v>140</v>
      </c>
      <c r="B49" s="193">
        <v>17.060914999998204</v>
      </c>
      <c r="C49" s="193">
        <v>-178.92343100000008</v>
      </c>
      <c r="D49" s="193">
        <v>-389.39813700000036</v>
      </c>
      <c r="E49" s="193">
        <v>152.75080200000281</v>
      </c>
      <c r="F49" s="194">
        <v>39.921217000000979</v>
      </c>
      <c r="G49" s="194">
        <v>-358.58863399998972</v>
      </c>
      <c r="H49" s="334">
        <v>-2.8390868904082267E-2</v>
      </c>
      <c r="I49" s="328">
        <v>10.478126000014527</v>
      </c>
      <c r="J49" s="329"/>
      <c r="R49" s="3"/>
      <c r="S49" s="3"/>
      <c r="T49" s="3"/>
      <c r="U49" s="3"/>
      <c r="V49" s="3"/>
      <c r="W49" s="3"/>
      <c r="X49" s="3"/>
      <c r="Y49" s="3"/>
      <c r="Z49" s="3"/>
    </row>
    <row r="50" spans="1:26" ht="28" x14ac:dyDescent="0.3">
      <c r="A50" s="237" t="s">
        <v>64</v>
      </c>
      <c r="B50" s="289">
        <v>887.01664500000004</v>
      </c>
      <c r="C50" s="238">
        <v>0.19170699999999999</v>
      </c>
      <c r="D50" s="289">
        <v>249.778111</v>
      </c>
      <c r="E50" s="239">
        <v>0</v>
      </c>
      <c r="F50" s="240">
        <v>345.04051800000002</v>
      </c>
      <c r="G50" s="240">
        <v>1482.026981</v>
      </c>
      <c r="H50" s="330">
        <v>-5.3920197655326185E-2</v>
      </c>
      <c r="I50" s="328">
        <v>-84.465588999999909</v>
      </c>
      <c r="J50" s="329"/>
      <c r="O50" s="3"/>
      <c r="P50" s="3"/>
      <c r="Q50" s="3"/>
      <c r="R50" s="3"/>
      <c r="S50" s="3"/>
      <c r="T50" s="3"/>
      <c r="U50" s="3"/>
      <c r="V50" s="3"/>
      <c r="W50" s="3"/>
      <c r="X50" s="3"/>
      <c r="Y50" s="3"/>
      <c r="Z50" s="3"/>
    </row>
    <row r="51" spans="1:26" x14ac:dyDescent="0.3">
      <c r="A51" s="234" t="s">
        <v>22</v>
      </c>
      <c r="B51" s="178">
        <v>855.46164699999997</v>
      </c>
      <c r="C51" s="178">
        <v>0.20272999999999999</v>
      </c>
      <c r="D51" s="178">
        <v>249.44153600000001</v>
      </c>
      <c r="E51" s="178">
        <v>0</v>
      </c>
      <c r="F51" s="179">
        <v>49.156047000000001</v>
      </c>
      <c r="G51" s="176">
        <v>1154.2619599999998</v>
      </c>
      <c r="H51" s="334">
        <v>-5.15257572548109E-2</v>
      </c>
      <c r="I51" s="328">
        <v>-62.705152000000226</v>
      </c>
      <c r="J51" s="329"/>
      <c r="O51" s="3"/>
      <c r="P51" s="3"/>
      <c r="Q51" s="3"/>
      <c r="R51" s="3"/>
      <c r="S51" s="3"/>
      <c r="T51" s="3"/>
      <c r="U51" s="3"/>
      <c r="V51" s="3"/>
      <c r="W51" s="3"/>
      <c r="X51" s="3"/>
      <c r="Y51" s="3"/>
      <c r="Z51" s="3"/>
    </row>
    <row r="52" spans="1:26" x14ac:dyDescent="0.3">
      <c r="A52" s="182" t="s">
        <v>133</v>
      </c>
      <c r="B52" s="53">
        <v>1.0939999999999999E-3</v>
      </c>
      <c r="C52" s="53">
        <v>0</v>
      </c>
      <c r="D52" s="53">
        <v>0</v>
      </c>
      <c r="E52" s="53">
        <v>0</v>
      </c>
      <c r="F52" s="54">
        <v>295.88447100000002</v>
      </c>
      <c r="G52" s="50">
        <v>295.88556500000004</v>
      </c>
      <c r="H52" s="335">
        <v>-1.4763724985889848E-2</v>
      </c>
      <c r="I52" s="328">
        <v>-4.4338329999999928</v>
      </c>
      <c r="J52" s="329"/>
      <c r="O52" s="3"/>
      <c r="P52" s="3"/>
      <c r="Q52" s="3"/>
      <c r="R52" s="3"/>
      <c r="S52" s="3"/>
      <c r="T52" s="3"/>
      <c r="U52" s="3"/>
      <c r="V52" s="3"/>
      <c r="W52" s="3"/>
      <c r="X52" s="3"/>
      <c r="Y52" s="3"/>
      <c r="Z52" s="3"/>
    </row>
    <row r="53" spans="1:26" x14ac:dyDescent="0.3">
      <c r="A53" s="235" t="s">
        <v>24</v>
      </c>
      <c r="B53" s="193">
        <v>31.55390400000007</v>
      </c>
      <c r="C53" s="193">
        <v>-1.1023000000000005E-2</v>
      </c>
      <c r="D53" s="193">
        <v>0.33657499999998208</v>
      </c>
      <c r="E53" s="193">
        <v>0</v>
      </c>
      <c r="F53" s="194">
        <v>0</v>
      </c>
      <c r="G53" s="195">
        <v>31.879456000000051</v>
      </c>
      <c r="H53" s="336">
        <v>-0.35212337667352001</v>
      </c>
      <c r="I53" s="328">
        <v>-17.326603999999758</v>
      </c>
      <c r="J53" s="329"/>
      <c r="O53" s="3"/>
      <c r="P53" s="3"/>
      <c r="Q53" s="3"/>
      <c r="R53" s="3"/>
      <c r="S53" s="3"/>
      <c r="T53" s="3"/>
      <c r="U53" s="3"/>
      <c r="V53" s="3"/>
      <c r="W53" s="3"/>
      <c r="X53" s="3"/>
      <c r="Y53" s="3"/>
      <c r="Z53" s="3"/>
    </row>
    <row r="54" spans="1:26" x14ac:dyDescent="0.3">
      <c r="A54" s="348" t="s">
        <v>157</v>
      </c>
      <c r="B54" s="110"/>
      <c r="C54" s="56"/>
      <c r="D54" s="110"/>
      <c r="E54" s="56"/>
      <c r="F54" s="56"/>
      <c r="G54" s="56"/>
      <c r="H54" s="46"/>
      <c r="I54" s="37"/>
      <c r="J54" s="329"/>
      <c r="O54" s="3"/>
      <c r="P54" s="3"/>
      <c r="Q54" s="3"/>
      <c r="R54" s="3"/>
      <c r="S54" s="3"/>
      <c r="T54" s="3"/>
      <c r="U54" s="3"/>
      <c r="V54" s="3"/>
      <c r="W54" s="3"/>
      <c r="X54" s="3"/>
      <c r="Y54" s="3"/>
      <c r="Z54" s="3"/>
    </row>
    <row r="55" spans="1:26" x14ac:dyDescent="0.3">
      <c r="A55" s="348" t="s">
        <v>156</v>
      </c>
      <c r="B55" s="110"/>
      <c r="C55" s="189"/>
      <c r="D55" s="110"/>
      <c r="E55" s="56"/>
      <c r="F55" s="56"/>
      <c r="G55" s="189"/>
      <c r="H55" s="46"/>
      <c r="I55" s="37"/>
      <c r="J55" s="329"/>
      <c r="O55" s="3"/>
      <c r="P55" s="3"/>
      <c r="Q55" s="3"/>
      <c r="R55" s="3"/>
      <c r="S55" s="3"/>
      <c r="T55" s="3"/>
      <c r="U55" s="3"/>
      <c r="V55" s="3"/>
      <c r="W55" s="3"/>
      <c r="X55" s="3"/>
      <c r="Y55" s="3"/>
      <c r="Z55" s="3"/>
    </row>
    <row r="56" spans="1:26" x14ac:dyDescent="0.3">
      <c r="A56" s="349" t="s">
        <v>30</v>
      </c>
      <c r="B56" s="57"/>
      <c r="C56" s="189"/>
      <c r="D56" s="57"/>
      <c r="E56" s="56"/>
      <c r="F56" s="56"/>
      <c r="G56" s="189"/>
      <c r="H56" s="46"/>
      <c r="I56" s="37"/>
      <c r="J56" s="329"/>
      <c r="O56" s="3"/>
      <c r="P56" s="3"/>
      <c r="Q56" s="3"/>
      <c r="R56" s="3"/>
      <c r="S56" s="3"/>
      <c r="T56" s="3"/>
      <c r="U56" s="3"/>
      <c r="V56" s="3"/>
      <c r="W56" s="3"/>
      <c r="X56" s="3"/>
      <c r="Y56" s="3"/>
      <c r="Z56" s="3"/>
    </row>
    <row r="57" spans="1:26" x14ac:dyDescent="0.3">
      <c r="A57" s="349" t="s">
        <v>70</v>
      </c>
      <c r="B57" s="57"/>
      <c r="C57" s="277"/>
      <c r="D57" s="57"/>
      <c r="E57" s="46"/>
      <c r="F57" s="46"/>
      <c r="G57" s="46"/>
      <c r="H57" s="46"/>
      <c r="I57" s="37"/>
      <c r="J57" s="329"/>
      <c r="O57" s="3"/>
      <c r="P57" s="3"/>
      <c r="Q57" s="3"/>
      <c r="R57" s="3"/>
      <c r="S57" s="3"/>
      <c r="T57" s="3"/>
      <c r="U57" s="3"/>
      <c r="V57" s="3"/>
      <c r="W57" s="3"/>
      <c r="X57" s="3"/>
      <c r="Y57" s="3"/>
      <c r="Z57" s="3"/>
    </row>
    <row r="58" spans="1:26" x14ac:dyDescent="0.3">
      <c r="A58" s="58"/>
      <c r="B58" s="58"/>
      <c r="C58" s="58"/>
      <c r="D58" s="58"/>
      <c r="E58" s="40"/>
      <c r="F58" s="59"/>
      <c r="G58" s="40"/>
      <c r="H58" s="55"/>
      <c r="I58" s="37"/>
      <c r="O58" s="3"/>
      <c r="P58" s="3"/>
      <c r="Q58" s="3"/>
      <c r="R58" s="3"/>
      <c r="S58" s="3"/>
      <c r="T58" s="3"/>
      <c r="U58" s="3"/>
      <c r="V58" s="3"/>
      <c r="W58" s="3"/>
      <c r="X58" s="3"/>
      <c r="Y58" s="3"/>
      <c r="Z58" s="3"/>
    </row>
    <row r="59" spans="1:26" x14ac:dyDescent="0.3">
      <c r="A59" s="4"/>
      <c r="B59" s="339"/>
      <c r="C59" s="340"/>
      <c r="D59" s="340"/>
      <c r="E59" s="339"/>
      <c r="F59" s="339"/>
      <c r="G59" s="58"/>
      <c r="H59" s="40"/>
      <c r="I59" s="37"/>
      <c r="O59" s="3"/>
      <c r="P59" s="3"/>
      <c r="Q59" s="3"/>
      <c r="R59" s="3"/>
      <c r="S59" s="3"/>
      <c r="T59" s="3"/>
      <c r="U59" s="3"/>
      <c r="V59" s="3"/>
      <c r="W59" s="3"/>
      <c r="X59" s="3"/>
      <c r="Y59" s="3"/>
      <c r="Z59" s="3"/>
    </row>
    <row r="60" spans="1:26" x14ac:dyDescent="0.3">
      <c r="H60" s="40"/>
      <c r="I60" s="37"/>
      <c r="O60" s="3"/>
      <c r="P60" s="3"/>
      <c r="Q60" s="3"/>
      <c r="R60" s="3"/>
      <c r="S60" s="3"/>
      <c r="T60" s="3"/>
      <c r="U60" s="3"/>
      <c r="V60" s="3"/>
      <c r="W60" s="3"/>
      <c r="X60" s="3"/>
      <c r="Y60" s="3"/>
      <c r="Z60" s="3"/>
    </row>
    <row r="61" spans="1:26" x14ac:dyDescent="0.3">
      <c r="H61" s="40"/>
      <c r="I61" s="37"/>
      <c r="R61" s="3"/>
      <c r="S61" s="3"/>
      <c r="T61" s="3"/>
      <c r="U61" s="3"/>
      <c r="V61" s="3"/>
      <c r="W61" s="3"/>
      <c r="X61" s="3"/>
      <c r="Y61" s="3"/>
      <c r="Z61" s="3"/>
    </row>
    <row r="62" spans="1:26" x14ac:dyDescent="0.3">
      <c r="H62" s="40"/>
      <c r="I62" s="37"/>
      <c r="O62" s="3"/>
      <c r="P62" s="3"/>
      <c r="Q62" s="3"/>
      <c r="R62" s="3"/>
      <c r="S62" s="3"/>
      <c r="T62" s="3"/>
      <c r="U62" s="3"/>
      <c r="V62" s="3"/>
      <c r="W62" s="3"/>
      <c r="X62" s="3"/>
      <c r="Y62" s="3"/>
      <c r="Z62" s="3"/>
    </row>
    <row r="63" spans="1:26" x14ac:dyDescent="0.3">
      <c r="H63" s="40"/>
      <c r="I63" s="37"/>
      <c r="O63" s="3"/>
      <c r="P63" s="3"/>
      <c r="Q63" s="3"/>
      <c r="R63" s="3"/>
      <c r="S63" s="3"/>
      <c r="T63" s="3"/>
      <c r="U63" s="3"/>
      <c r="V63" s="3"/>
      <c r="W63" s="3"/>
      <c r="X63" s="3"/>
      <c r="Y63" s="3"/>
      <c r="Z63" s="3"/>
    </row>
    <row r="64" spans="1:26" x14ac:dyDescent="0.3">
      <c r="A64" s="341"/>
      <c r="B64" s="55"/>
      <c r="C64" s="55"/>
      <c r="D64" s="55"/>
      <c r="E64" s="55"/>
      <c r="F64" s="55"/>
      <c r="G64" s="55"/>
      <c r="H64" s="40"/>
      <c r="I64" s="37"/>
      <c r="O64" s="3"/>
      <c r="P64" s="3"/>
      <c r="Q64" s="3"/>
      <c r="R64" s="3"/>
      <c r="S64" s="3"/>
      <c r="T64" s="3"/>
      <c r="U64" s="3"/>
      <c r="V64" s="3"/>
      <c r="W64" s="3"/>
      <c r="X64" s="3"/>
      <c r="Y64" s="3"/>
      <c r="Z64" s="3"/>
    </row>
    <row r="65" spans="1:40" x14ac:dyDescent="0.3">
      <c r="A65" s="275"/>
      <c r="B65" s="342"/>
      <c r="C65" s="343"/>
      <c r="D65" s="342"/>
      <c r="E65" s="343"/>
      <c r="F65" s="343"/>
      <c r="G65" s="55"/>
      <c r="H65" s="40"/>
      <c r="I65" s="37"/>
      <c r="O65" s="3"/>
      <c r="P65" s="3"/>
      <c r="Q65" s="3"/>
      <c r="R65" s="3"/>
      <c r="S65" s="3"/>
      <c r="T65" s="3"/>
      <c r="U65" s="3"/>
      <c r="V65" s="3"/>
      <c r="W65" s="3"/>
      <c r="X65" s="3"/>
      <c r="Y65" s="3"/>
      <c r="Z65" s="3"/>
    </row>
    <row r="66" spans="1:40" x14ac:dyDescent="0.3">
      <c r="A66" s="344"/>
      <c r="B66" s="345"/>
      <c r="C66" s="345"/>
      <c r="D66" s="345"/>
      <c r="E66" s="345"/>
      <c r="F66" s="345"/>
      <c r="G66" s="345"/>
      <c r="H66" s="40"/>
      <c r="I66" s="37"/>
      <c r="O66" s="3"/>
      <c r="P66" s="3"/>
      <c r="Q66" s="3"/>
      <c r="R66" s="3"/>
      <c r="S66" s="3"/>
      <c r="T66" s="3"/>
      <c r="U66" s="3"/>
      <c r="V66" s="3"/>
      <c r="W66" s="3"/>
      <c r="X66" s="3"/>
      <c r="Y66" s="3"/>
      <c r="Z66" s="3"/>
    </row>
    <row r="67" spans="1:40" x14ac:dyDescent="0.3">
      <c r="A67" s="40"/>
      <c r="B67" s="40"/>
      <c r="C67" s="55"/>
      <c r="D67" s="40"/>
      <c r="E67" s="40"/>
      <c r="F67" s="40"/>
      <c r="G67" s="40"/>
      <c r="H67" s="40"/>
      <c r="I67" s="37"/>
      <c r="O67" s="3"/>
      <c r="P67" s="3"/>
      <c r="Q67" s="3"/>
      <c r="R67" s="3"/>
      <c r="S67" s="3"/>
      <c r="T67" s="3"/>
      <c r="U67" s="3"/>
      <c r="V67" s="3"/>
      <c r="W67" s="3"/>
      <c r="X67" s="3"/>
      <c r="Y67" s="3"/>
      <c r="Z67" s="3"/>
    </row>
    <row r="68" spans="1:40" x14ac:dyDescent="0.3">
      <c r="A68" s="40"/>
      <c r="B68" s="40"/>
      <c r="C68" s="40"/>
      <c r="D68" s="40"/>
      <c r="E68" s="40"/>
      <c r="F68" s="55"/>
      <c r="G68" s="40"/>
      <c r="H68" s="40"/>
      <c r="I68" s="37"/>
      <c r="O68" s="3"/>
      <c r="P68" s="3"/>
      <c r="Q68" s="3"/>
      <c r="R68" s="3"/>
      <c r="S68" s="3"/>
      <c r="T68" s="3"/>
      <c r="U68" s="3"/>
      <c r="V68" s="3"/>
      <c r="W68" s="3"/>
      <c r="X68" s="3"/>
      <c r="Y68" s="3"/>
      <c r="Z68" s="3"/>
    </row>
    <row r="69" spans="1:40" x14ac:dyDescent="0.3">
      <c r="A69" s="40"/>
      <c r="B69" s="40"/>
      <c r="C69" s="40"/>
      <c r="D69" s="40"/>
      <c r="E69" s="55"/>
      <c r="F69" s="40"/>
      <c r="G69" s="40"/>
      <c r="H69" s="40"/>
      <c r="I69" s="37"/>
      <c r="O69" s="3"/>
      <c r="P69" s="3"/>
      <c r="Q69" s="3"/>
      <c r="R69" s="3"/>
      <c r="S69" s="3"/>
      <c r="T69" s="3"/>
      <c r="U69" s="3"/>
      <c r="V69" s="3"/>
      <c r="W69" s="3"/>
      <c r="X69" s="3"/>
      <c r="Y69" s="3"/>
      <c r="Z69" s="3"/>
    </row>
    <row r="70" spans="1:40" x14ac:dyDescent="0.3">
      <c r="A70" s="5"/>
      <c r="B70" s="5"/>
      <c r="C70" s="6"/>
      <c r="D70" s="5"/>
      <c r="E70" s="6"/>
      <c r="F70" s="60"/>
      <c r="G70" s="40"/>
      <c r="H70" s="40"/>
      <c r="I70" s="37"/>
      <c r="U70" s="3"/>
      <c r="V70" s="3"/>
      <c r="W70" s="3"/>
      <c r="X70" s="3"/>
      <c r="Y70" s="3"/>
      <c r="Z70" s="3"/>
    </row>
    <row r="71" spans="1:40" x14ac:dyDescent="0.3">
      <c r="A71" s="7"/>
      <c r="B71" s="7"/>
      <c r="C71" s="8"/>
      <c r="D71" s="7"/>
      <c r="E71" s="9"/>
      <c r="F71" s="8"/>
      <c r="G71" s="39"/>
      <c r="H71" s="40"/>
      <c r="I71" s="37"/>
      <c r="X71" s="3"/>
      <c r="Y71" s="3"/>
      <c r="Z71" s="3"/>
    </row>
    <row r="72" spans="1:40" x14ac:dyDescent="0.3">
      <c r="A72" s="10"/>
      <c r="B72" s="10"/>
      <c r="C72" s="187"/>
      <c r="D72" s="10"/>
      <c r="E72" s="10"/>
      <c r="F72" s="10"/>
      <c r="H72" s="11"/>
    </row>
    <row r="73" spans="1:40" ht="15.5" x14ac:dyDescent="0.35">
      <c r="A73" s="12"/>
      <c r="B73" s="12"/>
      <c r="C73" s="13"/>
      <c r="D73" s="12"/>
      <c r="E73" s="13"/>
      <c r="F73" s="14"/>
    </row>
    <row r="74" spans="1:40" x14ac:dyDescent="0.3">
      <c r="A74" s="15"/>
      <c r="B74" s="15"/>
      <c r="C74" s="37"/>
      <c r="D74" s="15"/>
      <c r="E74" s="37"/>
      <c r="F74" s="16"/>
      <c r="G74" s="61"/>
      <c r="H74" s="40"/>
      <c r="I74" s="37"/>
      <c r="Y74" s="3"/>
      <c r="Z74" s="3"/>
    </row>
    <row r="75" spans="1:40" x14ac:dyDescent="0.3">
      <c r="A75" s="1"/>
      <c r="B75" s="1"/>
      <c r="C75" s="17"/>
      <c r="D75" s="1"/>
      <c r="E75" s="18"/>
      <c r="F75" s="18"/>
      <c r="G75" s="61"/>
      <c r="H75" s="40"/>
      <c r="I75" s="37"/>
      <c r="Y75" s="3"/>
      <c r="Z75" s="3"/>
    </row>
    <row r="76" spans="1:40" x14ac:dyDescent="0.3">
      <c r="A76" s="37"/>
      <c r="B76" s="37"/>
      <c r="C76" s="17"/>
      <c r="D76" s="37"/>
      <c r="E76" s="17"/>
      <c r="F76" s="17"/>
      <c r="G76" s="61"/>
      <c r="H76" s="40"/>
      <c r="I76" s="37"/>
      <c r="Y76" s="3"/>
      <c r="Z76" s="3"/>
    </row>
    <row r="77" spans="1:40" x14ac:dyDescent="0.3">
      <c r="A77" s="19"/>
      <c r="B77" s="19"/>
      <c r="C77" s="20"/>
      <c r="D77" s="19"/>
      <c r="E77" s="20"/>
      <c r="F77" s="20"/>
      <c r="G77" s="61"/>
      <c r="H77" s="40"/>
      <c r="I77" s="37"/>
      <c r="Y77" s="3"/>
      <c r="Z77" s="3"/>
    </row>
    <row r="78" spans="1:40" s="21" customFormat="1" x14ac:dyDescent="0.3">
      <c r="C78" s="62"/>
      <c r="E78" s="62"/>
      <c r="F78" s="62"/>
      <c r="G78" s="39"/>
      <c r="J78" s="346"/>
    </row>
    <row r="79" spans="1:40" x14ac:dyDescent="0.3">
      <c r="A79" s="21"/>
      <c r="B79" s="21"/>
      <c r="C79" s="62"/>
      <c r="D79" s="21"/>
      <c r="E79" s="63"/>
      <c r="F79" s="62"/>
      <c r="G79" s="21"/>
      <c r="H79" s="40"/>
      <c r="I79" s="37"/>
      <c r="Y79" s="3"/>
      <c r="Z79" s="3"/>
    </row>
    <row r="80" spans="1:40" s="40" customFormat="1" x14ac:dyDescent="0.3">
      <c r="A80" s="21"/>
      <c r="B80" s="21"/>
      <c r="C80" s="63"/>
      <c r="D80" s="21"/>
      <c r="E80" s="62"/>
      <c r="F80" s="62"/>
      <c r="G80" s="22"/>
      <c r="H80" s="39"/>
      <c r="I80" s="275"/>
      <c r="J80" s="276"/>
      <c r="K80" s="37"/>
      <c r="AA80" s="3"/>
      <c r="AB80" s="3"/>
      <c r="AC80" s="3"/>
      <c r="AD80" s="3"/>
      <c r="AE80" s="3"/>
      <c r="AF80" s="3"/>
      <c r="AG80" s="3"/>
      <c r="AH80" s="3"/>
      <c r="AI80" s="3"/>
      <c r="AJ80" s="3"/>
      <c r="AK80" s="3"/>
      <c r="AL80" s="3"/>
      <c r="AM80" s="3"/>
      <c r="AN80" s="3"/>
    </row>
    <row r="81" spans="1:40" s="40" customFormat="1" x14ac:dyDescent="0.3">
      <c r="A81" s="21"/>
      <c r="B81" s="21"/>
      <c r="C81" s="63"/>
      <c r="D81" s="21"/>
      <c r="E81" s="63"/>
      <c r="F81" s="62"/>
      <c r="G81" s="2"/>
      <c r="H81" s="39"/>
      <c r="I81" s="275"/>
      <c r="J81" s="276"/>
      <c r="K81" s="37"/>
      <c r="AA81" s="3"/>
      <c r="AB81" s="3"/>
      <c r="AC81" s="3"/>
      <c r="AD81" s="3"/>
      <c r="AE81" s="3"/>
      <c r="AF81" s="3"/>
      <c r="AG81" s="3"/>
      <c r="AH81" s="3"/>
      <c r="AI81" s="3"/>
      <c r="AJ81" s="3"/>
      <c r="AK81" s="3"/>
      <c r="AL81" s="3"/>
      <c r="AM81" s="3"/>
      <c r="AN81" s="3"/>
    </row>
    <row r="82" spans="1:40" s="40" customFormat="1" x14ac:dyDescent="0.3">
      <c r="A82" s="23"/>
      <c r="B82" s="23"/>
      <c r="C82" s="63"/>
      <c r="D82" s="23"/>
      <c r="E82" s="63"/>
      <c r="F82" s="62"/>
      <c r="G82" s="2"/>
      <c r="H82" s="39"/>
      <c r="I82" s="275"/>
      <c r="J82" s="276"/>
      <c r="K82" s="37"/>
      <c r="AA82" s="3"/>
      <c r="AB82" s="3"/>
      <c r="AC82" s="3"/>
      <c r="AD82" s="3"/>
      <c r="AE82" s="3"/>
      <c r="AF82" s="3"/>
      <c r="AG82" s="3"/>
      <c r="AH82" s="3"/>
      <c r="AI82" s="3"/>
      <c r="AJ82" s="3"/>
      <c r="AK82" s="3"/>
      <c r="AL82" s="3"/>
      <c r="AM82" s="3"/>
      <c r="AN82" s="3"/>
    </row>
    <row r="83" spans="1:40" s="40" customFormat="1" x14ac:dyDescent="0.3">
      <c r="A83" s="21"/>
      <c r="B83" s="21"/>
      <c r="C83" s="62"/>
      <c r="D83" s="21"/>
      <c r="E83" s="63"/>
      <c r="F83" s="62"/>
      <c r="G83" s="2"/>
      <c r="H83" s="39"/>
      <c r="I83" s="275"/>
      <c r="J83" s="276"/>
      <c r="K83" s="37"/>
      <c r="AA83" s="3"/>
      <c r="AB83" s="3"/>
      <c r="AC83" s="3"/>
      <c r="AD83" s="3"/>
      <c r="AE83" s="3"/>
      <c r="AF83" s="3"/>
      <c r="AG83" s="3"/>
      <c r="AH83" s="3"/>
      <c r="AI83" s="3"/>
      <c r="AJ83" s="3"/>
      <c r="AK83" s="3"/>
      <c r="AL83" s="3"/>
      <c r="AM83" s="3"/>
      <c r="AN83" s="3"/>
    </row>
    <row r="84" spans="1:40" s="40" customFormat="1" x14ac:dyDescent="0.3">
      <c r="A84" s="21"/>
      <c r="B84" s="21"/>
      <c r="C84" s="62"/>
      <c r="D84" s="21"/>
      <c r="E84" s="63"/>
      <c r="F84" s="62"/>
      <c r="G84" s="2"/>
      <c r="H84" s="39"/>
      <c r="I84" s="275"/>
      <c r="J84" s="276"/>
      <c r="K84" s="37"/>
      <c r="AA84" s="3"/>
      <c r="AB84" s="3"/>
      <c r="AC84" s="3"/>
      <c r="AD84" s="3"/>
      <c r="AE84" s="3"/>
      <c r="AF84" s="3"/>
      <c r="AG84" s="3"/>
      <c r="AH84" s="3"/>
      <c r="AI84" s="3"/>
      <c r="AJ84" s="3"/>
      <c r="AK84" s="3"/>
      <c r="AL84" s="3"/>
      <c r="AM84" s="3"/>
      <c r="AN84" s="3"/>
    </row>
    <row r="85" spans="1:40" s="40" customFormat="1" x14ac:dyDescent="0.3">
      <c r="A85" s="21"/>
      <c r="B85" s="21"/>
      <c r="C85" s="62"/>
      <c r="D85" s="21"/>
      <c r="E85" s="63"/>
      <c r="F85" s="62"/>
      <c r="G85" s="2"/>
      <c r="H85" s="39"/>
      <c r="I85" s="275"/>
      <c r="J85" s="276"/>
      <c r="K85" s="37"/>
      <c r="AA85" s="3"/>
      <c r="AB85" s="3"/>
      <c r="AC85" s="3"/>
      <c r="AD85" s="3"/>
      <c r="AE85" s="3"/>
      <c r="AF85" s="3"/>
      <c r="AG85" s="3"/>
      <c r="AH85" s="3"/>
      <c r="AI85" s="3"/>
      <c r="AJ85" s="3"/>
      <c r="AK85" s="3"/>
      <c r="AL85" s="3"/>
      <c r="AM85" s="3"/>
      <c r="AN85" s="3"/>
    </row>
    <row r="86" spans="1:40" s="40" customFormat="1" x14ac:dyDescent="0.3">
      <c r="A86" s="21"/>
      <c r="B86" s="21"/>
      <c r="C86" s="62"/>
      <c r="D86" s="21"/>
      <c r="E86" s="63"/>
      <c r="F86" s="62"/>
      <c r="G86" s="2"/>
      <c r="H86" s="39"/>
      <c r="I86" s="275"/>
      <c r="J86" s="276"/>
      <c r="K86" s="37"/>
      <c r="AA86" s="3"/>
      <c r="AB86" s="3"/>
      <c r="AC86" s="3"/>
      <c r="AD86" s="3"/>
      <c r="AE86" s="3"/>
      <c r="AF86" s="3"/>
      <c r="AG86" s="3"/>
      <c r="AH86" s="3"/>
      <c r="AI86" s="3"/>
      <c r="AJ86" s="3"/>
      <c r="AK86" s="3"/>
      <c r="AL86" s="3"/>
      <c r="AM86" s="3"/>
      <c r="AN86" s="3"/>
    </row>
    <row r="87" spans="1:40" s="40" customFormat="1" x14ac:dyDescent="0.3">
      <c r="A87" s="21"/>
      <c r="B87" s="21"/>
      <c r="C87" s="62"/>
      <c r="D87" s="21"/>
      <c r="E87" s="63"/>
      <c r="F87" s="62"/>
      <c r="G87" s="2"/>
      <c r="H87" s="39"/>
      <c r="I87" s="64"/>
      <c r="J87" s="276"/>
      <c r="K87" s="37"/>
      <c r="AA87" s="3"/>
      <c r="AB87" s="3"/>
      <c r="AC87" s="3"/>
      <c r="AD87" s="3"/>
      <c r="AE87" s="3"/>
      <c r="AF87" s="3"/>
      <c r="AG87" s="3"/>
      <c r="AH87" s="3"/>
      <c r="AI87" s="3"/>
      <c r="AJ87" s="3"/>
      <c r="AK87" s="3"/>
      <c r="AL87" s="3"/>
      <c r="AM87" s="3"/>
      <c r="AN87" s="3"/>
    </row>
    <row r="88" spans="1:40" s="40" customFormat="1" x14ac:dyDescent="0.3">
      <c r="A88" s="21"/>
      <c r="B88" s="21"/>
      <c r="C88" s="63"/>
      <c r="D88" s="21"/>
      <c r="E88" s="62"/>
      <c r="F88" s="62"/>
      <c r="G88" s="2"/>
      <c r="H88" s="39"/>
      <c r="I88" s="64"/>
      <c r="J88" s="276"/>
      <c r="K88" s="37"/>
      <c r="AA88" s="3"/>
      <c r="AB88" s="3"/>
      <c r="AC88" s="3"/>
      <c r="AD88" s="3"/>
      <c r="AE88" s="3"/>
      <c r="AF88" s="3"/>
      <c r="AG88" s="3"/>
      <c r="AH88" s="3"/>
      <c r="AI88" s="3"/>
      <c r="AJ88" s="3"/>
      <c r="AK88" s="3"/>
      <c r="AL88" s="3"/>
      <c r="AM88" s="3"/>
      <c r="AN88" s="3"/>
    </row>
    <row r="89" spans="1:40" s="40" customFormat="1" x14ac:dyDescent="0.3">
      <c r="A89" s="24"/>
      <c r="B89" s="24"/>
      <c r="D89" s="24"/>
      <c r="G89" s="2"/>
      <c r="H89" s="39"/>
      <c r="I89" s="275"/>
      <c r="J89" s="276"/>
      <c r="K89" s="37"/>
      <c r="AA89" s="3"/>
      <c r="AB89" s="3"/>
      <c r="AC89" s="3"/>
      <c r="AD89" s="3"/>
      <c r="AE89" s="3"/>
      <c r="AF89" s="3"/>
      <c r="AG89" s="3"/>
      <c r="AH89" s="3"/>
      <c r="AI89" s="3"/>
      <c r="AJ89" s="3"/>
      <c r="AK89" s="3"/>
      <c r="AL89" s="3"/>
      <c r="AM89" s="3"/>
      <c r="AN89" s="3"/>
    </row>
    <row r="90" spans="1:40" s="40" customFormat="1" x14ac:dyDescent="0.3">
      <c r="A90" s="25"/>
      <c r="B90" s="25"/>
      <c r="C90" s="3"/>
      <c r="D90" s="25"/>
      <c r="E90" s="3"/>
      <c r="F90" s="3"/>
      <c r="G90" s="2"/>
      <c r="H90" s="39"/>
      <c r="I90" s="275"/>
      <c r="J90" s="276"/>
      <c r="K90" s="37"/>
      <c r="AA90" s="3"/>
      <c r="AB90" s="3"/>
      <c r="AC90" s="3"/>
      <c r="AD90" s="3"/>
      <c r="AE90" s="3"/>
      <c r="AF90" s="3"/>
      <c r="AG90" s="3"/>
      <c r="AH90" s="3"/>
      <c r="AI90" s="3"/>
      <c r="AJ90" s="3"/>
      <c r="AK90" s="3"/>
      <c r="AL90" s="3"/>
      <c r="AM90" s="3"/>
      <c r="AN90" s="3"/>
    </row>
    <row r="91" spans="1:40" s="40" customFormat="1" x14ac:dyDescent="0.3">
      <c r="A91" s="3"/>
      <c r="B91" s="3"/>
      <c r="C91" s="3"/>
      <c r="D91" s="3"/>
      <c r="E91" s="3"/>
      <c r="F91" s="3"/>
      <c r="G91" s="2"/>
      <c r="H91" s="39"/>
      <c r="I91" s="275"/>
      <c r="J91" s="276"/>
      <c r="K91" s="37"/>
      <c r="AA91" s="3"/>
      <c r="AB91" s="3"/>
      <c r="AC91" s="3"/>
      <c r="AD91" s="3"/>
      <c r="AE91" s="3"/>
      <c r="AF91" s="3"/>
      <c r="AG91" s="3"/>
      <c r="AH91" s="3"/>
      <c r="AI91" s="3"/>
      <c r="AJ91" s="3"/>
      <c r="AK91" s="3"/>
      <c r="AL91" s="3"/>
      <c r="AM91" s="3"/>
      <c r="AN91" s="3"/>
    </row>
    <row r="92" spans="1:40" s="40" customFormat="1" x14ac:dyDescent="0.3">
      <c r="A92" s="3"/>
      <c r="B92" s="3"/>
      <c r="C92" s="3"/>
      <c r="D92" s="3"/>
      <c r="E92" s="3"/>
      <c r="F92" s="3"/>
      <c r="G92" s="2"/>
      <c r="H92" s="39"/>
      <c r="I92" s="275"/>
      <c r="J92" s="276"/>
      <c r="K92" s="37"/>
      <c r="AA92" s="3"/>
      <c r="AB92" s="3"/>
      <c r="AC92" s="3"/>
      <c r="AD92" s="3"/>
      <c r="AE92" s="3"/>
      <c r="AF92" s="3"/>
      <c r="AG92" s="3"/>
      <c r="AH92" s="3"/>
      <c r="AI92" s="3"/>
      <c r="AJ92" s="3"/>
      <c r="AK92" s="3"/>
      <c r="AL92" s="3"/>
      <c r="AM92" s="3"/>
      <c r="AN92" s="3"/>
    </row>
    <row r="93" spans="1:40" s="40" customFormat="1" x14ac:dyDescent="0.3">
      <c r="A93" s="3"/>
      <c r="B93" s="3"/>
      <c r="C93" s="3"/>
      <c r="D93" s="3"/>
      <c r="E93" s="3"/>
      <c r="F93" s="3"/>
      <c r="G93" s="2"/>
      <c r="H93" s="39"/>
      <c r="I93" s="275"/>
      <c r="J93" s="276"/>
      <c r="K93" s="37"/>
      <c r="AA93" s="3"/>
      <c r="AB93" s="3"/>
      <c r="AC93" s="3"/>
      <c r="AD93" s="3"/>
      <c r="AE93" s="3"/>
      <c r="AF93" s="3"/>
      <c r="AG93" s="3"/>
      <c r="AH93" s="3"/>
      <c r="AI93" s="3"/>
      <c r="AJ93" s="3"/>
      <c r="AK93" s="3"/>
      <c r="AL93" s="3"/>
      <c r="AM93" s="3"/>
      <c r="AN93" s="3"/>
    </row>
    <row r="94" spans="1:40" s="40" customFormat="1" x14ac:dyDescent="0.3">
      <c r="A94" s="3"/>
      <c r="B94" s="3"/>
      <c r="C94" s="3"/>
      <c r="D94" s="3"/>
      <c r="E94" s="3"/>
      <c r="F94" s="3"/>
      <c r="G94" s="2"/>
      <c r="H94" s="39"/>
      <c r="I94" s="275"/>
      <c r="J94" s="276"/>
      <c r="K94" s="37"/>
      <c r="AA94" s="3"/>
      <c r="AB94" s="3"/>
      <c r="AC94" s="3"/>
      <c r="AD94" s="3"/>
      <c r="AE94" s="3"/>
      <c r="AF94" s="3"/>
      <c r="AG94" s="3"/>
      <c r="AH94" s="3"/>
      <c r="AI94" s="3"/>
      <c r="AJ94" s="3"/>
      <c r="AK94" s="3"/>
      <c r="AL94" s="3"/>
      <c r="AM94" s="3"/>
      <c r="AN94" s="3"/>
    </row>
    <row r="99" spans="1:40" s="2" customFormat="1" x14ac:dyDescent="0.3">
      <c r="A99" s="3"/>
      <c r="B99" s="3"/>
      <c r="C99" s="3"/>
      <c r="D99" s="3"/>
      <c r="E99" s="3"/>
      <c r="F99" s="3"/>
      <c r="H99" s="39"/>
      <c r="I99" s="275"/>
      <c r="J99" s="276"/>
      <c r="K99" s="37"/>
      <c r="L99" s="40"/>
      <c r="M99" s="40"/>
      <c r="N99" s="40"/>
      <c r="O99" s="40"/>
      <c r="P99" s="40"/>
      <c r="Q99" s="40"/>
      <c r="R99" s="40"/>
      <c r="S99" s="40"/>
      <c r="T99" s="40"/>
      <c r="U99" s="40"/>
      <c r="V99" s="40"/>
      <c r="W99" s="40"/>
      <c r="X99" s="40"/>
      <c r="Y99" s="40"/>
      <c r="Z99" s="40"/>
      <c r="AA99" s="3"/>
      <c r="AB99" s="3"/>
      <c r="AC99" s="3"/>
      <c r="AD99" s="3"/>
      <c r="AE99" s="3"/>
      <c r="AF99" s="3"/>
      <c r="AG99" s="3"/>
      <c r="AH99" s="3"/>
      <c r="AI99" s="3"/>
      <c r="AJ99" s="3"/>
      <c r="AK99" s="3"/>
      <c r="AL99" s="3"/>
      <c r="AM99" s="3"/>
      <c r="AN99" s="3"/>
    </row>
  </sheetData>
  <pageMargins left="0.7" right="0.7" top="0.75" bottom="0.75" header="0.3" footer="0.3"/>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1"/>
  <sheetViews>
    <sheetView workbookViewId="0">
      <pane xSplit="1" ySplit="6" topLeftCell="B7" activePane="bottomRight" state="frozen"/>
      <selection pane="topRight" activeCell="B1" sqref="B1"/>
      <selection pane="bottomLeft" activeCell="A7" sqref="A7"/>
      <selection pane="bottomRight" activeCell="G53" sqref="A20:G53"/>
    </sheetView>
  </sheetViews>
  <sheetFormatPr baseColWidth="10" defaultColWidth="11.453125" defaultRowHeight="13" x14ac:dyDescent="0.3"/>
  <cols>
    <col min="1" max="1" width="32" style="3" customWidth="1"/>
    <col min="2" max="3" width="12.6328125" style="3" customWidth="1"/>
    <col min="4" max="4" width="12.1796875" style="3" customWidth="1"/>
    <col min="5" max="5" width="13" style="3" customWidth="1"/>
    <col min="6" max="6" width="11.453125" style="3" customWidth="1"/>
    <col min="7" max="7" width="10.81640625" style="2" customWidth="1"/>
    <col min="8" max="8" width="13.81640625" style="275" customWidth="1"/>
    <col min="9" max="9" width="13.36328125" style="276" bestFit="1" customWidth="1"/>
    <col min="10" max="10" width="13.54296875" style="37" customWidth="1"/>
    <col min="11" max="11" width="11.54296875" style="37" bestFit="1" customWidth="1"/>
    <col min="12" max="12" width="12.90625" style="40" customWidth="1"/>
    <col min="13" max="14" width="11.54296875" style="40" bestFit="1" customWidth="1"/>
    <col min="15" max="15" width="11.453125" style="40"/>
    <col min="16" max="16" width="14.7265625" style="40" customWidth="1"/>
    <col min="17" max="17" width="16" style="40" customWidth="1"/>
    <col min="18" max="26" width="11.453125" style="40"/>
    <col min="27" max="16384" width="11.453125" style="3"/>
  </cols>
  <sheetData>
    <row r="1" spans="1:26" ht="18" x14ac:dyDescent="0.4">
      <c r="A1" s="26" t="s">
        <v>222</v>
      </c>
      <c r="B1" s="26"/>
      <c r="C1" s="26"/>
      <c r="D1" s="26"/>
      <c r="E1" s="26"/>
      <c r="F1" s="26"/>
      <c r="G1" s="352" t="s">
        <v>163</v>
      </c>
    </row>
    <row r="2" spans="1:26" ht="15.5" x14ac:dyDescent="0.35">
      <c r="A2" s="41"/>
      <c r="B2" s="41"/>
      <c r="C2" s="42"/>
      <c r="D2" s="41"/>
      <c r="E2" s="42"/>
      <c r="F2" s="41"/>
      <c r="G2" s="38"/>
    </row>
    <row r="3" spans="1:26" ht="18" x14ac:dyDescent="0.4">
      <c r="A3" s="43" t="s">
        <v>120</v>
      </c>
      <c r="B3" s="43"/>
      <c r="C3" s="44"/>
      <c r="D3" s="43"/>
      <c r="E3" s="44"/>
      <c r="F3" s="44"/>
      <c r="G3" s="45"/>
      <c r="H3" s="188"/>
      <c r="I3" s="188"/>
      <c r="J3" s="188"/>
    </row>
    <row r="4" spans="1:26" x14ac:dyDescent="0.3">
      <c r="A4" s="38"/>
      <c r="B4" s="231"/>
      <c r="C4" s="231"/>
      <c r="D4" s="231"/>
      <c r="E4" s="231"/>
      <c r="F4" s="231"/>
      <c r="G4" s="231"/>
      <c r="H4" s="37"/>
      <c r="U4" s="3"/>
      <c r="V4" s="3"/>
      <c r="W4" s="3"/>
      <c r="X4" s="3"/>
      <c r="Y4" s="3"/>
      <c r="Z4" s="3"/>
    </row>
    <row r="5" spans="1:26" x14ac:dyDescent="0.3">
      <c r="A5" s="463" t="s">
        <v>223</v>
      </c>
      <c r="B5" s="232"/>
      <c r="C5" s="232"/>
      <c r="D5" s="232"/>
      <c r="E5" s="232"/>
      <c r="F5" s="232"/>
      <c r="G5" s="232"/>
      <c r="H5" s="37"/>
      <c r="I5" s="462" t="s">
        <v>224</v>
      </c>
      <c r="R5" s="3"/>
      <c r="S5" s="3"/>
      <c r="T5" s="3"/>
      <c r="U5" s="3"/>
      <c r="V5" s="3"/>
      <c r="W5" s="3"/>
      <c r="X5" s="3"/>
      <c r="Y5" s="3"/>
      <c r="Z5" s="3"/>
    </row>
    <row r="6" spans="1:26" ht="26" x14ac:dyDescent="0.3">
      <c r="A6" s="461" t="s">
        <v>226</v>
      </c>
      <c r="B6" s="464" t="s">
        <v>154</v>
      </c>
      <c r="C6" s="464" t="s">
        <v>68</v>
      </c>
      <c r="D6" s="464" t="s">
        <v>155</v>
      </c>
      <c r="E6" s="464" t="s">
        <v>1</v>
      </c>
      <c r="F6" s="464" t="s">
        <v>94</v>
      </c>
      <c r="G6" s="464" t="s">
        <v>107</v>
      </c>
      <c r="H6" s="37"/>
      <c r="I6" s="409" t="s">
        <v>202</v>
      </c>
      <c r="J6" s="409" t="s">
        <v>68</v>
      </c>
      <c r="K6" s="409" t="s">
        <v>203</v>
      </c>
      <c r="L6" s="409" t="s">
        <v>1</v>
      </c>
      <c r="M6" s="409" t="s">
        <v>94</v>
      </c>
      <c r="N6" s="409" t="s">
        <v>99</v>
      </c>
      <c r="R6" s="3"/>
      <c r="S6" s="3"/>
      <c r="T6" s="3"/>
      <c r="U6" s="3"/>
      <c r="V6" s="3"/>
      <c r="W6" s="3"/>
      <c r="X6" s="3"/>
      <c r="Y6" s="3"/>
      <c r="Z6" s="3"/>
    </row>
    <row r="7" spans="1:26" x14ac:dyDescent="0.3">
      <c r="A7" s="190" t="s">
        <v>63</v>
      </c>
      <c r="B7" s="410">
        <v>2.8603157639790489E-3</v>
      </c>
      <c r="C7" s="410">
        <v>-2.2681537576747401E-2</v>
      </c>
      <c r="D7" s="410">
        <v>1.4512399482430771E-2</v>
      </c>
      <c r="E7" s="410">
        <v>1.4838288530021337E-3</v>
      </c>
      <c r="F7" s="411">
        <v>-8.651462726186554E-2</v>
      </c>
      <c r="G7" s="411">
        <v>-1.0996707069212075E-2</v>
      </c>
      <c r="H7" s="276"/>
      <c r="I7" s="412">
        <v>131.5114109999995</v>
      </c>
      <c r="J7" s="413">
        <v>-56.31649200000038</v>
      </c>
      <c r="K7" s="413">
        <v>483.43696000000637</v>
      </c>
      <c r="L7" s="413">
        <v>65.991594000006444</v>
      </c>
      <c r="M7" s="414">
        <v>-2306.0375179999974</v>
      </c>
      <c r="N7" s="414">
        <v>-1681.4140449999832</v>
      </c>
      <c r="R7" s="3"/>
      <c r="S7" s="3"/>
      <c r="T7" s="3"/>
      <c r="U7" s="3"/>
      <c r="V7" s="3"/>
      <c r="W7" s="3"/>
      <c r="X7" s="3"/>
      <c r="Y7" s="3"/>
      <c r="Z7" s="3"/>
    </row>
    <row r="8" spans="1:26" ht="26" x14ac:dyDescent="0.3">
      <c r="A8" s="237" t="s">
        <v>19</v>
      </c>
      <c r="B8" s="415">
        <v>4.1006505746996602E-3</v>
      </c>
      <c r="C8" s="415">
        <v>-2.2746463077023549E-2</v>
      </c>
      <c r="D8" s="415">
        <v>1.5225804884788863E-2</v>
      </c>
      <c r="E8" s="416">
        <v>1.4838288530021337E-3</v>
      </c>
      <c r="F8" s="417">
        <v>-8.7240164088876249E-2</v>
      </c>
      <c r="G8" s="417">
        <v>-1.0552399514458188E-2</v>
      </c>
      <c r="H8" s="276"/>
      <c r="I8" s="418">
        <v>184.68405599999824</v>
      </c>
      <c r="J8" s="418">
        <v>-56.476987000000463</v>
      </c>
      <c r="K8" s="418">
        <v>503.09946600000694</v>
      </c>
      <c r="L8" s="419">
        <v>65.991594000006444</v>
      </c>
      <c r="M8" s="420">
        <v>-2294.2465850000008</v>
      </c>
      <c r="N8" s="420">
        <v>-1596.9484559999837</v>
      </c>
      <c r="R8" s="3"/>
      <c r="S8" s="3"/>
      <c r="T8" s="3"/>
      <c r="U8" s="3"/>
      <c r="V8" s="3"/>
      <c r="W8" s="3"/>
      <c r="X8" s="3"/>
      <c r="Y8" s="3"/>
      <c r="Z8" s="3"/>
    </row>
    <row r="9" spans="1:26" ht="15" x14ac:dyDescent="0.3">
      <c r="A9" s="191" t="s">
        <v>95</v>
      </c>
      <c r="B9" s="421">
        <v>1.9418608493984468E-2</v>
      </c>
      <c r="C9" s="421">
        <v>-1.0780842028534354E-2</v>
      </c>
      <c r="D9" s="421">
        <v>2.5741619471633781E-2</v>
      </c>
      <c r="E9" s="421">
        <v>1.9686651795596255E-2</v>
      </c>
      <c r="F9" s="422">
        <v>3.0747105477659353E-2</v>
      </c>
      <c r="G9" s="422">
        <v>2.2403963769967561E-2</v>
      </c>
      <c r="H9" s="276"/>
      <c r="I9" s="423">
        <v>722.87310899999284</v>
      </c>
      <c r="J9" s="423">
        <v>-7.7434090000006108</v>
      </c>
      <c r="K9" s="423">
        <v>752.85664900000484</v>
      </c>
      <c r="L9" s="423">
        <v>356.81845000000612</v>
      </c>
      <c r="M9" s="424">
        <v>319.15967500000079</v>
      </c>
      <c r="N9" s="424">
        <v>2143.9644740000222</v>
      </c>
      <c r="R9" s="3"/>
      <c r="S9" s="3"/>
      <c r="T9" s="3"/>
      <c r="U9" s="3"/>
      <c r="V9" s="3"/>
      <c r="W9" s="3"/>
      <c r="X9" s="3"/>
      <c r="Y9" s="3"/>
      <c r="Z9" s="3"/>
    </row>
    <row r="10" spans="1:26" x14ac:dyDescent="0.3">
      <c r="A10" s="182" t="s">
        <v>123</v>
      </c>
      <c r="B10" s="425">
        <v>1.5066520683379991E-2</v>
      </c>
      <c r="C10" s="425">
        <v>-9.7351865341201771E-2</v>
      </c>
      <c r="D10" s="425">
        <v>1.6053403408219591E-2</v>
      </c>
      <c r="E10" s="425" t="s">
        <v>61</v>
      </c>
      <c r="F10" s="426" t="s">
        <v>61</v>
      </c>
      <c r="G10" s="427">
        <v>1.493994946206878E-2</v>
      </c>
      <c r="H10" s="276"/>
      <c r="I10" s="428">
        <v>240.72032899999977</v>
      </c>
      <c r="J10" s="428">
        <v>-8.8722889999990002</v>
      </c>
      <c r="K10" s="428">
        <v>118.39223899999979</v>
      </c>
      <c r="L10" s="428" t="s">
        <v>61</v>
      </c>
      <c r="M10" s="429" t="s">
        <v>61</v>
      </c>
      <c r="N10" s="430">
        <v>350.24027900000146</v>
      </c>
      <c r="R10" s="3"/>
      <c r="S10" s="3"/>
      <c r="T10" s="3"/>
      <c r="U10" s="3"/>
      <c r="V10" s="3"/>
      <c r="W10" s="3"/>
      <c r="X10" s="3"/>
      <c r="Y10" s="3"/>
      <c r="Z10" s="3"/>
    </row>
    <row r="11" spans="1:26" x14ac:dyDescent="0.3">
      <c r="A11" s="234" t="s">
        <v>124</v>
      </c>
      <c r="B11" s="431">
        <v>0.12570685914875668</v>
      </c>
      <c r="C11" s="431">
        <v>-0.14176589657461602</v>
      </c>
      <c r="D11" s="431">
        <v>9.9949666947336979E-2</v>
      </c>
      <c r="E11" s="431" t="s">
        <v>61</v>
      </c>
      <c r="F11" s="432" t="s">
        <v>61</v>
      </c>
      <c r="G11" s="433">
        <v>0.12441233243556704</v>
      </c>
      <c r="H11" s="276"/>
      <c r="I11" s="434">
        <v>9.1305239999999941</v>
      </c>
      <c r="J11" s="434">
        <v>-2.5072999999977696E-2</v>
      </c>
      <c r="K11" s="434">
        <v>0.19182500000000013</v>
      </c>
      <c r="L11" s="434" t="s">
        <v>61</v>
      </c>
      <c r="M11" s="435" t="s">
        <v>61</v>
      </c>
      <c r="N11" s="436">
        <v>9.2972760000000108</v>
      </c>
      <c r="R11" s="3"/>
      <c r="S11" s="3"/>
      <c r="T11" s="3"/>
      <c r="U11" s="3"/>
      <c r="V11" s="3"/>
      <c r="W11" s="3"/>
      <c r="X11" s="3"/>
      <c r="Y11" s="3"/>
      <c r="Z11" s="3"/>
    </row>
    <row r="12" spans="1:26" x14ac:dyDescent="0.3">
      <c r="A12" s="182" t="s">
        <v>125</v>
      </c>
      <c r="B12" s="437">
        <v>2.2752753041616947E-2</v>
      </c>
      <c r="C12" s="437">
        <v>-8.3578144120856623E-2</v>
      </c>
      <c r="D12" s="437">
        <v>3.7036139130546708E-2</v>
      </c>
      <c r="E12" s="437">
        <v>1.8148383235518262E-2</v>
      </c>
      <c r="F12" s="438">
        <v>2.7684915497718565E-2</v>
      </c>
      <c r="G12" s="439">
        <v>2.1368364603258749E-2</v>
      </c>
      <c r="H12" s="276"/>
      <c r="I12" s="440">
        <v>417.6875340000006</v>
      </c>
      <c r="J12" s="440">
        <v>-8.0110400000012305</v>
      </c>
      <c r="K12" s="440">
        <v>68.115950999999995</v>
      </c>
      <c r="L12" s="440">
        <v>255.15146500000083</v>
      </c>
      <c r="M12" s="441">
        <v>4.8194499999999891</v>
      </c>
      <c r="N12" s="442">
        <v>737.76336000000447</v>
      </c>
      <c r="R12" s="3"/>
      <c r="S12" s="3"/>
      <c r="T12" s="3"/>
      <c r="U12" s="3"/>
      <c r="V12" s="3"/>
      <c r="W12" s="3"/>
      <c r="X12" s="3"/>
      <c r="Y12" s="3"/>
      <c r="Z12" s="3"/>
    </row>
    <row r="13" spans="1:26" x14ac:dyDescent="0.3">
      <c r="A13" s="234" t="s">
        <v>126</v>
      </c>
      <c r="B13" s="431">
        <v>1.2702041746523784E-2</v>
      </c>
      <c r="C13" s="431">
        <v>-7.5737559260351528E-3</v>
      </c>
      <c r="D13" s="431">
        <v>1.4899469294864964E-2</v>
      </c>
      <c r="E13" s="431" t="s">
        <v>61</v>
      </c>
      <c r="F13" s="432" t="s">
        <v>61</v>
      </c>
      <c r="G13" s="433">
        <v>1.3088406538015018E-2</v>
      </c>
      <c r="H13" s="276"/>
      <c r="I13" s="434">
        <v>10.894298000000049</v>
      </c>
      <c r="J13" s="434">
        <v>-3.112999999996191E-2</v>
      </c>
      <c r="K13" s="434">
        <v>3.424902000000003</v>
      </c>
      <c r="L13" s="434" t="s">
        <v>61</v>
      </c>
      <c r="M13" s="435" t="s">
        <v>61</v>
      </c>
      <c r="N13" s="436">
        <v>14.288070000000062</v>
      </c>
      <c r="R13" s="3"/>
      <c r="S13" s="3"/>
      <c r="T13" s="3"/>
      <c r="U13" s="3"/>
      <c r="V13" s="3"/>
      <c r="W13" s="3"/>
      <c r="X13" s="3"/>
      <c r="Y13" s="3"/>
      <c r="Z13" s="3"/>
    </row>
    <row r="14" spans="1:26" x14ac:dyDescent="0.3">
      <c r="A14" s="182" t="s">
        <v>127</v>
      </c>
      <c r="B14" s="437">
        <v>1.6744922576859889E-2</v>
      </c>
      <c r="C14" s="437">
        <v>6.1345856246874941E-3</v>
      </c>
      <c r="D14" s="437">
        <v>3.3658576094293791E-2</v>
      </c>
      <c r="E14" s="437" t="s">
        <v>61</v>
      </c>
      <c r="F14" s="438" t="s">
        <v>61</v>
      </c>
      <c r="G14" s="439">
        <v>3.2344226635381279E-2</v>
      </c>
      <c r="H14" s="276"/>
      <c r="I14" s="440">
        <v>10.356400000000008</v>
      </c>
      <c r="J14" s="440">
        <v>1.3731999999095024E-2</v>
      </c>
      <c r="K14" s="440">
        <v>248.57002400000056</v>
      </c>
      <c r="L14" s="440" t="s">
        <v>61</v>
      </c>
      <c r="M14" s="441" t="s">
        <v>61</v>
      </c>
      <c r="N14" s="442">
        <v>258.94015599999966</v>
      </c>
      <c r="R14" s="3"/>
      <c r="S14" s="3"/>
      <c r="T14" s="3"/>
      <c r="U14" s="3"/>
      <c r="V14" s="3"/>
      <c r="W14" s="3"/>
      <c r="X14" s="3"/>
      <c r="Y14" s="3"/>
      <c r="Z14" s="3"/>
    </row>
    <row r="15" spans="1:26" x14ac:dyDescent="0.3">
      <c r="A15" s="234" t="s">
        <v>128</v>
      </c>
      <c r="B15" s="431">
        <v>4.7916366585671666E-2</v>
      </c>
      <c r="C15" s="431" t="s">
        <v>61</v>
      </c>
      <c r="D15" s="431">
        <v>3.1785810017725735E-2</v>
      </c>
      <c r="E15" s="431">
        <v>2.4284362290879935E-2</v>
      </c>
      <c r="F15" s="432">
        <v>2.9915269904342789E-2</v>
      </c>
      <c r="G15" s="433">
        <v>2.9882925792838799E-2</v>
      </c>
      <c r="H15" s="276"/>
      <c r="I15" s="434">
        <v>29.904050999999981</v>
      </c>
      <c r="J15" s="434" t="s">
        <v>61</v>
      </c>
      <c r="K15" s="434">
        <v>159.97172099999989</v>
      </c>
      <c r="L15" s="434">
        <v>91.689726999999948</v>
      </c>
      <c r="M15" s="435">
        <v>283.96661000000131</v>
      </c>
      <c r="N15" s="436">
        <v>565.53210899999976</v>
      </c>
      <c r="R15" s="3"/>
      <c r="S15" s="3"/>
      <c r="T15" s="3"/>
      <c r="U15" s="3"/>
      <c r="V15" s="3"/>
      <c r="W15" s="3"/>
      <c r="X15" s="3"/>
      <c r="Y15" s="3"/>
      <c r="Z15" s="3"/>
    </row>
    <row r="16" spans="1:26" x14ac:dyDescent="0.3">
      <c r="A16" s="182" t="s">
        <v>129</v>
      </c>
      <c r="B16" s="437">
        <v>1.9872985721309799E-2</v>
      </c>
      <c r="C16" s="437" t="s">
        <v>61</v>
      </c>
      <c r="D16" s="437">
        <v>3.2160406883924075E-2</v>
      </c>
      <c r="E16" s="437">
        <v>3.4399739160387854E-2</v>
      </c>
      <c r="F16" s="438">
        <v>4.8194251757927686E-2</v>
      </c>
      <c r="G16" s="439">
        <v>3.8539120401755333E-2</v>
      </c>
      <c r="H16" s="276"/>
      <c r="I16" s="440">
        <v>1.4161650000000066</v>
      </c>
      <c r="J16" s="440" t="s">
        <v>61</v>
      </c>
      <c r="K16" s="440">
        <v>18.076705999999945</v>
      </c>
      <c r="L16" s="440">
        <v>9.9772580000000062</v>
      </c>
      <c r="M16" s="441">
        <v>30.528878999999961</v>
      </c>
      <c r="N16" s="442">
        <v>59.999008000000003</v>
      </c>
      <c r="R16" s="3"/>
      <c r="S16" s="3"/>
      <c r="T16" s="3"/>
      <c r="U16" s="3"/>
      <c r="V16" s="3"/>
      <c r="W16" s="3"/>
      <c r="X16" s="3"/>
      <c r="Y16" s="3"/>
      <c r="Z16" s="3"/>
    </row>
    <row r="17" spans="1:31" x14ac:dyDescent="0.3">
      <c r="A17" s="234" t="s">
        <v>130</v>
      </c>
      <c r="B17" s="431">
        <v>0.21776770517325428</v>
      </c>
      <c r="C17" s="431" t="s">
        <v>61</v>
      </c>
      <c r="D17" s="431">
        <v>4.7462186960756103E-3</v>
      </c>
      <c r="E17" s="431" t="s">
        <v>61</v>
      </c>
      <c r="F17" s="432" t="s">
        <v>61</v>
      </c>
      <c r="G17" s="433">
        <v>1.0409565333868942E-2</v>
      </c>
      <c r="H17" s="276"/>
      <c r="I17" s="434">
        <v>4.5770559999999989</v>
      </c>
      <c r="J17" s="434" t="s">
        <v>61</v>
      </c>
      <c r="K17" s="434">
        <v>3.652484999999956</v>
      </c>
      <c r="L17" s="434" t="s">
        <v>61</v>
      </c>
      <c r="M17" s="435" t="s">
        <v>61</v>
      </c>
      <c r="N17" s="436">
        <v>8.2295409999999265</v>
      </c>
      <c r="R17" s="3"/>
      <c r="S17" s="3"/>
      <c r="T17" s="3"/>
      <c r="U17" s="3"/>
      <c r="V17" s="3"/>
      <c r="W17" s="3"/>
      <c r="X17" s="3"/>
      <c r="Y17" s="3"/>
      <c r="Z17" s="3"/>
    </row>
    <row r="18" spans="1:31" x14ac:dyDescent="0.3">
      <c r="A18" s="182" t="s">
        <v>131</v>
      </c>
      <c r="B18" s="437">
        <v>-2.8975161663442606E-3</v>
      </c>
      <c r="C18" s="437">
        <v>1.7498812725051494E-2</v>
      </c>
      <c r="D18" s="437">
        <v>2.0158197335905514E-2</v>
      </c>
      <c r="E18" s="437" t="s">
        <v>61</v>
      </c>
      <c r="F18" s="438" t="s">
        <v>61</v>
      </c>
      <c r="G18" s="439">
        <v>1.790149812315045E-2</v>
      </c>
      <c r="H18" s="276"/>
      <c r="I18" s="440">
        <v>-1.8132479999999305</v>
      </c>
      <c r="J18" s="440">
        <v>9.1823910000005071</v>
      </c>
      <c r="K18" s="440">
        <v>118.15335099999993</v>
      </c>
      <c r="L18" s="440" t="s">
        <v>61</v>
      </c>
      <c r="M18" s="441" t="s">
        <v>61</v>
      </c>
      <c r="N18" s="442">
        <v>125.52249400000073</v>
      </c>
      <c r="R18" s="3"/>
      <c r="S18" s="3"/>
      <c r="T18" s="3"/>
      <c r="U18" s="3"/>
      <c r="V18" s="3"/>
      <c r="W18" s="3"/>
      <c r="X18" s="3"/>
      <c r="Y18" s="3"/>
      <c r="Z18" s="3"/>
    </row>
    <row r="19" spans="1:31" x14ac:dyDescent="0.3">
      <c r="A19" s="235" t="s">
        <v>158</v>
      </c>
      <c r="B19" s="443" t="s">
        <v>61</v>
      </c>
      <c r="C19" s="443" t="s">
        <v>61</v>
      </c>
      <c r="D19" s="443">
        <v>7.5294055400039639E-2</v>
      </c>
      <c r="E19" s="443" t="s">
        <v>61</v>
      </c>
      <c r="F19" s="444">
        <v>-1.9346748436285255E-3</v>
      </c>
      <c r="G19" s="445">
        <v>5.2362310289413738E-2</v>
      </c>
      <c r="H19" s="276"/>
      <c r="I19" s="446">
        <v>0</v>
      </c>
      <c r="J19" s="446" t="s">
        <v>61</v>
      </c>
      <c r="K19" s="446">
        <v>14.307445000000001</v>
      </c>
      <c r="L19" s="446" t="s">
        <v>61</v>
      </c>
      <c r="M19" s="447">
        <v>-0.15526400000000251</v>
      </c>
      <c r="N19" s="448">
        <v>14.152180999999985</v>
      </c>
      <c r="R19" s="3"/>
      <c r="S19" s="3"/>
      <c r="T19" s="3"/>
      <c r="U19" s="3"/>
      <c r="V19" s="3"/>
      <c r="W19" s="3"/>
      <c r="X19" s="3"/>
      <c r="Y19" s="3"/>
      <c r="Z19" s="3"/>
    </row>
    <row r="20" spans="1:31" ht="15" x14ac:dyDescent="0.3">
      <c r="A20" s="287" t="s">
        <v>62</v>
      </c>
      <c r="B20" s="449">
        <v>-6.8893032910015584E-2</v>
      </c>
      <c r="C20" s="449">
        <v>-2.7616811049614554E-2</v>
      </c>
      <c r="D20" s="449">
        <v>-6.5796858253151846E-2</v>
      </c>
      <c r="E20" s="449">
        <v>-1.10375056362777E-2</v>
      </c>
      <c r="F20" s="439">
        <v>-0.16418033203577675</v>
      </c>
      <c r="G20" s="439">
        <v>-6.7235039151133047E-2</v>
      </c>
      <c r="H20" s="276"/>
      <c r="I20" s="450">
        <v>-538.18905300000006</v>
      </c>
      <c r="J20" s="450">
        <v>-48.73357800000008</v>
      </c>
      <c r="K20" s="450">
        <v>-249.75718300000017</v>
      </c>
      <c r="L20" s="450">
        <v>-290.82685599999968</v>
      </c>
      <c r="M20" s="442">
        <v>-2613.4062599999997</v>
      </c>
      <c r="N20" s="442">
        <v>-3740.9129300000059</v>
      </c>
      <c r="R20" s="3"/>
      <c r="S20" s="3"/>
      <c r="T20" s="3"/>
      <c r="U20" s="3"/>
      <c r="V20" s="3"/>
      <c r="W20" s="3"/>
      <c r="X20" s="3"/>
      <c r="Y20" s="3"/>
      <c r="Z20" s="3"/>
    </row>
    <row r="21" spans="1:31" x14ac:dyDescent="0.3">
      <c r="A21" s="234" t="s">
        <v>132</v>
      </c>
      <c r="B21" s="431">
        <v>-2.4555084334027866E-2</v>
      </c>
      <c r="C21" s="431" t="s">
        <v>61</v>
      </c>
      <c r="D21" s="431">
        <v>3.0456111893655491E-2</v>
      </c>
      <c r="E21" s="431">
        <v>-1.6476279396626992E-2</v>
      </c>
      <c r="F21" s="432">
        <v>-0.16503415044029646</v>
      </c>
      <c r="G21" s="433">
        <v>-1.9339494465455909E-2</v>
      </c>
      <c r="H21" s="276"/>
      <c r="I21" s="434">
        <v>-105.56197100000009</v>
      </c>
      <c r="J21" s="434">
        <v>9.1600000000000004E-4</v>
      </c>
      <c r="K21" s="434">
        <v>11.28898700000002</v>
      </c>
      <c r="L21" s="434">
        <v>-189.3965189999999</v>
      </c>
      <c r="M21" s="435">
        <v>-32.792322000000013</v>
      </c>
      <c r="N21" s="436">
        <v>-316.46090900000127</v>
      </c>
      <c r="R21" s="3"/>
      <c r="S21" s="3"/>
      <c r="T21" s="3"/>
      <c r="U21" s="3"/>
      <c r="V21" s="3"/>
      <c r="W21" s="3"/>
      <c r="X21" s="3"/>
      <c r="Y21" s="3"/>
      <c r="Z21" s="3"/>
    </row>
    <row r="22" spans="1:31" x14ac:dyDescent="0.3">
      <c r="A22" s="278" t="s">
        <v>139</v>
      </c>
      <c r="B22" s="437">
        <v>0.45833333333333326</v>
      </c>
      <c r="C22" s="437" t="s">
        <v>61</v>
      </c>
      <c r="D22" s="437">
        <v>0.38095238095238093</v>
      </c>
      <c r="E22" s="437">
        <v>1.1169590643274856</v>
      </c>
      <c r="F22" s="438">
        <v>0.3035714285714286</v>
      </c>
      <c r="G22" s="439">
        <v>6.7647058823529411</v>
      </c>
      <c r="H22" s="276"/>
      <c r="I22" s="440">
        <v>-77</v>
      </c>
      <c r="J22" s="440">
        <v>0</v>
      </c>
      <c r="K22" s="440">
        <v>-16</v>
      </c>
      <c r="L22" s="440">
        <v>191</v>
      </c>
      <c r="M22" s="441">
        <v>17</v>
      </c>
      <c r="N22" s="442">
        <v>115</v>
      </c>
      <c r="R22" s="3"/>
      <c r="S22" s="3"/>
      <c r="T22" s="3"/>
      <c r="U22" s="3"/>
      <c r="V22" s="3"/>
      <c r="W22" s="3"/>
      <c r="X22" s="3"/>
      <c r="Y22" s="3"/>
      <c r="Z22" s="3"/>
    </row>
    <row r="23" spans="1:31" x14ac:dyDescent="0.3">
      <c r="A23" s="234" t="s">
        <v>133</v>
      </c>
      <c r="B23" s="431">
        <v>-6.1084534225123166E-3</v>
      </c>
      <c r="C23" s="431" t="s">
        <v>61</v>
      </c>
      <c r="D23" s="431">
        <v>-2.0421960701793029E-2</v>
      </c>
      <c r="E23" s="431">
        <v>-8.0932821647690556E-2</v>
      </c>
      <c r="F23" s="432">
        <v>-7.7629009246467096E-2</v>
      </c>
      <c r="G23" s="433">
        <v>-7.7112486337671982E-2</v>
      </c>
      <c r="H23" s="276"/>
      <c r="I23" s="434">
        <v>-1.6020710000000236</v>
      </c>
      <c r="J23" s="434">
        <v>0</v>
      </c>
      <c r="K23" s="434">
        <v>-2.3253100000000018</v>
      </c>
      <c r="L23" s="434">
        <v>-471.55278699999963</v>
      </c>
      <c r="M23" s="435">
        <v>-423.5512690000005</v>
      </c>
      <c r="N23" s="436">
        <v>-899.03143699999964</v>
      </c>
      <c r="R23" s="3"/>
      <c r="S23" s="3"/>
      <c r="T23" s="3"/>
      <c r="U23" s="3"/>
      <c r="V23" s="3"/>
      <c r="W23" s="3"/>
      <c r="X23" s="3"/>
      <c r="Y23" s="3"/>
      <c r="Z23" s="3"/>
    </row>
    <row r="24" spans="1:31" x14ac:dyDescent="0.3">
      <c r="A24" s="278" t="s">
        <v>134</v>
      </c>
      <c r="B24" s="437">
        <v>6.0689740964469996E-2</v>
      </c>
      <c r="C24" s="437" t="s">
        <v>61</v>
      </c>
      <c r="D24" s="437">
        <v>-7.3357791748418277E-2</v>
      </c>
      <c r="E24" s="437">
        <v>3.3396382974984151E-2</v>
      </c>
      <c r="F24" s="438">
        <v>3.8600584199834698E-2</v>
      </c>
      <c r="G24" s="439">
        <v>3.2855142755777278E-2</v>
      </c>
      <c r="H24" s="276"/>
      <c r="I24" s="440">
        <v>4.4942180000000036</v>
      </c>
      <c r="J24" s="440">
        <v>0</v>
      </c>
      <c r="K24" s="440">
        <v>-4.5771110000000022</v>
      </c>
      <c r="L24" s="440">
        <v>242.93804100000034</v>
      </c>
      <c r="M24" s="441">
        <v>4.2237719999999968</v>
      </c>
      <c r="N24" s="442">
        <v>247.07892000000083</v>
      </c>
      <c r="R24" s="3"/>
      <c r="S24" s="3"/>
      <c r="T24" s="3"/>
      <c r="U24" s="3"/>
      <c r="V24" s="3"/>
      <c r="W24" s="3"/>
      <c r="X24" s="3"/>
      <c r="Y24" s="3"/>
      <c r="Z24" s="3"/>
    </row>
    <row r="25" spans="1:31" s="40" customFormat="1" x14ac:dyDescent="0.3">
      <c r="A25" s="234" t="s">
        <v>96</v>
      </c>
      <c r="B25" s="431">
        <v>-4.6999766815493893E-2</v>
      </c>
      <c r="C25" s="431">
        <v>-4.7922871903119835E-2</v>
      </c>
      <c r="D25" s="431">
        <v>-5.5958834980670558E-2</v>
      </c>
      <c r="E25" s="431" t="s">
        <v>61</v>
      </c>
      <c r="F25" s="432" t="s">
        <v>61</v>
      </c>
      <c r="G25" s="433">
        <v>-5.3772252369604923E-2</v>
      </c>
      <c r="H25" s="276"/>
      <c r="I25" s="434">
        <v>-0.73971099999999979</v>
      </c>
      <c r="J25" s="434">
        <v>-59.351688999999851</v>
      </c>
      <c r="K25" s="434">
        <v>-188.12491</v>
      </c>
      <c r="L25" s="434">
        <v>0</v>
      </c>
      <c r="M25" s="435">
        <v>0</v>
      </c>
      <c r="N25" s="436">
        <v>-248.21630999999979</v>
      </c>
      <c r="R25" s="3"/>
      <c r="S25" s="3"/>
      <c r="T25" s="3"/>
      <c r="U25" s="3"/>
      <c r="V25" s="3"/>
      <c r="W25" s="3"/>
      <c r="X25" s="3"/>
      <c r="Y25" s="3"/>
      <c r="Z25" s="3"/>
      <c r="AA25" s="3"/>
      <c r="AB25" s="3"/>
      <c r="AC25" s="3"/>
      <c r="AD25" s="3"/>
      <c r="AE25" s="3"/>
    </row>
    <row r="26" spans="1:31" x14ac:dyDescent="0.3">
      <c r="A26" s="278" t="s">
        <v>135</v>
      </c>
      <c r="B26" s="437">
        <v>-2.1388364782631397E-2</v>
      </c>
      <c r="C26" s="437">
        <v>-1.458092225352281E-2</v>
      </c>
      <c r="D26" s="437">
        <v>-0.10588779940135618</v>
      </c>
      <c r="E26" s="437">
        <v>-2.4976152711411292E-2</v>
      </c>
      <c r="F26" s="438">
        <v>0.26808509084091292</v>
      </c>
      <c r="G26" s="439">
        <v>-2.0826245865428805E-2</v>
      </c>
      <c r="H26" s="276"/>
      <c r="I26" s="440">
        <v>-18.563680999999974</v>
      </c>
      <c r="J26" s="440">
        <v>-10.395542999999975</v>
      </c>
      <c r="K26" s="440">
        <v>-4.0994290000000007</v>
      </c>
      <c r="L26" s="440">
        <v>-16.896089000000075</v>
      </c>
      <c r="M26" s="441">
        <v>1.9817999999999998</v>
      </c>
      <c r="N26" s="442">
        <v>-47.97294200000033</v>
      </c>
      <c r="R26" s="3"/>
      <c r="S26" s="3"/>
      <c r="T26" s="3"/>
      <c r="U26" s="3"/>
      <c r="V26" s="3"/>
      <c r="W26" s="3"/>
      <c r="X26" s="3"/>
      <c r="Y26" s="3"/>
      <c r="Z26" s="3"/>
    </row>
    <row r="27" spans="1:31" x14ac:dyDescent="0.3">
      <c r="A27" s="234" t="s">
        <v>136</v>
      </c>
      <c r="B27" s="431" t="s">
        <v>61</v>
      </c>
      <c r="C27" s="431" t="s">
        <v>61</v>
      </c>
      <c r="D27" s="431" t="s">
        <v>61</v>
      </c>
      <c r="E27" s="431" t="s">
        <v>61</v>
      </c>
      <c r="F27" s="432">
        <v>-9.0205055070899931E-2</v>
      </c>
      <c r="G27" s="433">
        <v>-9.0205055070899931E-2</v>
      </c>
      <c r="H27" s="276"/>
      <c r="I27" s="434">
        <v>0</v>
      </c>
      <c r="J27" s="434">
        <v>0</v>
      </c>
      <c r="K27" s="434">
        <v>0</v>
      </c>
      <c r="L27" s="434">
        <v>0</v>
      </c>
      <c r="M27" s="435">
        <v>-207.34890899999982</v>
      </c>
      <c r="N27" s="436">
        <v>-207.34890899999982</v>
      </c>
      <c r="R27" s="3"/>
      <c r="S27" s="3"/>
      <c r="T27" s="3"/>
      <c r="U27" s="3"/>
      <c r="V27" s="3"/>
      <c r="W27" s="3"/>
      <c r="X27" s="3"/>
      <c r="Y27" s="3"/>
      <c r="Z27" s="3"/>
    </row>
    <row r="28" spans="1:31" ht="25" x14ac:dyDescent="0.3">
      <c r="A28" s="182" t="s">
        <v>121</v>
      </c>
      <c r="B28" s="437" t="s">
        <v>61</v>
      </c>
      <c r="C28" s="437" t="s">
        <v>61</v>
      </c>
      <c r="D28" s="437">
        <v>-1</v>
      </c>
      <c r="E28" s="437">
        <v>1.235810046997865E-2</v>
      </c>
      <c r="F28" s="438">
        <v>-0.70613436634114124</v>
      </c>
      <c r="G28" s="439">
        <v>-0.70246689724457156</v>
      </c>
      <c r="H28" s="276"/>
      <c r="I28" s="440">
        <v>0</v>
      </c>
      <c r="J28" s="440">
        <v>0</v>
      </c>
      <c r="K28" s="440">
        <v>-0.224074</v>
      </c>
      <c r="L28" s="440">
        <v>0.15002099999999885</v>
      </c>
      <c r="M28" s="441">
        <v>-1657.9499459999997</v>
      </c>
      <c r="N28" s="442">
        <v>-1658.023999</v>
      </c>
      <c r="R28" s="3"/>
      <c r="S28" s="3"/>
      <c r="T28" s="3"/>
      <c r="U28" s="3"/>
      <c r="V28" s="3"/>
      <c r="W28" s="3"/>
      <c r="X28" s="3"/>
      <c r="Y28" s="3"/>
      <c r="Z28" s="3"/>
    </row>
    <row r="29" spans="1:31" x14ac:dyDescent="0.3">
      <c r="A29" s="234" t="s">
        <v>22</v>
      </c>
      <c r="B29" s="431">
        <v>0.15753954845029816</v>
      </c>
      <c r="C29" s="431" t="s">
        <v>61</v>
      </c>
      <c r="D29" s="431">
        <v>-0.95617153126747034</v>
      </c>
      <c r="E29" s="431">
        <v>-5.0221486514743008E-2</v>
      </c>
      <c r="F29" s="432">
        <v>-8.7240686325634753E-3</v>
      </c>
      <c r="G29" s="433">
        <v>-5.1449900749609534E-2</v>
      </c>
      <c r="H29" s="276"/>
      <c r="I29" s="434">
        <v>0.31423499999999982</v>
      </c>
      <c r="J29" s="434">
        <v>0</v>
      </c>
      <c r="K29" s="434">
        <v>-1.5136529999999999</v>
      </c>
      <c r="L29" s="434">
        <v>-27.927817000000005</v>
      </c>
      <c r="M29" s="435">
        <v>-6.7838000000000065E-2</v>
      </c>
      <c r="N29" s="436">
        <v>-29.195072999999979</v>
      </c>
      <c r="R29" s="3"/>
      <c r="S29" s="3"/>
      <c r="T29" s="3"/>
      <c r="U29" s="3"/>
      <c r="V29" s="3"/>
      <c r="W29" s="3"/>
      <c r="X29" s="3"/>
      <c r="Y29" s="3"/>
      <c r="Z29" s="3"/>
    </row>
    <row r="30" spans="1:31" x14ac:dyDescent="0.3">
      <c r="A30" s="278" t="s">
        <v>23</v>
      </c>
      <c r="B30" s="437">
        <v>-0.3706490525214382</v>
      </c>
      <c r="C30" s="437">
        <v>-4.3717544189359026E-2</v>
      </c>
      <c r="D30" s="437">
        <v>-0.21658147505839398</v>
      </c>
      <c r="E30" s="437">
        <v>0.18489145804043594</v>
      </c>
      <c r="F30" s="438">
        <v>6.0335344473576136</v>
      </c>
      <c r="G30" s="439">
        <v>-0.27394170029849263</v>
      </c>
      <c r="H30" s="276"/>
      <c r="I30" s="440">
        <v>-100.28386400000002</v>
      </c>
      <c r="J30" s="440">
        <v>-0.2651880000000002</v>
      </c>
      <c r="K30" s="440">
        <v>-55.382313000000011</v>
      </c>
      <c r="L30" s="440">
        <v>3.6680889999999984</v>
      </c>
      <c r="M30" s="441">
        <v>0.95501799999999992</v>
      </c>
      <c r="N30" s="442">
        <v>-151.30825800000008</v>
      </c>
      <c r="R30" s="3"/>
      <c r="S30" s="3"/>
      <c r="T30" s="3"/>
      <c r="U30" s="3"/>
      <c r="V30" s="3"/>
      <c r="W30" s="3"/>
      <c r="X30" s="3"/>
      <c r="Y30" s="3"/>
      <c r="Z30" s="3"/>
    </row>
    <row r="31" spans="1:31" x14ac:dyDescent="0.3">
      <c r="A31" s="234" t="s">
        <v>137</v>
      </c>
      <c r="B31" s="431">
        <v>-4.8764976290666118E-3</v>
      </c>
      <c r="C31" s="431">
        <v>23.650780608052589</v>
      </c>
      <c r="D31" s="431">
        <v>9.1043449857305836E-2</v>
      </c>
      <c r="E31" s="431">
        <v>-7.5751882949090521E-2</v>
      </c>
      <c r="F31" s="432">
        <v>-6.4289309457434163E-2</v>
      </c>
      <c r="G31" s="433">
        <v>-3.469391398941768E-2</v>
      </c>
      <c r="H31" s="276"/>
      <c r="I31" s="434">
        <v>-4.9633270000000493</v>
      </c>
      <c r="J31" s="434">
        <v>5.7565999999999999E-2</v>
      </c>
      <c r="K31" s="434">
        <v>0.93707799999999963</v>
      </c>
      <c r="L31" s="434">
        <v>-9.4113899999999973</v>
      </c>
      <c r="M31" s="435">
        <v>-57.780593999999951</v>
      </c>
      <c r="N31" s="436">
        <v>-71.160667000000103</v>
      </c>
      <c r="R31" s="3"/>
      <c r="S31" s="3"/>
      <c r="T31" s="3"/>
      <c r="U31" s="3"/>
      <c r="V31" s="3"/>
      <c r="W31" s="3"/>
      <c r="X31" s="3"/>
      <c r="Y31" s="3"/>
      <c r="Z31" s="3"/>
    </row>
    <row r="32" spans="1:31" x14ac:dyDescent="0.3">
      <c r="A32" s="338" t="s">
        <v>138</v>
      </c>
      <c r="B32" s="437">
        <v>-8.171289651589253E-2</v>
      </c>
      <c r="C32" s="437" t="s">
        <v>61</v>
      </c>
      <c r="D32" s="437">
        <v>-7.0731690278592829E-2</v>
      </c>
      <c r="E32" s="437">
        <v>-0.14743209559424164</v>
      </c>
      <c r="F32" s="438">
        <v>-9.8910544161877834E-2</v>
      </c>
      <c r="G32" s="439">
        <v>-0.10346523264213592</v>
      </c>
      <c r="H32" s="276"/>
      <c r="I32" s="440">
        <v>-8.6665650000000056</v>
      </c>
      <c r="J32" s="440">
        <v>0.06</v>
      </c>
      <c r="K32" s="440">
        <v>-0.7087570000000003</v>
      </c>
      <c r="L32" s="440">
        <v>-14.058675999999991</v>
      </c>
      <c r="M32" s="441">
        <v>-32.519282999999973</v>
      </c>
      <c r="N32" s="442">
        <v>-55.893281000000002</v>
      </c>
      <c r="R32" s="3"/>
      <c r="S32" s="3"/>
      <c r="T32" s="3"/>
      <c r="U32" s="3"/>
      <c r="V32" s="3"/>
      <c r="W32" s="3"/>
      <c r="X32" s="3"/>
      <c r="Y32" s="3"/>
      <c r="Z32" s="3"/>
    </row>
    <row r="33" spans="1:26" x14ac:dyDescent="0.3">
      <c r="A33" s="337" t="s">
        <v>122</v>
      </c>
      <c r="B33" s="431">
        <v>6.2943260157131142E-3</v>
      </c>
      <c r="C33" s="431">
        <v>-1</v>
      </c>
      <c r="D33" s="431" t="s">
        <v>61</v>
      </c>
      <c r="E33" s="431">
        <v>3.2553076963359073E-2</v>
      </c>
      <c r="F33" s="432">
        <v>-2.7830841658594951E-2</v>
      </c>
      <c r="G33" s="433">
        <v>-7.4321589154335843E-4</v>
      </c>
      <c r="H33" s="276"/>
      <c r="I33" s="434">
        <v>5.7107389999999896</v>
      </c>
      <c r="J33" s="434">
        <v>-2.3140000000000001E-3</v>
      </c>
      <c r="K33" s="434">
        <v>1.21221</v>
      </c>
      <c r="L33" s="434">
        <v>0.63966500000000082</v>
      </c>
      <c r="M33" s="435">
        <v>-8.4755509999999958</v>
      </c>
      <c r="N33" s="436">
        <v>-0.91525099999989834</v>
      </c>
      <c r="R33" s="3"/>
      <c r="S33" s="3"/>
      <c r="T33" s="3"/>
      <c r="U33" s="3"/>
      <c r="V33" s="3"/>
      <c r="W33" s="3"/>
      <c r="X33" s="3"/>
      <c r="Y33" s="3"/>
      <c r="Z33" s="3"/>
    </row>
    <row r="34" spans="1:26" x14ac:dyDescent="0.3">
      <c r="A34" s="278" t="s">
        <v>69</v>
      </c>
      <c r="B34" s="437" t="s">
        <v>61</v>
      </c>
      <c r="C34" s="437" t="s">
        <v>61</v>
      </c>
      <c r="D34" s="437" t="s">
        <v>61</v>
      </c>
      <c r="E34" s="437" t="s">
        <v>61</v>
      </c>
      <c r="F34" s="438">
        <v>-6.2038889559918875E-2</v>
      </c>
      <c r="G34" s="439">
        <v>-6.2038889559918875E-2</v>
      </c>
      <c r="H34" s="276"/>
      <c r="I34" s="440">
        <v>0</v>
      </c>
      <c r="J34" s="440">
        <v>0</v>
      </c>
      <c r="K34" s="440">
        <v>0</v>
      </c>
      <c r="L34" s="440">
        <v>0</v>
      </c>
      <c r="M34" s="441">
        <v>-266.23858900000005</v>
      </c>
      <c r="N34" s="442">
        <v>-266.23858900000005</v>
      </c>
      <c r="R34" s="3"/>
      <c r="S34" s="3"/>
      <c r="T34" s="3"/>
      <c r="U34" s="3"/>
      <c r="V34" s="3"/>
      <c r="W34" s="3"/>
      <c r="X34" s="3"/>
      <c r="Y34" s="3"/>
      <c r="Z34" s="3"/>
    </row>
    <row r="35" spans="1:26" x14ac:dyDescent="0.3">
      <c r="A35" s="347" t="s">
        <v>141</v>
      </c>
      <c r="B35" s="431">
        <v>4.8663594623140405E-2</v>
      </c>
      <c r="C35" s="431">
        <v>0.58240907205089187</v>
      </c>
      <c r="D35" s="431">
        <v>-0.99326631918855701</v>
      </c>
      <c r="E35" s="431" t="s">
        <v>61</v>
      </c>
      <c r="F35" s="432" t="s">
        <v>61</v>
      </c>
      <c r="G35" s="433">
        <v>4.1498144079385346E-2</v>
      </c>
      <c r="H35" s="276"/>
      <c r="I35" s="434">
        <v>13.007621999999969</v>
      </c>
      <c r="J35" s="434">
        <v>2.1056999999999999E-2</v>
      </c>
      <c r="K35" s="434">
        <v>-1.8572629999999999</v>
      </c>
      <c r="L35" s="434">
        <v>0</v>
      </c>
      <c r="M35" s="435">
        <v>0</v>
      </c>
      <c r="N35" s="436">
        <v>11.171415999999965</v>
      </c>
      <c r="R35" s="3"/>
      <c r="S35" s="3"/>
      <c r="T35" s="3"/>
      <c r="U35" s="3"/>
      <c r="V35" s="3"/>
      <c r="W35" s="3"/>
      <c r="X35" s="3"/>
      <c r="Y35" s="3"/>
      <c r="Z35" s="3"/>
    </row>
    <row r="36" spans="1:26" x14ac:dyDescent="0.3">
      <c r="A36" s="278" t="s">
        <v>142</v>
      </c>
      <c r="B36" s="437">
        <v>4.3359367031019502E-3</v>
      </c>
      <c r="C36" s="437">
        <v>-1</v>
      </c>
      <c r="D36" s="437" t="s">
        <v>61</v>
      </c>
      <c r="E36" s="437" t="s">
        <v>61</v>
      </c>
      <c r="F36" s="438" t="s">
        <v>61</v>
      </c>
      <c r="G36" s="439">
        <v>4.3344894557828528E-3</v>
      </c>
      <c r="H36" s="276"/>
      <c r="I36" s="440">
        <v>0.47842700000001059</v>
      </c>
      <c r="J36" s="440">
        <v>-1.5899999999999999E-4</v>
      </c>
      <c r="K36" s="440">
        <v>0</v>
      </c>
      <c r="L36" s="440">
        <v>0</v>
      </c>
      <c r="M36" s="441">
        <v>0</v>
      </c>
      <c r="N36" s="442">
        <v>0.47826800000001413</v>
      </c>
      <c r="R36" s="3"/>
      <c r="S36" s="3"/>
      <c r="T36" s="3"/>
      <c r="U36" s="3"/>
      <c r="V36" s="3"/>
      <c r="W36" s="3"/>
      <c r="X36" s="3"/>
      <c r="Y36" s="3"/>
      <c r="Z36" s="3"/>
    </row>
    <row r="37" spans="1:26" x14ac:dyDescent="0.3">
      <c r="A37" s="347" t="s">
        <v>143</v>
      </c>
      <c r="B37" s="431">
        <v>8.2863793870092683E-2</v>
      </c>
      <c r="C37" s="431">
        <v>0.14977669297881158</v>
      </c>
      <c r="D37" s="431">
        <v>0.13697791384211677</v>
      </c>
      <c r="E37" s="431" t="s">
        <v>61</v>
      </c>
      <c r="F37" s="432" t="s">
        <v>61</v>
      </c>
      <c r="G37" s="433">
        <v>8.5480625218868012E-2</v>
      </c>
      <c r="H37" s="276"/>
      <c r="I37" s="434">
        <v>0.50390599999999974</v>
      </c>
      <c r="J37" s="434">
        <v>2.8840999999999978E-2</v>
      </c>
      <c r="K37" s="434">
        <v>9.3960000000000016E-3</v>
      </c>
      <c r="L37" s="434">
        <v>0</v>
      </c>
      <c r="M37" s="435">
        <v>0</v>
      </c>
      <c r="N37" s="436">
        <v>0.54214299999999938</v>
      </c>
      <c r="R37" s="3"/>
      <c r="S37" s="3"/>
      <c r="T37" s="3"/>
      <c r="U37" s="3"/>
      <c r="V37" s="3"/>
      <c r="W37" s="3"/>
      <c r="X37" s="3"/>
      <c r="Y37" s="3"/>
      <c r="Z37" s="3"/>
    </row>
    <row r="38" spans="1:26" x14ac:dyDescent="0.3">
      <c r="A38" s="278" t="s">
        <v>144</v>
      </c>
      <c r="B38" s="437">
        <v>-0.44821527927099813</v>
      </c>
      <c r="C38" s="437">
        <v>-0.30383735152999891</v>
      </c>
      <c r="D38" s="437">
        <v>-0.40579639922751587</v>
      </c>
      <c r="E38" s="437" t="s">
        <v>61</v>
      </c>
      <c r="F38" s="438">
        <v>9.4497082570052235</v>
      </c>
      <c r="G38" s="439">
        <v>-0.31628089435466111</v>
      </c>
      <c r="H38" s="276"/>
      <c r="I38" s="440">
        <v>-1.8802120000000002</v>
      </c>
      <c r="J38" s="440">
        <v>-8.6692999999999992E-2</v>
      </c>
      <c r="K38" s="440">
        <v>-0.11724999999999997</v>
      </c>
      <c r="L38" s="440">
        <v>0</v>
      </c>
      <c r="M38" s="441">
        <v>0.55711699999999997</v>
      </c>
      <c r="N38" s="442">
        <v>-1.5270379999999997</v>
      </c>
      <c r="R38" s="3"/>
      <c r="S38" s="3"/>
      <c r="T38" s="3"/>
      <c r="U38" s="3"/>
      <c r="V38" s="3"/>
      <c r="W38" s="3"/>
      <c r="X38" s="3"/>
      <c r="Y38" s="3"/>
      <c r="Z38" s="3"/>
    </row>
    <row r="39" spans="1:26" x14ac:dyDescent="0.3">
      <c r="A39" s="347" t="s">
        <v>145</v>
      </c>
      <c r="B39" s="431">
        <v>-0.42336738855009837</v>
      </c>
      <c r="C39" s="431">
        <v>-0.21216242973114896</v>
      </c>
      <c r="D39" s="431">
        <v>-0.50211054069470706</v>
      </c>
      <c r="E39" s="431" t="s">
        <v>61</v>
      </c>
      <c r="F39" s="432" t="s">
        <v>61</v>
      </c>
      <c r="G39" s="433">
        <v>-0.4253415336167311</v>
      </c>
      <c r="H39" s="276"/>
      <c r="I39" s="434">
        <v>-65.979500999999999</v>
      </c>
      <c r="J39" s="434">
        <v>-2.4645E-2</v>
      </c>
      <c r="K39" s="434">
        <v>-2.1742239999999997</v>
      </c>
      <c r="L39" s="434">
        <v>0</v>
      </c>
      <c r="M39" s="435">
        <v>0</v>
      </c>
      <c r="N39" s="436">
        <v>-68.178370000000015</v>
      </c>
      <c r="R39" s="3"/>
      <c r="S39" s="3"/>
      <c r="T39" s="3"/>
      <c r="U39" s="3"/>
      <c r="V39" s="3"/>
      <c r="W39" s="3"/>
      <c r="X39" s="3"/>
      <c r="Y39" s="3"/>
      <c r="Z39" s="3"/>
    </row>
    <row r="40" spans="1:26" x14ac:dyDescent="0.3">
      <c r="A40" s="278" t="s">
        <v>146</v>
      </c>
      <c r="B40" s="437" t="s">
        <v>61</v>
      </c>
      <c r="C40" s="437" t="s">
        <v>61</v>
      </c>
      <c r="D40" s="437" t="s">
        <v>61</v>
      </c>
      <c r="E40" s="437" t="s">
        <v>61</v>
      </c>
      <c r="F40" s="438">
        <v>-0.91478121664887935</v>
      </c>
      <c r="G40" s="439">
        <v>-0.91478121664887935</v>
      </c>
      <c r="H40" s="276"/>
      <c r="I40" s="440">
        <v>0</v>
      </c>
      <c r="J40" s="440">
        <v>0</v>
      </c>
      <c r="K40" s="440">
        <v>0</v>
      </c>
      <c r="L40" s="440">
        <v>0</v>
      </c>
      <c r="M40" s="441">
        <v>-2.5885930000000004</v>
      </c>
      <c r="N40" s="442">
        <v>-2.5885930000000004</v>
      </c>
      <c r="R40" s="3"/>
      <c r="S40" s="3"/>
      <c r="T40" s="3"/>
      <c r="U40" s="3"/>
      <c r="V40" s="3"/>
      <c r="W40" s="3"/>
      <c r="X40" s="3"/>
      <c r="Y40" s="3"/>
      <c r="Z40" s="3"/>
    </row>
    <row r="41" spans="1:26" x14ac:dyDescent="0.3">
      <c r="A41" s="347" t="s">
        <v>147</v>
      </c>
      <c r="B41" s="431">
        <v>-0.87619738313238449</v>
      </c>
      <c r="C41" s="431">
        <v>-0.67655173095748988</v>
      </c>
      <c r="D41" s="431">
        <v>-1</v>
      </c>
      <c r="E41" s="431" t="s">
        <v>61</v>
      </c>
      <c r="F41" s="432" t="s">
        <v>61</v>
      </c>
      <c r="G41" s="433">
        <v>-0.69258090605670541</v>
      </c>
      <c r="H41" s="276"/>
      <c r="I41" s="434">
        <v>-2.8995999999999997E-2</v>
      </c>
      <c r="J41" s="434">
        <v>-0.27367599999999997</v>
      </c>
      <c r="K41" s="434">
        <v>-1.3259999999999999E-3</v>
      </c>
      <c r="L41" s="434">
        <v>0</v>
      </c>
      <c r="M41" s="435">
        <v>0</v>
      </c>
      <c r="N41" s="436">
        <v>-0.30399799999999999</v>
      </c>
      <c r="R41" s="3"/>
      <c r="S41" s="3"/>
      <c r="T41" s="3"/>
      <c r="U41" s="3"/>
      <c r="V41" s="3"/>
      <c r="W41" s="3"/>
      <c r="X41" s="3"/>
      <c r="Y41" s="3"/>
      <c r="Z41" s="3"/>
    </row>
    <row r="42" spans="1:26" x14ac:dyDescent="0.3">
      <c r="A42" s="278" t="s">
        <v>148</v>
      </c>
      <c r="B42" s="437">
        <v>-4.2381903495076423E-2</v>
      </c>
      <c r="C42" s="437">
        <v>-5.7068883286775174E-2</v>
      </c>
      <c r="D42" s="437">
        <v>0.16171212510011013</v>
      </c>
      <c r="E42" s="437" t="s">
        <v>61</v>
      </c>
      <c r="F42" s="438" t="s">
        <v>61</v>
      </c>
      <c r="G42" s="439">
        <v>-3.2114072048914033E-2</v>
      </c>
      <c r="H42" s="276"/>
      <c r="I42" s="440">
        <v>-0.71147900000000064</v>
      </c>
      <c r="J42" s="440">
        <v>-0.20521199999999995</v>
      </c>
      <c r="K42" s="440">
        <v>0.21867700000000001</v>
      </c>
      <c r="L42" s="440">
        <v>0</v>
      </c>
      <c r="M42" s="441">
        <v>0</v>
      </c>
      <c r="N42" s="442">
        <v>-0.69801400000000058</v>
      </c>
      <c r="R42" s="3"/>
      <c r="S42" s="3"/>
      <c r="T42" s="3"/>
      <c r="U42" s="3"/>
      <c r="V42" s="3"/>
      <c r="W42" s="3"/>
      <c r="X42" s="3"/>
      <c r="Y42" s="3"/>
      <c r="Z42" s="3"/>
    </row>
    <row r="43" spans="1:26" x14ac:dyDescent="0.3">
      <c r="A43" s="347" t="s">
        <v>149</v>
      </c>
      <c r="B43" s="431" t="s">
        <v>61</v>
      </c>
      <c r="C43" s="431" t="s">
        <v>61</v>
      </c>
      <c r="D43" s="431" t="s">
        <v>61</v>
      </c>
      <c r="E43" s="431" t="s">
        <v>61</v>
      </c>
      <c r="F43" s="432">
        <v>0</v>
      </c>
      <c r="G43" s="433">
        <v>0</v>
      </c>
      <c r="H43" s="276"/>
      <c r="I43" s="434">
        <v>0</v>
      </c>
      <c r="J43" s="434">
        <v>0</v>
      </c>
      <c r="K43" s="434">
        <v>0</v>
      </c>
      <c r="L43" s="434">
        <v>0</v>
      </c>
      <c r="M43" s="435">
        <v>0</v>
      </c>
      <c r="N43" s="436">
        <v>0</v>
      </c>
      <c r="R43" s="3"/>
      <c r="S43" s="3"/>
      <c r="T43" s="3"/>
      <c r="U43" s="3"/>
      <c r="V43" s="3"/>
      <c r="W43" s="3"/>
      <c r="X43" s="3"/>
      <c r="Y43" s="3"/>
      <c r="Z43" s="3"/>
    </row>
    <row r="44" spans="1:26" x14ac:dyDescent="0.3">
      <c r="A44" s="278" t="s">
        <v>150</v>
      </c>
      <c r="B44" s="437">
        <v>0.18199758144591804</v>
      </c>
      <c r="C44" s="437" t="s">
        <v>61</v>
      </c>
      <c r="D44" s="437">
        <v>-8.3527929441411186E-2</v>
      </c>
      <c r="E44" s="437">
        <v>-3.2157371422812164E-2</v>
      </c>
      <c r="F44" s="438" t="s">
        <v>61</v>
      </c>
      <c r="G44" s="439">
        <v>4.5099400398826761E-2</v>
      </c>
      <c r="H44" s="276"/>
      <c r="I44" s="440">
        <v>1.3123699999999996</v>
      </c>
      <c r="J44" s="440">
        <v>0</v>
      </c>
      <c r="K44" s="440">
        <v>-7.457999999999998E-2</v>
      </c>
      <c r="L44" s="440">
        <v>-0.36309199999999997</v>
      </c>
      <c r="M44" s="441">
        <v>0</v>
      </c>
      <c r="N44" s="442">
        <v>0.8746980000000022</v>
      </c>
      <c r="R44" s="3"/>
      <c r="S44" s="3"/>
      <c r="T44" s="3"/>
      <c r="U44" s="3"/>
      <c r="V44" s="3"/>
      <c r="W44" s="3"/>
      <c r="X44" s="3"/>
      <c r="Y44" s="3"/>
      <c r="Z44" s="3"/>
    </row>
    <row r="45" spans="1:26" x14ac:dyDescent="0.3">
      <c r="A45" s="347" t="s">
        <v>151</v>
      </c>
      <c r="B45" s="431">
        <v>-5.8216720158352886E-2</v>
      </c>
      <c r="C45" s="431" t="s">
        <v>61</v>
      </c>
      <c r="D45" s="431" t="s">
        <v>61</v>
      </c>
      <c r="E45" s="431" t="s">
        <v>61</v>
      </c>
      <c r="F45" s="432" t="s">
        <v>61</v>
      </c>
      <c r="G45" s="433">
        <v>-5.8213355390859922E-2</v>
      </c>
      <c r="H45" s="276"/>
      <c r="I45" s="434">
        <v>-1.3149409999999975</v>
      </c>
      <c r="J45" s="434">
        <v>0</v>
      </c>
      <c r="K45" s="434">
        <v>7.6000000000000004E-5</v>
      </c>
      <c r="L45" s="434">
        <v>0</v>
      </c>
      <c r="M45" s="435">
        <v>0</v>
      </c>
      <c r="N45" s="436">
        <v>-1.3148649999999975</v>
      </c>
      <c r="R45" s="3"/>
      <c r="S45" s="3"/>
      <c r="T45" s="3"/>
      <c r="U45" s="3"/>
      <c r="V45" s="3"/>
      <c r="W45" s="3"/>
      <c r="X45" s="3"/>
      <c r="Y45" s="3"/>
      <c r="Z45" s="3"/>
    </row>
    <row r="46" spans="1:26" x14ac:dyDescent="0.3">
      <c r="A46" s="278" t="s">
        <v>159</v>
      </c>
      <c r="B46" s="437">
        <v>-0.34364730545444055</v>
      </c>
      <c r="C46" s="437">
        <v>-0.28111769443990575</v>
      </c>
      <c r="D46" s="437">
        <v>-0.35388163494877911</v>
      </c>
      <c r="E46" s="437" t="s">
        <v>61</v>
      </c>
      <c r="F46" s="438" t="s">
        <v>61</v>
      </c>
      <c r="G46" s="439">
        <v>-0.34411282048587688</v>
      </c>
      <c r="H46" s="276"/>
      <c r="I46" s="440">
        <v>-99.977668999999992</v>
      </c>
      <c r="J46" s="440">
        <v>-0.39228399999999986</v>
      </c>
      <c r="K46" s="440">
        <v>-8.090598</v>
      </c>
      <c r="L46" s="440">
        <v>0</v>
      </c>
      <c r="M46" s="441">
        <v>0</v>
      </c>
      <c r="N46" s="442">
        <v>-108.46055099999998</v>
      </c>
      <c r="R46" s="3"/>
      <c r="S46" s="3"/>
      <c r="T46" s="3"/>
      <c r="U46" s="3"/>
      <c r="V46" s="3"/>
      <c r="W46" s="3"/>
      <c r="X46" s="3"/>
      <c r="Y46" s="3"/>
      <c r="Z46" s="3"/>
    </row>
    <row r="47" spans="1:26" x14ac:dyDescent="0.3">
      <c r="A47" s="347" t="s">
        <v>152</v>
      </c>
      <c r="B47" s="431">
        <v>-0.19682190416575529</v>
      </c>
      <c r="C47" s="431">
        <v>-0.16339865012811094</v>
      </c>
      <c r="D47" s="431">
        <v>-9.1422649189421001E-4</v>
      </c>
      <c r="E47" s="431">
        <v>-0.1532278247403156</v>
      </c>
      <c r="F47" s="432" t="s">
        <v>61</v>
      </c>
      <c r="G47" s="433">
        <v>-0.17956007823926112</v>
      </c>
      <c r="H47" s="276"/>
      <c r="I47" s="434">
        <v>-7.7171430000000036</v>
      </c>
      <c r="J47" s="434">
        <v>-0.42536099999999966</v>
      </c>
      <c r="K47" s="434">
        <v>-6.8100000000004268E-4</v>
      </c>
      <c r="L47" s="434">
        <v>-2.9192339999999994</v>
      </c>
      <c r="M47" s="435">
        <v>0</v>
      </c>
      <c r="N47" s="436">
        <v>-11.062418999999998</v>
      </c>
      <c r="R47" s="3"/>
      <c r="S47" s="3"/>
      <c r="T47" s="3"/>
      <c r="U47" s="3"/>
      <c r="V47" s="3"/>
      <c r="W47" s="3"/>
      <c r="X47" s="3"/>
      <c r="Y47" s="3"/>
      <c r="Z47" s="3"/>
    </row>
    <row r="48" spans="1:26" x14ac:dyDescent="0.3">
      <c r="A48" s="278" t="s">
        <v>153</v>
      </c>
      <c r="B48" s="437">
        <v>-0.18830415619718222</v>
      </c>
      <c r="C48" s="437" t="s">
        <v>61</v>
      </c>
      <c r="D48" s="437">
        <v>-4.1078955740247447E-2</v>
      </c>
      <c r="E48" s="437" t="s">
        <v>61</v>
      </c>
      <c r="F48" s="438" t="s">
        <v>61</v>
      </c>
      <c r="G48" s="439">
        <v>-0.18682642211472866</v>
      </c>
      <c r="H48" s="276"/>
      <c r="I48" s="440">
        <v>-37.362919000000005</v>
      </c>
      <c r="J48" s="440">
        <v>0</v>
      </c>
      <c r="K48" s="440">
        <v>-8.2641000000000187E-2</v>
      </c>
      <c r="L48" s="440">
        <v>0</v>
      </c>
      <c r="M48" s="441">
        <v>0</v>
      </c>
      <c r="N48" s="442">
        <v>-37.44556</v>
      </c>
      <c r="R48" s="3"/>
      <c r="S48" s="3"/>
      <c r="T48" s="3"/>
      <c r="U48" s="3"/>
      <c r="V48" s="3"/>
      <c r="W48" s="3"/>
      <c r="X48" s="3"/>
      <c r="Y48" s="3"/>
      <c r="Z48" s="3"/>
    </row>
    <row r="49" spans="1:26" x14ac:dyDescent="0.3">
      <c r="A49" s="350" t="s">
        <v>140</v>
      </c>
      <c r="B49" s="443">
        <v>-0.6698308821655603</v>
      </c>
      <c r="C49" s="443">
        <v>-0.11205100012866687</v>
      </c>
      <c r="D49" s="443">
        <v>-5.447357269280162E-2</v>
      </c>
      <c r="E49" s="443">
        <v>-6.2112560502707304E-2</v>
      </c>
      <c r="F49" s="444">
        <v>0.34292227529312869</v>
      </c>
      <c r="G49" s="444">
        <v>-2.8390868904082267E-2</v>
      </c>
      <c r="H49" s="276"/>
      <c r="I49" s="434">
        <v>-34.612346000000116</v>
      </c>
      <c r="J49" s="434">
        <v>22.578491999999585</v>
      </c>
      <c r="K49" s="434">
        <v>22.433965999999884</v>
      </c>
      <c r="L49" s="434">
        <v>-10.1160789999999</v>
      </c>
      <c r="M49" s="435">
        <v>10.194093000000976</v>
      </c>
      <c r="N49" s="436">
        <v>10.478126000014527</v>
      </c>
      <c r="R49" s="3"/>
      <c r="S49" s="3"/>
      <c r="T49" s="3"/>
      <c r="U49" s="3"/>
      <c r="V49" s="3"/>
      <c r="W49" s="3"/>
      <c r="X49" s="3"/>
      <c r="Y49" s="3"/>
      <c r="Z49" s="3"/>
    </row>
    <row r="50" spans="1:26" ht="28" x14ac:dyDescent="0.3">
      <c r="A50" s="237" t="s">
        <v>64</v>
      </c>
      <c r="B50" s="465">
        <v>-5.6555254952967982E-2</v>
      </c>
      <c r="C50" s="415">
        <v>5.1420927848263487</v>
      </c>
      <c r="D50" s="465">
        <v>-7.2975285682336355E-2</v>
      </c>
      <c r="E50" s="416" t="s">
        <v>61</v>
      </c>
      <c r="F50" s="417">
        <v>-3.3043424190767334E-2</v>
      </c>
      <c r="G50" s="417">
        <v>-5.3920197655326185E-2</v>
      </c>
      <c r="H50" s="276"/>
      <c r="I50" s="451">
        <v>-53.172644999999989</v>
      </c>
      <c r="J50" s="451">
        <v>0.160495</v>
      </c>
      <c r="K50" s="451">
        <v>-19.662505999999979</v>
      </c>
      <c r="L50" s="451">
        <v>0</v>
      </c>
      <c r="M50" s="452">
        <v>-11.790932999999995</v>
      </c>
      <c r="N50" s="453">
        <v>-84.465588999999909</v>
      </c>
      <c r="R50" s="3"/>
      <c r="S50" s="3"/>
      <c r="T50" s="3"/>
      <c r="U50" s="3"/>
      <c r="V50" s="3"/>
      <c r="W50" s="3"/>
      <c r="X50" s="3"/>
      <c r="Y50" s="3"/>
      <c r="Z50" s="3"/>
    </row>
    <row r="51" spans="1:26" x14ac:dyDescent="0.3">
      <c r="A51" s="234" t="s">
        <v>22</v>
      </c>
      <c r="B51" s="431">
        <v>-4.0557112439973841E-2</v>
      </c>
      <c r="C51" s="431">
        <v>6.6334814368551855</v>
      </c>
      <c r="D51" s="431">
        <v>-7.2016451933895609E-2</v>
      </c>
      <c r="E51" s="431" t="s">
        <v>61</v>
      </c>
      <c r="F51" s="432">
        <v>-0.13025418436937541</v>
      </c>
      <c r="G51" s="433">
        <v>-5.15257572548109E-2</v>
      </c>
      <c r="H51" s="276"/>
      <c r="I51" s="454">
        <v>-36.161667000000079</v>
      </c>
      <c r="J51" s="455">
        <v>0.176172</v>
      </c>
      <c r="K51" s="454">
        <v>-19.357988000000006</v>
      </c>
      <c r="L51" s="456">
        <v>0</v>
      </c>
      <c r="M51" s="457">
        <v>-7.3616689999999991</v>
      </c>
      <c r="N51" s="457">
        <v>-62.705152000000226</v>
      </c>
      <c r="O51" s="3"/>
      <c r="P51" s="3"/>
      <c r="Q51" s="3"/>
      <c r="R51" s="3"/>
      <c r="S51" s="3"/>
      <c r="T51" s="3"/>
      <c r="U51" s="3"/>
      <c r="V51" s="3"/>
      <c r="W51" s="3"/>
      <c r="X51" s="3"/>
      <c r="Y51" s="3"/>
      <c r="Z51" s="3"/>
    </row>
    <row r="52" spans="1:26" x14ac:dyDescent="0.3">
      <c r="A52" s="182" t="s">
        <v>133</v>
      </c>
      <c r="B52" s="437">
        <v>-0.80681617517217019</v>
      </c>
      <c r="C52" s="437" t="s">
        <v>61</v>
      </c>
      <c r="D52" s="437" t="s">
        <v>61</v>
      </c>
      <c r="E52" s="437" t="s">
        <v>61</v>
      </c>
      <c r="F52" s="438">
        <v>-1.4748789295301434E-2</v>
      </c>
      <c r="G52" s="439">
        <v>-1.4763724985889848E-2</v>
      </c>
      <c r="H52" s="276"/>
      <c r="I52" s="440">
        <v>-4.5690000000000001E-3</v>
      </c>
      <c r="J52" s="440">
        <v>0</v>
      </c>
      <c r="K52" s="440">
        <v>0</v>
      </c>
      <c r="L52" s="440">
        <v>0</v>
      </c>
      <c r="M52" s="441">
        <v>-4.4292639999999892</v>
      </c>
      <c r="N52" s="442">
        <v>-4.4338329999999928</v>
      </c>
      <c r="O52" s="3"/>
      <c r="P52" s="3"/>
      <c r="Q52" s="3"/>
      <c r="R52" s="3"/>
      <c r="S52" s="3"/>
      <c r="T52" s="3"/>
      <c r="U52" s="3"/>
      <c r="V52" s="3"/>
      <c r="W52" s="3"/>
      <c r="X52" s="3"/>
      <c r="Y52" s="3"/>
      <c r="Z52" s="3"/>
    </row>
    <row r="53" spans="1:26" x14ac:dyDescent="0.3">
      <c r="A53" s="235" t="s">
        <v>24</v>
      </c>
      <c r="B53" s="443">
        <v>-0.3502120960381766</v>
      </c>
      <c r="C53" s="443">
        <v>-3.3685002148689303</v>
      </c>
      <c r="D53" s="443">
        <v>-0.4749981671925827</v>
      </c>
      <c r="E53" s="443" t="s">
        <v>61</v>
      </c>
      <c r="F53" s="444" t="s">
        <v>61</v>
      </c>
      <c r="G53" s="445">
        <v>-0.35212337667352001</v>
      </c>
      <c r="H53" s="276"/>
      <c r="I53" s="434">
        <v>-17.006408999999909</v>
      </c>
      <c r="J53" s="434">
        <v>-1.5677000000000007E-2</v>
      </c>
      <c r="K53" s="434">
        <v>-0.3045179999999732</v>
      </c>
      <c r="L53" s="434">
        <v>0</v>
      </c>
      <c r="M53" s="435">
        <v>0</v>
      </c>
      <c r="N53" s="436">
        <v>-17.326603999999758</v>
      </c>
      <c r="O53" s="3"/>
      <c r="P53" s="3"/>
      <c r="Q53" s="3"/>
      <c r="R53" s="3"/>
      <c r="S53" s="3"/>
      <c r="T53" s="3"/>
      <c r="U53" s="3"/>
      <c r="V53" s="3"/>
      <c r="W53" s="3"/>
      <c r="X53" s="3"/>
      <c r="Y53" s="3"/>
      <c r="Z53" s="3"/>
    </row>
    <row r="54" spans="1:26" x14ac:dyDescent="0.3">
      <c r="A54" s="348" t="s">
        <v>228</v>
      </c>
      <c r="B54" s="110"/>
      <c r="C54" s="56"/>
      <c r="D54" s="110"/>
      <c r="E54" s="56"/>
      <c r="F54" s="56"/>
      <c r="G54" s="56"/>
      <c r="H54" s="37"/>
      <c r="I54" s="329"/>
      <c r="O54" s="3"/>
      <c r="P54" s="3"/>
      <c r="Q54" s="3"/>
      <c r="R54" s="3"/>
      <c r="S54" s="3"/>
      <c r="T54" s="3"/>
      <c r="U54" s="3"/>
      <c r="V54" s="3"/>
      <c r="W54" s="3"/>
      <c r="X54" s="3"/>
      <c r="Y54" s="3"/>
      <c r="Z54" s="3"/>
    </row>
    <row r="55" spans="1:26" x14ac:dyDescent="0.3">
      <c r="A55" s="348" t="s">
        <v>229</v>
      </c>
      <c r="B55" s="110"/>
      <c r="C55" s="189"/>
      <c r="D55" s="110"/>
      <c r="E55" s="56"/>
      <c r="F55" s="56"/>
      <c r="G55" s="189"/>
      <c r="H55" s="37"/>
      <c r="I55" s="329"/>
      <c r="O55" s="3"/>
      <c r="P55" s="3"/>
      <c r="Q55" s="3"/>
      <c r="R55" s="3"/>
      <c r="S55" s="3"/>
      <c r="T55" s="3"/>
      <c r="U55" s="3"/>
      <c r="V55" s="3"/>
      <c r="W55" s="3"/>
      <c r="X55" s="3"/>
      <c r="Y55" s="3"/>
      <c r="Z55" s="3"/>
    </row>
    <row r="56" spans="1:26" x14ac:dyDescent="0.3">
      <c r="A56" s="348" t="s">
        <v>230</v>
      </c>
      <c r="B56" s="110"/>
      <c r="C56" s="189"/>
      <c r="D56" s="110"/>
      <c r="E56" s="56"/>
      <c r="F56" s="56"/>
      <c r="G56" s="189"/>
      <c r="H56" s="37"/>
      <c r="I56" s="329"/>
      <c r="O56" s="3"/>
      <c r="P56" s="3"/>
      <c r="Q56" s="3"/>
      <c r="R56" s="3"/>
      <c r="S56" s="3"/>
      <c r="T56" s="3"/>
      <c r="U56" s="3"/>
      <c r="V56" s="3"/>
      <c r="W56" s="3"/>
      <c r="X56" s="3"/>
      <c r="Y56" s="3"/>
      <c r="Z56" s="3"/>
    </row>
    <row r="57" spans="1:26" x14ac:dyDescent="0.3">
      <c r="A57" s="348" t="s">
        <v>231</v>
      </c>
      <c r="B57" s="110"/>
      <c r="C57" s="189"/>
      <c r="D57" s="110"/>
      <c r="E57" s="56"/>
      <c r="F57" s="56"/>
      <c r="G57" s="189"/>
      <c r="H57" s="37"/>
      <c r="I57" s="329"/>
      <c r="O57" s="3"/>
      <c r="P57" s="3"/>
      <c r="Q57" s="3"/>
      <c r="R57" s="3"/>
      <c r="S57" s="3"/>
      <c r="T57" s="3"/>
      <c r="U57" s="3"/>
      <c r="V57" s="3"/>
      <c r="W57" s="3"/>
      <c r="X57" s="3"/>
      <c r="Y57" s="3"/>
      <c r="Z57" s="3"/>
    </row>
    <row r="58" spans="1:26" x14ac:dyDescent="0.3">
      <c r="A58" s="57" t="s">
        <v>30</v>
      </c>
      <c r="B58" s="57"/>
      <c r="C58" s="189"/>
      <c r="D58" s="57"/>
      <c r="E58" s="56"/>
      <c r="F58" s="56"/>
      <c r="G58" s="189"/>
      <c r="H58" s="37"/>
      <c r="I58" s="329"/>
      <c r="O58" s="3"/>
      <c r="P58" s="3"/>
      <c r="Q58" s="3"/>
      <c r="R58" s="3"/>
      <c r="S58" s="3"/>
      <c r="T58" s="3"/>
      <c r="U58" s="3"/>
      <c r="V58" s="3"/>
      <c r="W58" s="3"/>
      <c r="X58" s="3"/>
      <c r="Y58" s="3"/>
      <c r="Z58" s="3"/>
    </row>
    <row r="59" spans="1:26" x14ac:dyDescent="0.3">
      <c r="A59" s="57" t="s">
        <v>70</v>
      </c>
      <c r="B59" s="57"/>
      <c r="C59" s="277"/>
      <c r="D59" s="57"/>
      <c r="E59" s="46"/>
      <c r="F59" s="46"/>
      <c r="G59" s="46"/>
      <c r="H59" s="37"/>
      <c r="I59" s="329"/>
      <c r="O59" s="3"/>
      <c r="P59" s="3"/>
      <c r="Q59" s="3"/>
      <c r="R59" s="3"/>
      <c r="S59" s="3"/>
      <c r="T59" s="3"/>
      <c r="U59" s="3"/>
      <c r="V59" s="3"/>
      <c r="W59" s="3"/>
      <c r="X59" s="3"/>
      <c r="Y59" s="3"/>
      <c r="Z59" s="3"/>
    </row>
    <row r="60" spans="1:26" x14ac:dyDescent="0.3">
      <c r="A60" s="58"/>
      <c r="B60" s="58"/>
      <c r="C60" s="58"/>
      <c r="D60" s="58"/>
      <c r="E60" s="40"/>
      <c r="F60" s="59"/>
      <c r="G60" s="40"/>
      <c r="H60" s="37"/>
      <c r="O60" s="3"/>
      <c r="P60" s="3"/>
      <c r="Q60" s="3"/>
      <c r="R60" s="3"/>
      <c r="S60" s="3"/>
      <c r="T60" s="3"/>
      <c r="U60" s="3"/>
      <c r="V60" s="3"/>
      <c r="W60" s="3"/>
      <c r="X60" s="3"/>
      <c r="Y60" s="3"/>
      <c r="Z60" s="3"/>
    </row>
    <row r="61" spans="1:26" x14ac:dyDescent="0.3">
      <c r="A61" s="4"/>
      <c r="B61" s="4"/>
      <c r="C61" s="58"/>
      <c r="D61" s="4"/>
      <c r="E61" s="58"/>
      <c r="F61" s="58"/>
      <c r="G61" s="58"/>
      <c r="H61" s="37"/>
      <c r="O61" s="3"/>
      <c r="P61" s="3"/>
      <c r="Q61" s="3"/>
      <c r="R61" s="3"/>
      <c r="S61" s="3"/>
      <c r="T61" s="3"/>
      <c r="U61" s="3"/>
      <c r="V61" s="3"/>
      <c r="W61" s="3"/>
      <c r="X61" s="3"/>
      <c r="Y61" s="3"/>
      <c r="Z61" s="3"/>
    </row>
    <row r="62" spans="1:26" x14ac:dyDescent="0.3">
      <c r="A62" s="55"/>
      <c r="B62" s="55"/>
      <c r="C62" s="458"/>
      <c r="D62" s="55"/>
      <c r="E62" s="458"/>
      <c r="F62" s="458"/>
      <c r="G62" s="458"/>
      <c r="H62" s="37"/>
      <c r="O62" s="3"/>
      <c r="P62" s="3"/>
      <c r="Q62" s="3"/>
      <c r="R62" s="3"/>
      <c r="S62" s="3"/>
      <c r="T62" s="3"/>
      <c r="U62" s="3"/>
      <c r="V62" s="3"/>
      <c r="W62" s="3"/>
      <c r="X62" s="3"/>
      <c r="Y62" s="3"/>
      <c r="Z62" s="3"/>
    </row>
    <row r="63" spans="1:26" x14ac:dyDescent="0.3">
      <c r="A63" s="39"/>
      <c r="B63" s="39"/>
      <c r="C63" s="55"/>
      <c r="D63" s="39"/>
      <c r="E63" s="55"/>
      <c r="F63" s="55"/>
      <c r="G63" s="55"/>
      <c r="H63" s="37"/>
      <c r="R63" s="3"/>
      <c r="S63" s="3"/>
      <c r="T63" s="3"/>
      <c r="U63" s="3"/>
      <c r="V63" s="3"/>
      <c r="W63" s="3"/>
      <c r="X63" s="3"/>
      <c r="Y63" s="3"/>
      <c r="Z63" s="3"/>
    </row>
    <row r="64" spans="1:26" x14ac:dyDescent="0.3">
      <c r="A64" s="459"/>
      <c r="B64" s="459"/>
      <c r="C64" s="459"/>
      <c r="D64" s="459"/>
      <c r="E64" s="459"/>
      <c r="F64" s="459"/>
      <c r="G64" s="459"/>
      <c r="H64" s="37"/>
      <c r="O64" s="3"/>
      <c r="P64" s="3"/>
      <c r="Q64" s="3"/>
      <c r="R64" s="3"/>
      <c r="S64" s="3"/>
      <c r="T64" s="3"/>
      <c r="U64" s="3"/>
      <c r="V64" s="3"/>
      <c r="W64" s="3"/>
      <c r="X64" s="3"/>
      <c r="Y64" s="3"/>
      <c r="Z64" s="3"/>
    </row>
    <row r="65" spans="1:26" x14ac:dyDescent="0.3">
      <c r="A65" s="40"/>
      <c r="B65" s="40"/>
      <c r="C65" s="40"/>
      <c r="D65" s="40"/>
      <c r="E65" s="40"/>
      <c r="F65" s="40"/>
      <c r="G65" s="40"/>
      <c r="H65" s="37"/>
      <c r="O65" s="3"/>
      <c r="P65" s="3"/>
      <c r="Q65" s="3"/>
      <c r="R65" s="3"/>
      <c r="S65" s="3"/>
      <c r="T65" s="3"/>
      <c r="U65" s="3"/>
      <c r="V65" s="3"/>
      <c r="W65" s="3"/>
      <c r="X65" s="3"/>
      <c r="Y65" s="3"/>
      <c r="Z65" s="3"/>
    </row>
    <row r="66" spans="1:26" x14ac:dyDescent="0.3">
      <c r="A66" s="40"/>
      <c r="B66" s="40"/>
      <c r="C66" s="460"/>
      <c r="D66" s="40"/>
      <c r="E66" s="460"/>
      <c r="F66" s="40"/>
      <c r="G66" s="40"/>
      <c r="H66" s="37"/>
      <c r="O66" s="3"/>
      <c r="P66" s="3"/>
      <c r="Q66" s="3"/>
      <c r="R66" s="3"/>
      <c r="S66" s="3"/>
      <c r="T66" s="3"/>
      <c r="U66" s="3"/>
      <c r="V66" s="3"/>
      <c r="W66" s="3"/>
      <c r="X66" s="3"/>
      <c r="Y66" s="3"/>
      <c r="Z66" s="3"/>
    </row>
    <row r="67" spans="1:26" x14ac:dyDescent="0.3">
      <c r="A67" s="40"/>
      <c r="B67" s="40"/>
      <c r="C67" s="40"/>
      <c r="D67" s="40"/>
      <c r="E67" s="40"/>
      <c r="F67" s="40"/>
      <c r="G67" s="40"/>
      <c r="H67" s="37"/>
      <c r="O67" s="3"/>
      <c r="P67" s="3"/>
      <c r="Q67" s="3"/>
      <c r="R67" s="3"/>
      <c r="S67" s="3"/>
      <c r="T67" s="3"/>
      <c r="U67" s="3"/>
      <c r="V67" s="3"/>
      <c r="W67" s="3"/>
      <c r="X67" s="3"/>
      <c r="Y67" s="3"/>
      <c r="Z67" s="3"/>
    </row>
    <row r="68" spans="1:26" x14ac:dyDescent="0.3">
      <c r="A68" s="40"/>
      <c r="B68" s="40"/>
      <c r="C68" s="40"/>
      <c r="D68" s="40"/>
      <c r="E68" s="40"/>
      <c r="F68" s="40"/>
      <c r="G68" s="40"/>
      <c r="H68" s="37"/>
      <c r="O68" s="3"/>
      <c r="P68" s="3"/>
      <c r="Q68" s="3"/>
      <c r="R68" s="3"/>
      <c r="S68" s="3"/>
      <c r="T68" s="3"/>
      <c r="U68" s="3"/>
      <c r="V68" s="3"/>
      <c r="W68" s="3"/>
      <c r="X68" s="3"/>
      <c r="Y68" s="3"/>
      <c r="Z68" s="3"/>
    </row>
    <row r="69" spans="1:26" x14ac:dyDescent="0.3">
      <c r="A69" s="40"/>
      <c r="B69" s="40"/>
      <c r="C69" s="55"/>
      <c r="D69" s="40"/>
      <c r="E69" s="40"/>
      <c r="F69" s="40"/>
      <c r="G69" s="40"/>
      <c r="H69" s="37"/>
      <c r="O69" s="3"/>
      <c r="P69" s="3"/>
      <c r="Q69" s="3"/>
      <c r="R69" s="3"/>
      <c r="S69" s="3"/>
      <c r="T69" s="3"/>
      <c r="U69" s="3"/>
      <c r="V69" s="3"/>
      <c r="W69" s="3"/>
      <c r="X69" s="3"/>
      <c r="Y69" s="3"/>
      <c r="Z69" s="3"/>
    </row>
    <row r="70" spans="1:26" x14ac:dyDescent="0.3">
      <c r="A70" s="40"/>
      <c r="B70" s="40"/>
      <c r="C70" s="40"/>
      <c r="D70" s="40"/>
      <c r="E70" s="40"/>
      <c r="F70" s="55"/>
      <c r="G70" s="40"/>
      <c r="H70" s="37"/>
      <c r="O70" s="3"/>
      <c r="P70" s="3"/>
      <c r="Q70" s="3"/>
      <c r="R70" s="3"/>
      <c r="S70" s="3"/>
      <c r="T70" s="3"/>
      <c r="U70" s="3"/>
      <c r="V70" s="3"/>
      <c r="W70" s="3"/>
      <c r="X70" s="3"/>
      <c r="Y70" s="3"/>
      <c r="Z70" s="3"/>
    </row>
    <row r="71" spans="1:26" x14ac:dyDescent="0.3">
      <c r="A71" s="40"/>
      <c r="B71" s="40"/>
      <c r="C71" s="40"/>
      <c r="D71" s="40"/>
      <c r="E71" s="55"/>
      <c r="F71" s="40"/>
      <c r="G71" s="40"/>
      <c r="H71" s="37"/>
      <c r="O71" s="3"/>
      <c r="P71" s="3"/>
      <c r="Q71" s="3"/>
      <c r="R71" s="3"/>
      <c r="S71" s="3"/>
      <c r="T71" s="3"/>
      <c r="U71" s="3"/>
      <c r="V71" s="3"/>
      <c r="W71" s="3"/>
      <c r="X71" s="3"/>
      <c r="Y71" s="3"/>
      <c r="Z71" s="3"/>
    </row>
    <row r="72" spans="1:26" x14ac:dyDescent="0.3">
      <c r="A72" s="5"/>
      <c r="B72" s="5"/>
      <c r="C72" s="6"/>
      <c r="D72" s="5"/>
      <c r="E72" s="6"/>
      <c r="F72" s="60"/>
      <c r="G72" s="40"/>
      <c r="H72" s="37"/>
      <c r="U72" s="3"/>
      <c r="V72" s="3"/>
      <c r="W72" s="3"/>
      <c r="X72" s="3"/>
      <c r="Y72" s="3"/>
      <c r="Z72" s="3"/>
    </row>
    <row r="73" spans="1:26" x14ac:dyDescent="0.3">
      <c r="A73" s="7"/>
      <c r="B73" s="7"/>
      <c r="C73" s="8"/>
      <c r="D73" s="7"/>
      <c r="E73" s="9"/>
      <c r="F73" s="8"/>
      <c r="G73" s="39"/>
      <c r="H73" s="37"/>
      <c r="X73" s="3"/>
      <c r="Y73" s="3"/>
      <c r="Z73" s="3"/>
    </row>
    <row r="74" spans="1:26" x14ac:dyDescent="0.3">
      <c r="A74" s="10"/>
      <c r="B74" s="10"/>
      <c r="C74" s="187"/>
      <c r="D74" s="10"/>
      <c r="E74" s="10"/>
      <c r="F74" s="10"/>
    </row>
    <row r="75" spans="1:26" ht="15.5" x14ac:dyDescent="0.35">
      <c r="A75" s="12"/>
      <c r="B75" s="12"/>
      <c r="C75" s="13"/>
      <c r="D75" s="12"/>
      <c r="E75" s="13"/>
      <c r="F75" s="14"/>
    </row>
    <row r="76" spans="1:26" x14ac:dyDescent="0.3">
      <c r="A76" s="15"/>
      <c r="B76" s="15"/>
      <c r="C76" s="37"/>
      <c r="D76" s="15"/>
      <c r="E76" s="37"/>
      <c r="F76" s="16"/>
      <c r="G76" s="61"/>
      <c r="H76" s="37"/>
      <c r="Y76" s="3"/>
      <c r="Z76" s="3"/>
    </row>
    <row r="77" spans="1:26" x14ac:dyDescent="0.3">
      <c r="A77" s="1"/>
      <c r="B77" s="1"/>
      <c r="C77" s="17"/>
      <c r="D77" s="1"/>
      <c r="E77" s="18"/>
      <c r="F77" s="18"/>
      <c r="G77" s="61"/>
      <c r="H77" s="37"/>
      <c r="Y77" s="3"/>
      <c r="Z77" s="3"/>
    </row>
    <row r="78" spans="1:26" x14ac:dyDescent="0.3">
      <c r="A78" s="37"/>
      <c r="B78" s="37"/>
      <c r="C78" s="17"/>
      <c r="D78" s="37"/>
      <c r="E78" s="17"/>
      <c r="F78" s="17"/>
      <c r="G78" s="61"/>
      <c r="H78" s="37"/>
      <c r="Y78" s="3"/>
      <c r="Z78" s="3"/>
    </row>
    <row r="79" spans="1:26" x14ac:dyDescent="0.3">
      <c r="A79" s="19"/>
      <c r="B79" s="19"/>
      <c r="C79" s="20"/>
      <c r="D79" s="19"/>
      <c r="E79" s="20"/>
      <c r="F79" s="20"/>
      <c r="G79" s="61"/>
      <c r="H79" s="37"/>
      <c r="Y79" s="3"/>
      <c r="Z79" s="3"/>
    </row>
    <row r="80" spans="1:26" s="21" customFormat="1" x14ac:dyDescent="0.3">
      <c r="C80" s="62"/>
      <c r="E80" s="62"/>
      <c r="F80" s="62"/>
      <c r="G80" s="39"/>
      <c r="I80" s="346"/>
    </row>
    <row r="81" spans="1:40" x14ac:dyDescent="0.3">
      <c r="A81" s="21"/>
      <c r="B81" s="21"/>
      <c r="C81" s="62"/>
      <c r="D81" s="21"/>
      <c r="E81" s="63"/>
      <c r="F81" s="62"/>
      <c r="G81" s="21"/>
      <c r="H81" s="37"/>
      <c r="Y81" s="3"/>
      <c r="Z81" s="3"/>
    </row>
    <row r="82" spans="1:40" s="40" customFormat="1" x14ac:dyDescent="0.3">
      <c r="A82" s="21"/>
      <c r="B82" s="21"/>
      <c r="C82" s="63"/>
      <c r="D82" s="21"/>
      <c r="E82" s="62"/>
      <c r="F82" s="62"/>
      <c r="G82" s="22"/>
      <c r="H82" s="275"/>
      <c r="I82" s="276"/>
      <c r="J82" s="37"/>
      <c r="K82" s="37"/>
      <c r="AA82" s="3"/>
      <c r="AB82" s="3"/>
      <c r="AC82" s="3"/>
      <c r="AD82" s="3"/>
      <c r="AE82" s="3"/>
      <c r="AF82" s="3"/>
      <c r="AG82" s="3"/>
      <c r="AH82" s="3"/>
      <c r="AI82" s="3"/>
      <c r="AJ82" s="3"/>
      <c r="AK82" s="3"/>
      <c r="AL82" s="3"/>
      <c r="AM82" s="3"/>
      <c r="AN82" s="3"/>
    </row>
    <row r="83" spans="1:40" s="40" customFormat="1" x14ac:dyDescent="0.3">
      <c r="A83" s="21"/>
      <c r="B83" s="21"/>
      <c r="C83" s="63"/>
      <c r="D83" s="21"/>
      <c r="E83" s="63"/>
      <c r="F83" s="62"/>
      <c r="G83" s="2"/>
      <c r="H83" s="275"/>
      <c r="I83" s="276"/>
      <c r="J83" s="37"/>
      <c r="K83" s="37"/>
      <c r="AA83" s="3"/>
      <c r="AB83" s="3"/>
      <c r="AC83" s="3"/>
      <c r="AD83" s="3"/>
      <c r="AE83" s="3"/>
      <c r="AF83" s="3"/>
      <c r="AG83" s="3"/>
      <c r="AH83" s="3"/>
      <c r="AI83" s="3"/>
      <c r="AJ83" s="3"/>
      <c r="AK83" s="3"/>
      <c r="AL83" s="3"/>
      <c r="AM83" s="3"/>
      <c r="AN83" s="3"/>
    </row>
    <row r="84" spans="1:40" s="40" customFormat="1" x14ac:dyDescent="0.3">
      <c r="A84" s="23"/>
      <c r="B84" s="23"/>
      <c r="C84" s="63"/>
      <c r="D84" s="23"/>
      <c r="E84" s="63"/>
      <c r="F84" s="62"/>
      <c r="G84" s="2"/>
      <c r="H84" s="275"/>
      <c r="I84" s="276"/>
      <c r="J84" s="37"/>
      <c r="K84" s="37"/>
      <c r="AA84" s="3"/>
      <c r="AB84" s="3"/>
      <c r="AC84" s="3"/>
      <c r="AD84" s="3"/>
      <c r="AE84" s="3"/>
      <c r="AF84" s="3"/>
      <c r="AG84" s="3"/>
      <c r="AH84" s="3"/>
      <c r="AI84" s="3"/>
      <c r="AJ84" s="3"/>
      <c r="AK84" s="3"/>
      <c r="AL84" s="3"/>
      <c r="AM84" s="3"/>
      <c r="AN84" s="3"/>
    </row>
    <row r="85" spans="1:40" s="40" customFormat="1" x14ac:dyDescent="0.3">
      <c r="A85" s="21"/>
      <c r="B85" s="21"/>
      <c r="C85" s="62"/>
      <c r="D85" s="21"/>
      <c r="E85" s="63"/>
      <c r="F85" s="62"/>
      <c r="G85" s="2"/>
      <c r="H85" s="275"/>
      <c r="I85" s="276"/>
      <c r="J85" s="37"/>
      <c r="K85" s="37"/>
      <c r="AA85" s="3"/>
      <c r="AB85" s="3"/>
      <c r="AC85" s="3"/>
      <c r="AD85" s="3"/>
      <c r="AE85" s="3"/>
      <c r="AF85" s="3"/>
      <c r="AG85" s="3"/>
      <c r="AH85" s="3"/>
      <c r="AI85" s="3"/>
      <c r="AJ85" s="3"/>
      <c r="AK85" s="3"/>
      <c r="AL85" s="3"/>
      <c r="AM85" s="3"/>
      <c r="AN85" s="3"/>
    </row>
    <row r="86" spans="1:40" s="40" customFormat="1" x14ac:dyDescent="0.3">
      <c r="A86" s="21"/>
      <c r="B86" s="21"/>
      <c r="C86" s="62"/>
      <c r="D86" s="21"/>
      <c r="E86" s="63"/>
      <c r="F86" s="62"/>
      <c r="G86" s="2"/>
      <c r="H86" s="275"/>
      <c r="I86" s="276"/>
      <c r="J86" s="37"/>
      <c r="K86" s="37"/>
      <c r="AA86" s="3"/>
      <c r="AB86" s="3"/>
      <c r="AC86" s="3"/>
      <c r="AD86" s="3"/>
      <c r="AE86" s="3"/>
      <c r="AF86" s="3"/>
      <c r="AG86" s="3"/>
      <c r="AH86" s="3"/>
      <c r="AI86" s="3"/>
      <c r="AJ86" s="3"/>
      <c r="AK86" s="3"/>
      <c r="AL86" s="3"/>
      <c r="AM86" s="3"/>
      <c r="AN86" s="3"/>
    </row>
    <row r="87" spans="1:40" s="40" customFormat="1" x14ac:dyDescent="0.3">
      <c r="A87" s="21"/>
      <c r="B87" s="21"/>
      <c r="C87" s="62"/>
      <c r="D87" s="21"/>
      <c r="E87" s="63"/>
      <c r="F87" s="62"/>
      <c r="G87" s="2"/>
      <c r="H87" s="275"/>
      <c r="I87" s="276"/>
      <c r="J87" s="37"/>
      <c r="K87" s="37"/>
      <c r="AA87" s="3"/>
      <c r="AB87" s="3"/>
      <c r="AC87" s="3"/>
      <c r="AD87" s="3"/>
      <c r="AE87" s="3"/>
      <c r="AF87" s="3"/>
      <c r="AG87" s="3"/>
      <c r="AH87" s="3"/>
      <c r="AI87" s="3"/>
      <c r="AJ87" s="3"/>
      <c r="AK87" s="3"/>
      <c r="AL87" s="3"/>
      <c r="AM87" s="3"/>
      <c r="AN87" s="3"/>
    </row>
    <row r="88" spans="1:40" s="40" customFormat="1" x14ac:dyDescent="0.3">
      <c r="A88" s="21"/>
      <c r="B88" s="21"/>
      <c r="C88" s="62"/>
      <c r="D88" s="21"/>
      <c r="E88" s="63"/>
      <c r="F88" s="62"/>
      <c r="G88" s="2"/>
      <c r="H88" s="275"/>
      <c r="I88" s="276"/>
      <c r="J88" s="37"/>
      <c r="K88" s="37"/>
      <c r="AA88" s="3"/>
      <c r="AB88" s="3"/>
      <c r="AC88" s="3"/>
      <c r="AD88" s="3"/>
      <c r="AE88" s="3"/>
      <c r="AF88" s="3"/>
      <c r="AG88" s="3"/>
      <c r="AH88" s="3"/>
      <c r="AI88" s="3"/>
      <c r="AJ88" s="3"/>
      <c r="AK88" s="3"/>
      <c r="AL88" s="3"/>
      <c r="AM88" s="3"/>
      <c r="AN88" s="3"/>
    </row>
    <row r="89" spans="1:40" s="40" customFormat="1" x14ac:dyDescent="0.3">
      <c r="A89" s="21"/>
      <c r="B89" s="21"/>
      <c r="C89" s="62"/>
      <c r="D89" s="21"/>
      <c r="E89" s="63"/>
      <c r="F89" s="62"/>
      <c r="G89" s="2"/>
      <c r="H89" s="64"/>
      <c r="I89" s="276"/>
      <c r="J89" s="37"/>
      <c r="K89" s="37"/>
      <c r="AA89" s="3"/>
      <c r="AB89" s="3"/>
      <c r="AC89" s="3"/>
      <c r="AD89" s="3"/>
      <c r="AE89" s="3"/>
      <c r="AF89" s="3"/>
      <c r="AG89" s="3"/>
      <c r="AH89" s="3"/>
      <c r="AI89" s="3"/>
      <c r="AJ89" s="3"/>
      <c r="AK89" s="3"/>
      <c r="AL89" s="3"/>
      <c r="AM89" s="3"/>
      <c r="AN89" s="3"/>
    </row>
    <row r="90" spans="1:40" s="40" customFormat="1" x14ac:dyDescent="0.3">
      <c r="A90" s="21"/>
      <c r="B90" s="21"/>
      <c r="C90" s="63"/>
      <c r="D90" s="21"/>
      <c r="E90" s="62"/>
      <c r="F90" s="62"/>
      <c r="G90" s="2"/>
      <c r="H90" s="64"/>
      <c r="I90" s="276"/>
      <c r="J90" s="37"/>
      <c r="K90" s="37"/>
      <c r="AA90" s="3"/>
      <c r="AB90" s="3"/>
      <c r="AC90" s="3"/>
      <c r="AD90" s="3"/>
      <c r="AE90" s="3"/>
      <c r="AF90" s="3"/>
      <c r="AG90" s="3"/>
      <c r="AH90" s="3"/>
      <c r="AI90" s="3"/>
      <c r="AJ90" s="3"/>
      <c r="AK90" s="3"/>
      <c r="AL90" s="3"/>
      <c r="AM90" s="3"/>
      <c r="AN90" s="3"/>
    </row>
    <row r="91" spans="1:40" s="40" customFormat="1" x14ac:dyDescent="0.3">
      <c r="A91" s="24"/>
      <c r="B91" s="24"/>
      <c r="D91" s="24"/>
      <c r="G91" s="2"/>
      <c r="H91" s="275"/>
      <c r="I91" s="276"/>
      <c r="J91" s="37"/>
      <c r="K91" s="37"/>
      <c r="AA91" s="3"/>
      <c r="AB91" s="3"/>
      <c r="AC91" s="3"/>
      <c r="AD91" s="3"/>
      <c r="AE91" s="3"/>
      <c r="AF91" s="3"/>
      <c r="AG91" s="3"/>
      <c r="AH91" s="3"/>
      <c r="AI91" s="3"/>
      <c r="AJ91" s="3"/>
      <c r="AK91" s="3"/>
      <c r="AL91" s="3"/>
      <c r="AM91" s="3"/>
      <c r="AN91" s="3"/>
    </row>
    <row r="92" spans="1:40" s="40" customFormat="1" x14ac:dyDescent="0.3">
      <c r="A92" s="25"/>
      <c r="B92" s="25"/>
      <c r="C92" s="3"/>
      <c r="D92" s="25"/>
      <c r="E92" s="3"/>
      <c r="F92" s="3"/>
      <c r="G92" s="2"/>
      <c r="H92" s="275"/>
      <c r="I92" s="276"/>
      <c r="J92" s="37"/>
      <c r="K92" s="37"/>
      <c r="AA92" s="3"/>
      <c r="AB92" s="3"/>
      <c r="AC92" s="3"/>
      <c r="AD92" s="3"/>
      <c r="AE92" s="3"/>
      <c r="AF92" s="3"/>
      <c r="AG92" s="3"/>
      <c r="AH92" s="3"/>
      <c r="AI92" s="3"/>
      <c r="AJ92" s="3"/>
      <c r="AK92" s="3"/>
      <c r="AL92" s="3"/>
      <c r="AM92" s="3"/>
      <c r="AN92" s="3"/>
    </row>
    <row r="93" spans="1:40" s="40" customFormat="1" x14ac:dyDescent="0.3">
      <c r="A93" s="3"/>
      <c r="B93" s="3"/>
      <c r="C93" s="3"/>
      <c r="D93" s="3"/>
      <c r="E93" s="3"/>
      <c r="F93" s="3"/>
      <c r="G93" s="2"/>
      <c r="H93" s="275"/>
      <c r="I93" s="276"/>
      <c r="J93" s="37"/>
      <c r="K93" s="37"/>
      <c r="AA93" s="3"/>
      <c r="AB93" s="3"/>
      <c r="AC93" s="3"/>
      <c r="AD93" s="3"/>
      <c r="AE93" s="3"/>
      <c r="AF93" s="3"/>
      <c r="AG93" s="3"/>
      <c r="AH93" s="3"/>
      <c r="AI93" s="3"/>
      <c r="AJ93" s="3"/>
      <c r="AK93" s="3"/>
      <c r="AL93" s="3"/>
      <c r="AM93" s="3"/>
      <c r="AN93" s="3"/>
    </row>
    <row r="94" spans="1:40" s="40" customFormat="1" x14ac:dyDescent="0.3">
      <c r="A94" s="3"/>
      <c r="B94" s="3"/>
      <c r="C94" s="3"/>
      <c r="D94" s="3"/>
      <c r="E94" s="3"/>
      <c r="F94" s="3"/>
      <c r="G94" s="2"/>
      <c r="H94" s="275"/>
      <c r="I94" s="276"/>
      <c r="J94" s="37"/>
      <c r="K94" s="37"/>
      <c r="AA94" s="3"/>
      <c r="AB94" s="3"/>
      <c r="AC94" s="3"/>
      <c r="AD94" s="3"/>
      <c r="AE94" s="3"/>
      <c r="AF94" s="3"/>
      <c r="AG94" s="3"/>
      <c r="AH94" s="3"/>
      <c r="AI94" s="3"/>
      <c r="AJ94" s="3"/>
      <c r="AK94" s="3"/>
      <c r="AL94" s="3"/>
      <c r="AM94" s="3"/>
      <c r="AN94" s="3"/>
    </row>
    <row r="95" spans="1:40" s="40" customFormat="1" x14ac:dyDescent="0.3">
      <c r="A95" s="3"/>
      <c r="B95" s="3"/>
      <c r="C95" s="3"/>
      <c r="D95" s="3"/>
      <c r="E95" s="3"/>
      <c r="F95" s="3"/>
      <c r="G95" s="2"/>
      <c r="H95" s="275"/>
      <c r="I95" s="276"/>
      <c r="J95" s="37"/>
      <c r="K95" s="37"/>
      <c r="AA95" s="3"/>
      <c r="AB95" s="3"/>
      <c r="AC95" s="3"/>
      <c r="AD95" s="3"/>
      <c r="AE95" s="3"/>
      <c r="AF95" s="3"/>
      <c r="AG95" s="3"/>
      <c r="AH95" s="3"/>
      <c r="AI95" s="3"/>
      <c r="AJ95" s="3"/>
      <c r="AK95" s="3"/>
      <c r="AL95" s="3"/>
      <c r="AM95" s="3"/>
      <c r="AN95" s="3"/>
    </row>
    <row r="96" spans="1:40" s="40" customFormat="1" x14ac:dyDescent="0.3">
      <c r="A96" s="3"/>
      <c r="B96" s="3"/>
      <c r="C96" s="3"/>
      <c r="D96" s="3"/>
      <c r="E96" s="3"/>
      <c r="F96" s="3"/>
      <c r="G96" s="2"/>
      <c r="H96" s="275"/>
      <c r="I96" s="276"/>
      <c r="J96" s="37"/>
      <c r="K96" s="37"/>
      <c r="AA96" s="3"/>
      <c r="AB96" s="3"/>
      <c r="AC96" s="3"/>
      <c r="AD96" s="3"/>
      <c r="AE96" s="3"/>
      <c r="AF96" s="3"/>
      <c r="AG96" s="3"/>
      <c r="AH96" s="3"/>
      <c r="AI96" s="3"/>
      <c r="AJ96" s="3"/>
      <c r="AK96" s="3"/>
      <c r="AL96" s="3"/>
      <c r="AM96" s="3"/>
      <c r="AN96" s="3"/>
    </row>
    <row r="101" spans="1:40" s="2" customFormat="1" x14ac:dyDescent="0.3">
      <c r="A101" s="3"/>
      <c r="B101" s="3"/>
      <c r="C101" s="3"/>
      <c r="D101" s="3"/>
      <c r="E101" s="3"/>
      <c r="F101" s="3"/>
      <c r="H101" s="275"/>
      <c r="I101" s="276"/>
      <c r="J101" s="37"/>
      <c r="K101" s="37"/>
      <c r="L101" s="40"/>
      <c r="M101" s="40"/>
      <c r="N101" s="40"/>
      <c r="O101" s="40"/>
      <c r="P101" s="40"/>
      <c r="Q101" s="40"/>
      <c r="R101" s="40"/>
      <c r="S101" s="40"/>
      <c r="T101" s="40"/>
      <c r="U101" s="40"/>
      <c r="V101" s="40"/>
      <c r="W101" s="40"/>
      <c r="X101" s="40"/>
      <c r="Y101" s="40"/>
      <c r="Z101" s="40"/>
      <c r="AA101" s="3"/>
      <c r="AB101" s="3"/>
      <c r="AC101" s="3"/>
      <c r="AD101" s="3"/>
      <c r="AE101" s="3"/>
      <c r="AF101" s="3"/>
      <c r="AG101" s="3"/>
      <c r="AH101" s="3"/>
      <c r="AI101" s="3"/>
      <c r="AJ101" s="3"/>
      <c r="AK101" s="3"/>
      <c r="AL101" s="3"/>
      <c r="AM101" s="3"/>
      <c r="AN101" s="3"/>
    </row>
  </sheetData>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L66"/>
  <sheetViews>
    <sheetView zoomScaleNormal="100" workbookViewId="0">
      <selection activeCell="C5" sqref="C5"/>
    </sheetView>
  </sheetViews>
  <sheetFormatPr baseColWidth="10" defaultColWidth="11.453125" defaultRowHeight="12.5" x14ac:dyDescent="0.25"/>
  <cols>
    <col min="1" max="1" width="28" style="68" customWidth="1"/>
    <col min="2" max="2" width="27" style="68" customWidth="1"/>
    <col min="3" max="3" width="10.1796875" style="68" customWidth="1"/>
    <col min="4" max="4" width="9.81640625" style="68" customWidth="1"/>
    <col min="5" max="5" width="9.54296875" style="68" customWidth="1"/>
    <col min="6" max="6" width="10.1796875" style="68" customWidth="1"/>
    <col min="7" max="7" width="10.81640625" style="68" customWidth="1"/>
    <col min="8" max="8" width="10.7265625" style="213" customWidth="1"/>
    <col min="9" max="16384" width="11.453125" style="68"/>
  </cols>
  <sheetData>
    <row r="1" spans="1:8" ht="18" x14ac:dyDescent="0.25">
      <c r="A1" s="112" t="s">
        <v>45</v>
      </c>
      <c r="B1" s="113"/>
      <c r="C1" s="290"/>
      <c r="D1" s="84"/>
      <c r="E1" s="241"/>
      <c r="F1" s="241"/>
      <c r="G1" s="230"/>
    </row>
    <row r="2" spans="1:8" ht="18" x14ac:dyDescent="0.25">
      <c r="A2" s="242"/>
      <c r="B2" s="243"/>
      <c r="C2" s="291"/>
      <c r="D2" s="291"/>
      <c r="E2" s="291"/>
      <c r="F2" s="291"/>
      <c r="G2" s="291"/>
    </row>
    <row r="3" spans="1:8" ht="21" x14ac:dyDescent="0.25">
      <c r="A3" s="242" t="s">
        <v>71</v>
      </c>
      <c r="B3" s="243"/>
      <c r="C3" s="255"/>
      <c r="D3" s="255"/>
      <c r="E3" s="255"/>
      <c r="F3" s="255"/>
      <c r="G3" s="255"/>
    </row>
    <row r="4" spans="1:8" ht="12.75" customHeight="1" x14ac:dyDescent="0.25">
      <c r="A4" s="470" t="s">
        <v>13</v>
      </c>
      <c r="B4" s="470"/>
      <c r="C4" s="91"/>
      <c r="D4" s="91"/>
      <c r="E4" s="91"/>
      <c r="F4" s="91"/>
      <c r="G4" s="91"/>
    </row>
    <row r="5" spans="1:8" s="72" customFormat="1" ht="12.75" customHeight="1" x14ac:dyDescent="0.3">
      <c r="A5" s="75"/>
      <c r="B5" s="75"/>
      <c r="C5" s="202">
        <v>2016</v>
      </c>
      <c r="D5" s="203">
        <v>2017</v>
      </c>
      <c r="E5" s="202">
        <v>2018</v>
      </c>
      <c r="F5" s="203">
        <v>2019</v>
      </c>
      <c r="G5" s="202">
        <v>2020</v>
      </c>
      <c r="H5" s="214"/>
    </row>
    <row r="6" spans="1:8" s="272" customFormat="1" ht="20.5" customHeight="1" x14ac:dyDescent="0.25">
      <c r="A6" s="268" t="s">
        <v>84</v>
      </c>
      <c r="B6" s="268"/>
      <c r="C6" s="269">
        <v>88156.181398000001</v>
      </c>
      <c r="D6" s="270">
        <v>90667.716935000019</v>
      </c>
      <c r="E6" s="269">
        <v>92611.681298999989</v>
      </c>
      <c r="F6" s="270">
        <v>95695.765981999983</v>
      </c>
      <c r="G6" s="269">
        <v>97839.730456000005</v>
      </c>
      <c r="H6" s="271"/>
    </row>
    <row r="7" spans="1:8" ht="15" customHeight="1" x14ac:dyDescent="0.25">
      <c r="A7" s="471" t="s">
        <v>65</v>
      </c>
      <c r="B7" s="78" t="s">
        <v>2</v>
      </c>
      <c r="C7" s="82">
        <v>15046.153471</v>
      </c>
      <c r="D7" s="80">
        <v>15159.398318</v>
      </c>
      <c r="E7" s="82">
        <v>15471.355059</v>
      </c>
      <c r="F7" s="80">
        <v>15977.167792</v>
      </c>
      <c r="G7" s="82">
        <v>16217.888121</v>
      </c>
      <c r="H7" s="186"/>
    </row>
    <row r="8" spans="1:8" ht="15" customHeight="1" x14ac:dyDescent="0.25">
      <c r="A8" s="472"/>
      <c r="B8" s="70" t="s">
        <v>68</v>
      </c>
      <c r="C8" s="83">
        <v>100.234753</v>
      </c>
      <c r="D8" s="81">
        <v>98.703671</v>
      </c>
      <c r="E8" s="83">
        <v>90.182616999999993</v>
      </c>
      <c r="F8" s="81">
        <v>91.136302000000001</v>
      </c>
      <c r="G8" s="83">
        <v>82.264013000000006</v>
      </c>
      <c r="H8" s="186"/>
    </row>
    <row r="9" spans="1:8" ht="15" customHeight="1" x14ac:dyDescent="0.25">
      <c r="A9" s="472"/>
      <c r="B9" s="70" t="s">
        <v>32</v>
      </c>
      <c r="C9" s="83">
        <v>6646.7918360000003</v>
      </c>
      <c r="D9" s="81">
        <v>6959.9287850000001</v>
      </c>
      <c r="E9" s="83">
        <v>7135.0355440000003</v>
      </c>
      <c r="F9" s="81">
        <v>7374.8996390000002</v>
      </c>
      <c r="G9" s="83">
        <v>7493.291878</v>
      </c>
      <c r="H9" s="186"/>
    </row>
    <row r="10" spans="1:8" ht="15" customHeight="1" x14ac:dyDescent="0.3">
      <c r="A10" s="473"/>
      <c r="B10" s="74" t="s">
        <v>207</v>
      </c>
      <c r="C10" s="100">
        <v>21793.180059999999</v>
      </c>
      <c r="D10" s="87">
        <v>22218.030773999999</v>
      </c>
      <c r="E10" s="100">
        <v>22696.573219999998</v>
      </c>
      <c r="F10" s="87">
        <v>23443.203732999998</v>
      </c>
      <c r="G10" s="100">
        <v>23793.444012</v>
      </c>
      <c r="H10" s="186"/>
    </row>
    <row r="11" spans="1:8" ht="15" customHeight="1" x14ac:dyDescent="0.25">
      <c r="A11" s="466" t="s">
        <v>67</v>
      </c>
      <c r="B11" s="78" t="s">
        <v>2</v>
      </c>
      <c r="C11" s="95">
        <v>67.1721</v>
      </c>
      <c r="D11" s="92">
        <v>62.463047000000003</v>
      </c>
      <c r="E11" s="95">
        <v>68.664795999999996</v>
      </c>
      <c r="F11" s="92">
        <v>72.633459000000002</v>
      </c>
      <c r="G11" s="95">
        <v>81.763982999999996</v>
      </c>
      <c r="H11" s="186"/>
    </row>
    <row r="12" spans="1:8" ht="15" customHeight="1" x14ac:dyDescent="0.25">
      <c r="A12" s="467"/>
      <c r="B12" s="70" t="s">
        <v>68</v>
      </c>
      <c r="C12" s="292">
        <v>0.16166800000000001</v>
      </c>
      <c r="D12" s="293">
        <v>0.17124900000000001</v>
      </c>
      <c r="E12" s="292">
        <v>0.17104900000000001</v>
      </c>
      <c r="F12" s="293">
        <v>0.17686199999999999</v>
      </c>
      <c r="G12" s="292">
        <v>0.15178900000000001</v>
      </c>
      <c r="H12" s="186"/>
    </row>
    <row r="13" spans="1:8" ht="15" customHeight="1" x14ac:dyDescent="0.25">
      <c r="A13" s="467"/>
      <c r="B13" s="70" t="s">
        <v>32</v>
      </c>
      <c r="C13" s="95">
        <v>1.5232939999999999</v>
      </c>
      <c r="D13" s="92">
        <v>0.90865799999999997</v>
      </c>
      <c r="E13" s="95">
        <v>1.8422339999999999</v>
      </c>
      <c r="F13" s="92">
        <v>1.919216</v>
      </c>
      <c r="G13" s="95">
        <v>2.1110410000000002</v>
      </c>
      <c r="H13" s="186"/>
    </row>
    <row r="14" spans="1:8" ht="15" customHeight="1" x14ac:dyDescent="0.3">
      <c r="A14" s="283"/>
      <c r="B14" s="74" t="s">
        <v>207</v>
      </c>
      <c r="C14" s="147">
        <v>68.857061999999999</v>
      </c>
      <c r="D14" s="148">
        <v>63.542954000000002</v>
      </c>
      <c r="E14" s="147">
        <v>70.678078999999997</v>
      </c>
      <c r="F14" s="148">
        <v>74.729536999999993</v>
      </c>
      <c r="G14" s="147">
        <v>84.026813000000004</v>
      </c>
      <c r="H14" s="186"/>
    </row>
    <row r="15" spans="1:8" ht="15" customHeight="1" x14ac:dyDescent="0.25">
      <c r="A15" s="471" t="s">
        <v>51</v>
      </c>
      <c r="B15" s="78" t="s">
        <v>2</v>
      </c>
      <c r="C15" s="82">
        <v>16733.971801</v>
      </c>
      <c r="D15" s="80">
        <v>17092.294889000001</v>
      </c>
      <c r="E15" s="82">
        <v>17526.557037999999</v>
      </c>
      <c r="F15" s="80">
        <v>18357.670091</v>
      </c>
      <c r="G15" s="82">
        <v>18775.357625000001</v>
      </c>
      <c r="H15" s="186"/>
    </row>
    <row r="16" spans="1:8" ht="15" customHeight="1" x14ac:dyDescent="0.25">
      <c r="A16" s="472"/>
      <c r="B16" s="70" t="s">
        <v>68</v>
      </c>
      <c r="C16" s="83">
        <v>104.652632</v>
      </c>
      <c r="D16" s="81">
        <v>103.012203</v>
      </c>
      <c r="E16" s="83">
        <v>95.151992000000007</v>
      </c>
      <c r="F16" s="81">
        <v>95.850896000000006</v>
      </c>
      <c r="G16" s="83">
        <v>87.839855999999997</v>
      </c>
      <c r="H16" s="186"/>
    </row>
    <row r="17" spans="1:12" x14ac:dyDescent="0.25">
      <c r="A17" s="472"/>
      <c r="B17" s="70" t="s">
        <v>32</v>
      </c>
      <c r="C17" s="83">
        <v>1521.6794319999999</v>
      </c>
      <c r="D17" s="81">
        <v>1616.5041000000001</v>
      </c>
      <c r="E17" s="83">
        <v>1772.5712109999999</v>
      </c>
      <c r="F17" s="81">
        <v>1839.1752650000001</v>
      </c>
      <c r="G17" s="83">
        <v>1907.2912160000001</v>
      </c>
      <c r="H17" s="186"/>
    </row>
    <row r="18" spans="1:12" ht="13" x14ac:dyDescent="0.3">
      <c r="A18" s="472"/>
      <c r="B18" s="48" t="s">
        <v>207</v>
      </c>
      <c r="C18" s="147">
        <v>18360.303865000002</v>
      </c>
      <c r="D18" s="148">
        <v>18811.811192000001</v>
      </c>
      <c r="E18" s="147">
        <v>19394.280241</v>
      </c>
      <c r="F18" s="148">
        <v>20292.696252000002</v>
      </c>
      <c r="G18" s="147">
        <v>20770.488697000001</v>
      </c>
      <c r="H18" s="145"/>
    </row>
    <row r="19" spans="1:12" x14ac:dyDescent="0.25">
      <c r="A19" s="472"/>
      <c r="B19" s="89" t="s">
        <v>1</v>
      </c>
      <c r="C19" s="96">
        <v>13469.241679999999</v>
      </c>
      <c r="D19" s="90">
        <v>13798.537721999999</v>
      </c>
      <c r="E19" s="96">
        <v>14064.988536999999</v>
      </c>
      <c r="F19" s="90">
        <v>14059.184319</v>
      </c>
      <c r="G19" s="96">
        <v>14314.335784000001</v>
      </c>
      <c r="H19" s="186"/>
    </row>
    <row r="20" spans="1:12" x14ac:dyDescent="0.25">
      <c r="A20" s="472"/>
      <c r="B20" s="70" t="s">
        <v>89</v>
      </c>
      <c r="C20" s="294" t="s">
        <v>61</v>
      </c>
      <c r="D20" s="92">
        <v>112.56447</v>
      </c>
      <c r="E20" s="95">
        <v>168.60851299999999</v>
      </c>
      <c r="F20" s="92">
        <v>174.08216400000001</v>
      </c>
      <c r="G20" s="95">
        <v>178.901614</v>
      </c>
      <c r="H20" s="186"/>
    </row>
    <row r="21" spans="1:12" ht="14.5" x14ac:dyDescent="0.35">
      <c r="A21" s="473"/>
      <c r="B21" s="76" t="s">
        <v>37</v>
      </c>
      <c r="C21" s="104">
        <v>31940.119030000002</v>
      </c>
      <c r="D21" s="105">
        <v>32722.913383999999</v>
      </c>
      <c r="E21" s="104">
        <v>33627.877290999997</v>
      </c>
      <c r="F21" s="105">
        <v>34525.962735000001</v>
      </c>
      <c r="G21" s="104">
        <v>35263.726094999998</v>
      </c>
      <c r="H21" s="145"/>
      <c r="I21" s="295"/>
      <c r="J21" s="295"/>
      <c r="K21" s="295"/>
      <c r="L21" s="295"/>
    </row>
    <row r="22" spans="1:12" x14ac:dyDescent="0.25">
      <c r="A22" s="466" t="s">
        <v>211</v>
      </c>
      <c r="B22" s="70" t="s">
        <v>2</v>
      </c>
      <c r="C22" s="83">
        <v>830.11433599999998</v>
      </c>
      <c r="D22" s="81">
        <v>830.926378</v>
      </c>
      <c r="E22" s="83">
        <v>839.75005499999997</v>
      </c>
      <c r="F22" s="81">
        <v>857.68085299999996</v>
      </c>
      <c r="G22" s="83">
        <v>868.57515100000001</v>
      </c>
    </row>
    <row r="23" spans="1:12" x14ac:dyDescent="0.25">
      <c r="A23" s="467"/>
      <c r="B23" s="70" t="s">
        <v>68</v>
      </c>
      <c r="C23" s="83">
        <v>5.008057</v>
      </c>
      <c r="D23" s="81">
        <v>4.9270129999999996</v>
      </c>
      <c r="E23" s="83">
        <v>4.1864429999999997</v>
      </c>
      <c r="F23" s="81">
        <v>4.1102460000000001</v>
      </c>
      <c r="G23" s="83">
        <v>4.079116</v>
      </c>
    </row>
    <row r="24" spans="1:12" x14ac:dyDescent="0.25">
      <c r="A24" s="472"/>
      <c r="B24" s="70" t="s">
        <v>32</v>
      </c>
      <c r="C24" s="83">
        <v>210.563998</v>
      </c>
      <c r="D24" s="81">
        <v>217.756574</v>
      </c>
      <c r="E24" s="83">
        <v>223.10904199999999</v>
      </c>
      <c r="F24" s="81">
        <v>229.86738199999999</v>
      </c>
      <c r="G24" s="83">
        <v>233.292284</v>
      </c>
    </row>
    <row r="25" spans="1:12" ht="13" x14ac:dyDescent="0.3">
      <c r="A25" s="473"/>
      <c r="B25" s="74" t="s">
        <v>207</v>
      </c>
      <c r="C25" s="100">
        <v>1045.686391</v>
      </c>
      <c r="D25" s="87">
        <v>1053.6099650000001</v>
      </c>
      <c r="E25" s="100">
        <v>1067.0455400000001</v>
      </c>
      <c r="F25" s="87">
        <v>1091.6584809999999</v>
      </c>
      <c r="G25" s="100">
        <v>1105.946551</v>
      </c>
      <c r="H25" s="186"/>
    </row>
    <row r="26" spans="1:12" x14ac:dyDescent="0.25">
      <c r="A26" s="466" t="s">
        <v>52</v>
      </c>
      <c r="B26" s="107" t="s">
        <v>2</v>
      </c>
      <c r="C26" s="98">
        <v>865.99026000000003</v>
      </c>
      <c r="D26" s="93">
        <v>658.16786100000002</v>
      </c>
      <c r="E26" s="98">
        <v>640.824929</v>
      </c>
      <c r="F26" s="93">
        <v>618.48001699999998</v>
      </c>
      <c r="G26" s="98">
        <v>628.83641699999998</v>
      </c>
    </row>
    <row r="27" spans="1:12" x14ac:dyDescent="0.25">
      <c r="A27" s="467"/>
      <c r="B27" s="70" t="s">
        <v>68</v>
      </c>
      <c r="C27" s="98">
        <v>6.5673919999999999</v>
      </c>
      <c r="D27" s="93">
        <v>3.8347289999999998</v>
      </c>
      <c r="E27" s="98">
        <v>2.4060199999999998</v>
      </c>
      <c r="F27" s="93">
        <v>2.2384559999999998</v>
      </c>
      <c r="G27" s="98">
        <v>2.2521879999999999</v>
      </c>
    </row>
    <row r="28" spans="1:12" x14ac:dyDescent="0.25">
      <c r="A28" s="467"/>
      <c r="B28" s="107" t="s">
        <v>32</v>
      </c>
      <c r="C28" s="98">
        <v>6553.731264</v>
      </c>
      <c r="D28" s="93">
        <v>7001.2334689999998</v>
      </c>
      <c r="E28" s="98">
        <v>7310.8597589999999</v>
      </c>
      <c r="F28" s="93">
        <v>7385.0427689999997</v>
      </c>
      <c r="G28" s="98">
        <v>7633.6127930000002</v>
      </c>
    </row>
    <row r="29" spans="1:12" ht="13" x14ac:dyDescent="0.3">
      <c r="A29" s="474"/>
      <c r="B29" s="74" t="s">
        <v>207</v>
      </c>
      <c r="C29" s="100">
        <v>7426.2889160000004</v>
      </c>
      <c r="D29" s="87">
        <v>7663.2360589999998</v>
      </c>
      <c r="E29" s="100">
        <v>7954.0907079999997</v>
      </c>
      <c r="F29" s="87">
        <v>8005.7612419999996</v>
      </c>
      <c r="G29" s="100">
        <v>8264.7013979999992</v>
      </c>
      <c r="H29" s="216"/>
    </row>
    <row r="30" spans="1:12" x14ac:dyDescent="0.25">
      <c r="A30" s="466" t="s">
        <v>34</v>
      </c>
      <c r="B30" s="107" t="s">
        <v>2</v>
      </c>
      <c r="C30" s="97">
        <v>243.636921</v>
      </c>
      <c r="D30" s="86">
        <v>140.19529800000001</v>
      </c>
      <c r="E30" s="97">
        <v>125.842443</v>
      </c>
      <c r="F30" s="86">
        <v>624.08845099999996</v>
      </c>
      <c r="G30" s="97">
        <v>653.99250199999994</v>
      </c>
    </row>
    <row r="31" spans="1:12" x14ac:dyDescent="0.25">
      <c r="A31" s="467"/>
      <c r="B31" s="107" t="s">
        <v>32</v>
      </c>
      <c r="C31" s="97">
        <v>4474.5626910000001</v>
      </c>
      <c r="D31" s="86">
        <v>4647.1702740000001</v>
      </c>
      <c r="E31" s="97">
        <v>4700.6506740000004</v>
      </c>
      <c r="F31" s="86">
        <v>5032.8030310000004</v>
      </c>
      <c r="G31" s="97">
        <v>5192.7747520000003</v>
      </c>
    </row>
    <row r="32" spans="1:12" ht="13" x14ac:dyDescent="0.3">
      <c r="A32" s="467"/>
      <c r="B32" s="48" t="s">
        <v>207</v>
      </c>
      <c r="C32" s="147">
        <v>4718.1996120000003</v>
      </c>
      <c r="D32" s="150">
        <v>4787.3655719999997</v>
      </c>
      <c r="E32" s="149">
        <v>4826.493117</v>
      </c>
      <c r="F32" s="150">
        <v>5656.891482</v>
      </c>
      <c r="G32" s="149">
        <v>5846.7672540000003</v>
      </c>
    </row>
    <row r="33" spans="1:8" ht="15" customHeight="1" x14ac:dyDescent="0.25">
      <c r="A33" s="467"/>
      <c r="B33" s="85" t="s">
        <v>1</v>
      </c>
      <c r="C33" s="101">
        <v>7893.6005429999996</v>
      </c>
      <c r="D33" s="88">
        <v>3986.5328399999999</v>
      </c>
      <c r="E33" s="101">
        <v>4008.436412</v>
      </c>
      <c r="F33" s="88">
        <v>3775.6695399999999</v>
      </c>
      <c r="G33" s="101">
        <v>3867.3592669999998</v>
      </c>
    </row>
    <row r="34" spans="1:8" ht="15" customHeight="1" x14ac:dyDescent="0.25">
      <c r="A34" s="467"/>
      <c r="B34" s="94" t="s">
        <v>97</v>
      </c>
      <c r="C34" s="102">
        <v>4248.7200869999997</v>
      </c>
      <c r="D34" s="103">
        <v>8807.2750770000002</v>
      </c>
      <c r="E34" s="102">
        <v>8889.9243999999999</v>
      </c>
      <c r="F34" s="103">
        <v>9492.3632949999992</v>
      </c>
      <c r="G34" s="102">
        <v>9776.3299050000005</v>
      </c>
    </row>
    <row r="35" spans="1:8" ht="15" customHeight="1" x14ac:dyDescent="0.3">
      <c r="A35" s="474"/>
      <c r="B35" s="76" t="s">
        <v>37</v>
      </c>
      <c r="C35" s="99">
        <v>16860.520241999999</v>
      </c>
      <c r="D35" s="108">
        <v>17581.173489000001</v>
      </c>
      <c r="E35" s="99">
        <v>17724.853929000001</v>
      </c>
      <c r="F35" s="108">
        <v>18924.924317000001</v>
      </c>
      <c r="G35" s="99">
        <v>19490.456426000001</v>
      </c>
    </row>
    <row r="36" spans="1:8" ht="15" customHeight="1" x14ac:dyDescent="0.25">
      <c r="A36" s="466" t="s">
        <v>35</v>
      </c>
      <c r="B36" s="78" t="s">
        <v>2</v>
      </c>
      <c r="C36" s="82">
        <v>109.17279600000001</v>
      </c>
      <c r="D36" s="80">
        <v>75.677925999999999</v>
      </c>
      <c r="E36" s="82">
        <v>70.805918000000005</v>
      </c>
      <c r="F36" s="80">
        <v>71.260807</v>
      </c>
      <c r="G36" s="296">
        <v>72.676972000000006</v>
      </c>
    </row>
    <row r="37" spans="1:8" ht="15" customHeight="1" x14ac:dyDescent="0.25">
      <c r="A37" s="467"/>
      <c r="B37" s="70" t="s">
        <v>32</v>
      </c>
      <c r="C37" s="83">
        <v>455.86352499999998</v>
      </c>
      <c r="D37" s="81">
        <v>513.30055100000004</v>
      </c>
      <c r="E37" s="83">
        <v>534.51210900000001</v>
      </c>
      <c r="F37" s="81">
        <v>562.07951800000001</v>
      </c>
      <c r="G37" s="297">
        <v>580.15622399999995</v>
      </c>
    </row>
    <row r="38" spans="1:8" ht="15" customHeight="1" x14ac:dyDescent="0.3">
      <c r="A38" s="467"/>
      <c r="B38" s="48" t="s">
        <v>207</v>
      </c>
      <c r="C38" s="147">
        <v>565.03632100000004</v>
      </c>
      <c r="D38" s="148">
        <v>588.978477</v>
      </c>
      <c r="E38" s="147">
        <v>605.31802700000003</v>
      </c>
      <c r="F38" s="148">
        <v>633.34032500000001</v>
      </c>
      <c r="G38" s="147">
        <v>652.83319600000004</v>
      </c>
    </row>
    <row r="39" spans="1:8" ht="15" customHeight="1" x14ac:dyDescent="0.25">
      <c r="A39" s="467"/>
      <c r="B39" s="85" t="s">
        <v>1</v>
      </c>
      <c r="C39" s="101">
        <v>268.71490399999999</v>
      </c>
      <c r="D39" s="88">
        <v>278.591567</v>
      </c>
      <c r="E39" s="101">
        <v>281.03903700000001</v>
      </c>
      <c r="F39" s="88">
        <v>290.038769</v>
      </c>
      <c r="G39" s="298">
        <v>300.01602700000001</v>
      </c>
    </row>
    <row r="40" spans="1:8" ht="15" customHeight="1" x14ac:dyDescent="0.25">
      <c r="A40" s="467"/>
      <c r="B40" s="70" t="s">
        <v>97</v>
      </c>
      <c r="C40" s="95">
        <v>660.15886999999998</v>
      </c>
      <c r="D40" s="92">
        <v>659.028009</v>
      </c>
      <c r="E40" s="95">
        <v>651.96024</v>
      </c>
      <c r="F40" s="92">
        <v>633.45477700000004</v>
      </c>
      <c r="G40" s="297">
        <v>663.983656</v>
      </c>
      <c r="H40" s="186"/>
    </row>
    <row r="41" spans="1:8" ht="15" customHeight="1" x14ac:dyDescent="0.3">
      <c r="A41" s="474"/>
      <c r="B41" s="76" t="s">
        <v>37</v>
      </c>
      <c r="C41" s="99">
        <v>1493.910095</v>
      </c>
      <c r="D41" s="108">
        <v>1526.5980529999999</v>
      </c>
      <c r="E41" s="99">
        <v>1538.3173039999999</v>
      </c>
      <c r="F41" s="108">
        <v>1556.833871</v>
      </c>
      <c r="G41" s="99">
        <v>1616.832879</v>
      </c>
      <c r="H41" s="186"/>
    </row>
    <row r="42" spans="1:8" ht="15" customHeight="1" x14ac:dyDescent="0.25">
      <c r="A42" s="466" t="s">
        <v>36</v>
      </c>
      <c r="B42" s="78" t="s">
        <v>2</v>
      </c>
      <c r="C42" s="82">
        <v>61.174247000000001</v>
      </c>
      <c r="D42" s="80">
        <v>36.618153999999997</v>
      </c>
      <c r="E42" s="82">
        <v>27.788025000000001</v>
      </c>
      <c r="F42" s="80">
        <v>21.018066000000001</v>
      </c>
      <c r="G42" s="82">
        <v>25.595122</v>
      </c>
    </row>
    <row r="43" spans="1:8" ht="15" customHeight="1" x14ac:dyDescent="0.25">
      <c r="A43" s="467"/>
      <c r="B43" s="70" t="s">
        <v>32</v>
      </c>
      <c r="C43" s="83">
        <v>691.62553700000001</v>
      </c>
      <c r="D43" s="81">
        <v>905.00495599999999</v>
      </c>
      <c r="E43" s="83">
        <v>746.697405</v>
      </c>
      <c r="F43" s="81">
        <v>769.556827</v>
      </c>
      <c r="G43" s="83">
        <v>773.20931199999995</v>
      </c>
    </row>
    <row r="44" spans="1:8" ht="15" customHeight="1" x14ac:dyDescent="0.3">
      <c r="A44" s="474"/>
      <c r="B44" s="74" t="s">
        <v>207</v>
      </c>
      <c r="C44" s="100">
        <v>752.79978400000005</v>
      </c>
      <c r="D44" s="87">
        <v>941.62311</v>
      </c>
      <c r="E44" s="100">
        <v>774.48542999999995</v>
      </c>
      <c r="F44" s="87">
        <v>790.57489299999997</v>
      </c>
      <c r="G44" s="100">
        <v>798.80443400000001</v>
      </c>
    </row>
    <row r="45" spans="1:8" ht="15" customHeight="1" x14ac:dyDescent="0.25">
      <c r="A45" s="466" t="s">
        <v>210</v>
      </c>
      <c r="B45" s="78" t="s">
        <v>2</v>
      </c>
      <c r="C45" s="82">
        <v>888.80222800000001</v>
      </c>
      <c r="D45" s="80">
        <v>791.17849999999999</v>
      </c>
      <c r="E45" s="82">
        <v>619.47005100000001</v>
      </c>
      <c r="F45" s="80">
        <v>625.79391999999996</v>
      </c>
      <c r="G45" s="82">
        <v>623.98067200000003</v>
      </c>
    </row>
    <row r="46" spans="1:8" ht="15" customHeight="1" x14ac:dyDescent="0.25">
      <c r="A46" s="467"/>
      <c r="B46" s="70" t="s">
        <v>68</v>
      </c>
      <c r="C46" s="83">
        <v>592.25905499999999</v>
      </c>
      <c r="D46" s="81">
        <v>523.97012400000006</v>
      </c>
      <c r="E46" s="83">
        <v>517.254817</v>
      </c>
      <c r="F46" s="81">
        <v>524.74365799999998</v>
      </c>
      <c r="G46" s="83">
        <v>533.92604900000003</v>
      </c>
    </row>
    <row r="47" spans="1:8" ht="12.65" customHeight="1" x14ac:dyDescent="0.25">
      <c r="A47" s="467"/>
      <c r="B47" s="70" t="s">
        <v>32</v>
      </c>
      <c r="C47" s="83">
        <v>5206.8139600000004</v>
      </c>
      <c r="D47" s="81">
        <v>5476.6178579999996</v>
      </c>
      <c r="E47" s="83">
        <v>5786.8260760000003</v>
      </c>
      <c r="F47" s="81">
        <v>5861.3054050000001</v>
      </c>
      <c r="G47" s="83">
        <v>5979.458756</v>
      </c>
    </row>
    <row r="48" spans="1:8" ht="12.65" customHeight="1" x14ac:dyDescent="0.3">
      <c r="A48" s="467"/>
      <c r="B48" s="48" t="s">
        <v>207</v>
      </c>
      <c r="C48" s="147">
        <v>6687.8752430000004</v>
      </c>
      <c r="D48" s="148">
        <v>6791.766482</v>
      </c>
      <c r="E48" s="147">
        <v>6923.5509439999996</v>
      </c>
      <c r="F48" s="148">
        <v>7011.8429829999995</v>
      </c>
      <c r="G48" s="147">
        <v>7137.3654770000003</v>
      </c>
    </row>
    <row r="49" spans="1:9" ht="12.65" customHeight="1" x14ac:dyDescent="0.3">
      <c r="A49" s="151" t="s">
        <v>48</v>
      </c>
      <c r="B49" s="74"/>
      <c r="C49" s="180">
        <v>9.401548</v>
      </c>
      <c r="D49" s="181">
        <v>12.760852</v>
      </c>
      <c r="E49" s="180">
        <v>20.778891999999999</v>
      </c>
      <c r="F49" s="181">
        <v>28.176971000000002</v>
      </c>
      <c r="G49" s="180">
        <v>33.535375999999999</v>
      </c>
    </row>
    <row r="50" spans="1:9" ht="12.65" customHeight="1" x14ac:dyDescent="0.25">
      <c r="A50" s="466" t="s">
        <v>58</v>
      </c>
      <c r="B50" s="182" t="s">
        <v>60</v>
      </c>
      <c r="C50" s="299">
        <v>7.0330729999999999</v>
      </c>
      <c r="D50" s="201">
        <v>25.102395999999999</v>
      </c>
      <c r="E50" s="184">
        <v>153.873605</v>
      </c>
      <c r="F50" s="183">
        <v>190.02091100000001</v>
      </c>
      <c r="G50" s="184">
        <v>204.32835600000001</v>
      </c>
    </row>
    <row r="51" spans="1:9" ht="12.65" customHeight="1" x14ac:dyDescent="0.25">
      <c r="A51" s="467"/>
      <c r="B51" s="182" t="s">
        <v>59</v>
      </c>
      <c r="C51" s="300">
        <v>79.911501999999999</v>
      </c>
      <c r="D51" s="185">
        <v>80.120268999999993</v>
      </c>
      <c r="E51" s="184">
        <v>80.335249000000005</v>
      </c>
      <c r="F51" s="183">
        <v>80.253279000000006</v>
      </c>
      <c r="G51" s="184">
        <v>80.098015000000004</v>
      </c>
    </row>
    <row r="52" spans="1:9" ht="12" customHeight="1" x14ac:dyDescent="0.25">
      <c r="A52" s="244" t="s">
        <v>72</v>
      </c>
      <c r="B52" s="244"/>
      <c r="C52" s="244"/>
      <c r="D52" s="244"/>
      <c r="E52" s="244"/>
      <c r="F52" s="244"/>
      <c r="G52" s="244"/>
    </row>
    <row r="53" spans="1:9" ht="12" customHeight="1" x14ac:dyDescent="0.25">
      <c r="A53" s="245" t="s">
        <v>108</v>
      </c>
      <c r="B53" s="245"/>
      <c r="C53" s="245"/>
      <c r="D53" s="245"/>
      <c r="E53" s="245"/>
      <c r="F53" s="245"/>
      <c r="G53" s="245"/>
    </row>
    <row r="54" spans="1:9" s="110" customFormat="1" ht="11.25" customHeight="1" x14ac:dyDescent="0.2">
      <c r="A54" s="246" t="s">
        <v>208</v>
      </c>
      <c r="B54" s="246"/>
      <c r="C54" s="301"/>
      <c r="D54" s="301"/>
      <c r="E54" s="301"/>
      <c r="F54" s="301"/>
      <c r="G54" s="301"/>
      <c r="H54" s="215"/>
    </row>
    <row r="55" spans="1:9" ht="12.75" customHeight="1" x14ac:dyDescent="0.25">
      <c r="A55" s="246" t="s">
        <v>209</v>
      </c>
      <c r="B55" s="146"/>
      <c r="C55" s="247"/>
      <c r="D55" s="247"/>
      <c r="E55" s="247"/>
      <c r="F55" s="247"/>
      <c r="G55" s="247"/>
    </row>
    <row r="56" spans="1:9" ht="12.75" customHeight="1" x14ac:dyDescent="0.25">
      <c r="A56" s="146" t="s">
        <v>76</v>
      </c>
    </row>
    <row r="57" spans="1:9" s="72" customFormat="1" ht="23.25" customHeight="1" x14ac:dyDescent="0.3">
      <c r="G57" s="205"/>
      <c r="H57" s="214"/>
    </row>
    <row r="58" spans="1:9" ht="12.75" customHeight="1" x14ac:dyDescent="0.3">
      <c r="A58" s="302" t="s">
        <v>109</v>
      </c>
      <c r="B58" s="75"/>
      <c r="C58" s="303">
        <f t="shared" ref="C58:G58" si="0">+C5</f>
        <v>2016</v>
      </c>
      <c r="D58" s="304">
        <f t="shared" si="0"/>
        <v>2017</v>
      </c>
      <c r="E58" s="303">
        <f t="shared" si="0"/>
        <v>2018</v>
      </c>
      <c r="F58" s="304">
        <f t="shared" si="0"/>
        <v>2019</v>
      </c>
      <c r="G58" s="303">
        <f t="shared" si="0"/>
        <v>2020</v>
      </c>
    </row>
    <row r="59" spans="1:9" ht="12.75" customHeight="1" x14ac:dyDescent="0.3">
      <c r="A59" s="47" t="s">
        <v>110</v>
      </c>
      <c r="B59" s="107" t="s">
        <v>2</v>
      </c>
      <c r="C59" s="259">
        <v>15113.325570999999</v>
      </c>
      <c r="D59" s="305">
        <v>15221.861364999999</v>
      </c>
      <c r="E59" s="259">
        <v>15540.019854999999</v>
      </c>
      <c r="F59" s="305">
        <v>16049.801251000001</v>
      </c>
      <c r="G59" s="259">
        <v>16299.652104000001</v>
      </c>
    </row>
    <row r="60" spans="1:9" x14ac:dyDescent="0.25">
      <c r="A60" s="70"/>
      <c r="B60" s="68" t="s">
        <v>111</v>
      </c>
      <c r="C60" s="260">
        <v>100.396421</v>
      </c>
      <c r="D60" s="306">
        <v>98.874920000000003</v>
      </c>
      <c r="E60" s="260">
        <v>90.35366599999999</v>
      </c>
      <c r="F60" s="306">
        <v>91.313164</v>
      </c>
      <c r="G60" s="260">
        <v>82.415801999999999</v>
      </c>
    </row>
    <row r="61" spans="1:9" x14ac:dyDescent="0.25">
      <c r="A61" s="70"/>
      <c r="B61" s="107" t="s">
        <v>32</v>
      </c>
      <c r="C61" s="260">
        <v>6648.31513</v>
      </c>
      <c r="D61" s="306">
        <v>6960.8374430000003</v>
      </c>
      <c r="E61" s="260">
        <v>7136.877778</v>
      </c>
      <c r="F61" s="306">
        <v>7376.8188550000004</v>
      </c>
      <c r="G61" s="260">
        <v>7495.4029190000001</v>
      </c>
    </row>
    <row r="62" spans="1:9" ht="14.5" x14ac:dyDescent="0.35">
      <c r="A62" s="248"/>
      <c r="B62" s="74" t="s">
        <v>33</v>
      </c>
      <c r="C62" s="171">
        <v>21862.037121999998</v>
      </c>
      <c r="D62" s="172">
        <v>22281.573727999999</v>
      </c>
      <c r="E62" s="171">
        <v>22767.251299</v>
      </c>
      <c r="F62" s="172">
        <v>23517.933269999998</v>
      </c>
      <c r="G62" s="171">
        <v>23877.470825</v>
      </c>
      <c r="I62" s="295"/>
    </row>
    <row r="63" spans="1:9" ht="14.5" x14ac:dyDescent="0.35">
      <c r="A63" s="466" t="s">
        <v>112</v>
      </c>
      <c r="B63" s="107" t="s">
        <v>2</v>
      </c>
      <c r="C63" s="307">
        <v>819.11891800000001</v>
      </c>
      <c r="D63" s="308">
        <v>825.33401100000003</v>
      </c>
      <c r="E63" s="307">
        <v>835.05784500000004</v>
      </c>
      <c r="F63" s="308">
        <v>853.45862199999999</v>
      </c>
      <c r="G63" s="307">
        <v>864.416923</v>
      </c>
    </row>
    <row r="64" spans="1:9" ht="14.5" x14ac:dyDescent="0.35">
      <c r="A64" s="468"/>
      <c r="B64" s="68" t="s">
        <v>111</v>
      </c>
      <c r="C64" s="307">
        <v>5.008057</v>
      </c>
      <c r="D64" s="308">
        <v>4.9270129999999996</v>
      </c>
      <c r="E64" s="307">
        <v>4.1864429999999997</v>
      </c>
      <c r="F64" s="308">
        <v>4.1102460000000001</v>
      </c>
      <c r="G64" s="307">
        <v>4.079116</v>
      </c>
    </row>
    <row r="65" spans="1:7" ht="14.5" x14ac:dyDescent="0.35">
      <c r="A65" s="468"/>
      <c r="B65" s="107" t="s">
        <v>32</v>
      </c>
      <c r="C65" s="307">
        <v>141.61221900000001</v>
      </c>
      <c r="D65" s="308">
        <v>142.77508700000001</v>
      </c>
      <c r="E65" s="307">
        <v>146.107966</v>
      </c>
      <c r="F65" s="308">
        <v>149.47628800000001</v>
      </c>
      <c r="G65" s="307">
        <v>151.988226</v>
      </c>
    </row>
    <row r="66" spans="1:7" ht="13" x14ac:dyDescent="0.3">
      <c r="A66" s="469"/>
      <c r="B66" s="74" t="s">
        <v>33</v>
      </c>
      <c r="C66" s="309">
        <v>965.739194</v>
      </c>
      <c r="D66" s="310">
        <v>973.03611100000001</v>
      </c>
      <c r="E66" s="309">
        <v>985.35225400000013</v>
      </c>
      <c r="F66" s="310">
        <v>1007.0451559999999</v>
      </c>
      <c r="G66" s="309">
        <v>1020.4842650000001</v>
      </c>
    </row>
  </sheetData>
  <mergeCells count="12">
    <mergeCell ref="A50:A51"/>
    <mergeCell ref="A63:A66"/>
    <mergeCell ref="A4:B4"/>
    <mergeCell ref="A7:A10"/>
    <mergeCell ref="A11:A13"/>
    <mergeCell ref="A15:A21"/>
    <mergeCell ref="A22:A25"/>
    <mergeCell ref="A26:A29"/>
    <mergeCell ref="A30:A35"/>
    <mergeCell ref="A36:A41"/>
    <mergeCell ref="A42:A44"/>
    <mergeCell ref="A45:A48"/>
  </mergeCells>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H87"/>
  <sheetViews>
    <sheetView workbookViewId="0">
      <selection activeCell="C6" sqref="C6"/>
    </sheetView>
  </sheetViews>
  <sheetFormatPr baseColWidth="10" defaultColWidth="11.453125" defaultRowHeight="12.5" x14ac:dyDescent="0.25"/>
  <cols>
    <col min="1" max="1" width="35.453125" style="68" customWidth="1"/>
    <col min="2" max="2" width="34" style="68" customWidth="1"/>
    <col min="3" max="3" width="10.54296875" style="109" customWidth="1"/>
    <col min="4" max="6" width="10.54296875" style="68" customWidth="1"/>
    <col min="7" max="7" width="11.26953125" style="68" customWidth="1"/>
    <col min="8" max="8" width="11.453125" style="68"/>
    <col min="9" max="9" width="14.26953125" style="68" customWidth="1"/>
    <col min="10" max="16384" width="11.453125" style="68"/>
  </cols>
  <sheetData>
    <row r="1" spans="1:8" ht="18" x14ac:dyDescent="0.25">
      <c r="A1" s="30" t="s">
        <v>49</v>
      </c>
      <c r="B1" s="30"/>
      <c r="C1" s="139"/>
      <c r="D1" s="241"/>
      <c r="E1" s="241"/>
      <c r="F1" s="241"/>
      <c r="G1" s="230"/>
    </row>
    <row r="3" spans="1:8" ht="17.5" x14ac:dyDescent="0.35">
      <c r="A3" s="66" t="s">
        <v>73</v>
      </c>
      <c r="B3" s="73"/>
      <c r="C3" s="68"/>
      <c r="E3" s="107"/>
    </row>
    <row r="4" spans="1:8" ht="14" x14ac:dyDescent="0.3">
      <c r="A4" s="281" t="s">
        <v>74</v>
      </c>
      <c r="B4" s="73"/>
      <c r="C4" s="68"/>
      <c r="E4" s="107"/>
      <c r="G4" s="229"/>
    </row>
    <row r="5" spans="1:8" ht="13" x14ac:dyDescent="0.3">
      <c r="A5" s="75"/>
      <c r="B5" s="75"/>
      <c r="C5" s="506">
        <v>2016</v>
      </c>
      <c r="D5" s="507">
        <v>2017</v>
      </c>
      <c r="E5" s="506">
        <v>2018</v>
      </c>
      <c r="F5" s="507">
        <v>2019</v>
      </c>
      <c r="G5" s="506">
        <v>2020</v>
      </c>
    </row>
    <row r="6" spans="1:8" ht="13.15" customHeight="1" x14ac:dyDescent="0.35">
      <c r="A6" s="282" t="s">
        <v>50</v>
      </c>
      <c r="B6" s="311" t="s">
        <v>90</v>
      </c>
      <c r="C6" s="312">
        <v>116402.646691</v>
      </c>
      <c r="D6" s="313">
        <v>118040.22139000001</v>
      </c>
      <c r="E6" s="312">
        <v>120368.304997</v>
      </c>
      <c r="F6" s="313">
        <v>124347.160023</v>
      </c>
      <c r="G6" s="312">
        <v>126481.820977</v>
      </c>
    </row>
    <row r="7" spans="1:8" ht="13.15" customHeight="1" x14ac:dyDescent="0.35">
      <c r="A7" s="283"/>
      <c r="B7" s="314" t="s">
        <v>91</v>
      </c>
      <c r="C7" s="312">
        <v>7550.8101360000001</v>
      </c>
      <c r="D7" s="313">
        <v>7503.4659519999996</v>
      </c>
      <c r="E7" s="312">
        <v>7576.6421579999997</v>
      </c>
      <c r="F7" s="313">
        <v>7727.19121</v>
      </c>
      <c r="G7" s="312">
        <v>7719.6533589999999</v>
      </c>
    </row>
    <row r="8" spans="1:8" ht="14.5" x14ac:dyDescent="0.35">
      <c r="A8" s="283"/>
      <c r="B8" s="314" t="s">
        <v>113</v>
      </c>
      <c r="C8" s="312">
        <v>8730.8110309999993</v>
      </c>
      <c r="D8" s="313">
        <v>8731.3530069999997</v>
      </c>
      <c r="E8" s="312">
        <v>8633.5793840000006</v>
      </c>
      <c r="F8" s="313">
        <v>8883.1367269999992</v>
      </c>
      <c r="G8" s="312">
        <v>8972.232591</v>
      </c>
    </row>
    <row r="9" spans="1:8" ht="14.5" x14ac:dyDescent="0.35">
      <c r="A9" s="283"/>
      <c r="B9" s="315" t="s">
        <v>92</v>
      </c>
      <c r="C9" s="312">
        <v>10951.715475000001</v>
      </c>
      <c r="D9" s="313">
        <v>11459.276352000001</v>
      </c>
      <c r="E9" s="312">
        <v>12153.999771999999</v>
      </c>
      <c r="F9" s="313">
        <v>12815.578935</v>
      </c>
      <c r="G9" s="312">
        <v>13436.521138</v>
      </c>
    </row>
    <row r="10" spans="1:8" ht="13" x14ac:dyDescent="0.25">
      <c r="A10" s="283"/>
      <c r="B10" s="316" t="s">
        <v>114</v>
      </c>
      <c r="C10" s="167">
        <v>89169.310049000007</v>
      </c>
      <c r="D10" s="168">
        <v>90346.126078999994</v>
      </c>
      <c r="E10" s="167">
        <v>92004.083683000004</v>
      </c>
      <c r="F10" s="168">
        <v>94921.253150999997</v>
      </c>
      <c r="G10" s="167">
        <v>96353.413889000003</v>
      </c>
    </row>
    <row r="11" spans="1:8" ht="13" x14ac:dyDescent="0.25">
      <c r="A11" s="283"/>
      <c r="B11" s="70" t="s">
        <v>68</v>
      </c>
      <c r="C11" s="169">
        <v>12019.670905999999</v>
      </c>
      <c r="D11" s="170">
        <v>11549.968951999999</v>
      </c>
      <c r="E11" s="169">
        <v>10182.429125000001</v>
      </c>
      <c r="F11" s="170">
        <v>10457.858742</v>
      </c>
      <c r="G11" s="169">
        <v>9705.4317649999994</v>
      </c>
    </row>
    <row r="12" spans="1:8" ht="12.5" customHeight="1" x14ac:dyDescent="0.25">
      <c r="A12" s="284"/>
      <c r="B12" s="248" t="s">
        <v>32</v>
      </c>
      <c r="C12" s="249">
        <v>75675.007073000001</v>
      </c>
      <c r="D12" s="250">
        <v>76762.862888999996</v>
      </c>
      <c r="E12" s="249">
        <v>77461.902501999997</v>
      </c>
      <c r="F12" s="250">
        <v>80740.501510999995</v>
      </c>
      <c r="G12" s="249">
        <v>82050.844721000001</v>
      </c>
    </row>
    <row r="13" spans="1:8" ht="12.5" customHeight="1" x14ac:dyDescent="0.25">
      <c r="A13" s="466" t="s">
        <v>67</v>
      </c>
      <c r="B13" s="78" t="s">
        <v>2</v>
      </c>
      <c r="C13" s="167">
        <v>376.07691299999999</v>
      </c>
      <c r="D13" s="168">
        <v>354.87354699999997</v>
      </c>
      <c r="E13" s="167">
        <v>389.81822</v>
      </c>
      <c r="F13" s="168">
        <v>410.20916099999999</v>
      </c>
      <c r="G13" s="167">
        <v>462.35875700000003</v>
      </c>
      <c r="H13" s="186"/>
    </row>
    <row r="14" spans="1:8" ht="12.5" customHeight="1" x14ac:dyDescent="0.25">
      <c r="A14" s="467"/>
      <c r="B14" s="70" t="s">
        <v>68</v>
      </c>
      <c r="C14" s="169">
        <v>16.300011000000001</v>
      </c>
      <c r="D14" s="170">
        <v>16.821542000000001</v>
      </c>
      <c r="E14" s="169">
        <v>14.728913</v>
      </c>
      <c r="F14" s="170">
        <v>15.690637000000001</v>
      </c>
      <c r="G14" s="169">
        <v>15.468699000000001</v>
      </c>
      <c r="H14" s="186"/>
    </row>
    <row r="15" spans="1:8" ht="12.5" customHeight="1" x14ac:dyDescent="0.25">
      <c r="A15" s="467"/>
      <c r="B15" s="248" t="s">
        <v>32</v>
      </c>
      <c r="C15" s="249">
        <v>16.022113999999998</v>
      </c>
      <c r="D15" s="250">
        <v>9.5578610000000008</v>
      </c>
      <c r="E15" s="249">
        <v>18.341412999999999</v>
      </c>
      <c r="F15" s="250">
        <v>19.143328</v>
      </c>
      <c r="G15" s="249">
        <v>20.979922999999999</v>
      </c>
      <c r="H15" s="186"/>
    </row>
    <row r="16" spans="1:8" ht="12.5" customHeight="1" x14ac:dyDescent="0.25">
      <c r="A16" s="466" t="s">
        <v>51</v>
      </c>
      <c r="B16" s="78" t="s">
        <v>2</v>
      </c>
      <c r="C16" s="167">
        <v>86870.941365000006</v>
      </c>
      <c r="D16" s="168">
        <v>88373.029939999993</v>
      </c>
      <c r="E16" s="167">
        <v>90299.279731999995</v>
      </c>
      <c r="F16" s="168">
        <v>92742.39228</v>
      </c>
      <c r="G16" s="167">
        <v>94811.636094999994</v>
      </c>
      <c r="H16" s="186"/>
    </row>
    <row r="17" spans="1:8" x14ac:dyDescent="0.25">
      <c r="A17" s="467"/>
      <c r="B17" s="70" t="s">
        <v>68</v>
      </c>
      <c r="C17" s="169">
        <v>10959.102371000001</v>
      </c>
      <c r="D17" s="170">
        <v>10629.184321999999</v>
      </c>
      <c r="E17" s="169">
        <v>9465.2967910000007</v>
      </c>
      <c r="F17" s="170">
        <v>9662.3625730000003</v>
      </c>
      <c r="G17" s="169">
        <v>9092.565611</v>
      </c>
      <c r="H17" s="186"/>
    </row>
    <row r="18" spans="1:8" x14ac:dyDescent="0.25">
      <c r="A18" s="467"/>
      <c r="B18" s="70" t="s">
        <v>32</v>
      </c>
      <c r="C18" s="169">
        <v>46389.856095000003</v>
      </c>
      <c r="D18" s="170">
        <v>52067.958477</v>
      </c>
      <c r="E18" s="169">
        <v>55044.468201999996</v>
      </c>
      <c r="F18" s="170">
        <v>57134.895961000002</v>
      </c>
      <c r="G18" s="169">
        <v>58656.358822000002</v>
      </c>
      <c r="H18" s="186"/>
    </row>
    <row r="19" spans="1:8" x14ac:dyDescent="0.25">
      <c r="A19" s="467"/>
      <c r="B19" s="70" t="s">
        <v>1</v>
      </c>
      <c r="C19" s="169">
        <v>83109.100747000004</v>
      </c>
      <c r="D19" s="170">
        <v>84547.384795000005</v>
      </c>
      <c r="E19" s="169">
        <v>85974.518410000004</v>
      </c>
      <c r="F19" s="170">
        <v>80599.062336000003</v>
      </c>
      <c r="G19" s="169">
        <v>82428.890664000006</v>
      </c>
    </row>
    <row r="20" spans="1:8" ht="12.5" customHeight="1" x14ac:dyDescent="0.25">
      <c r="A20" s="280"/>
      <c r="B20" s="248" t="s">
        <v>89</v>
      </c>
      <c r="C20" s="317" t="s">
        <v>61</v>
      </c>
      <c r="D20" s="250">
        <v>490.96096199999999</v>
      </c>
      <c r="E20" s="249">
        <v>925.70426099999997</v>
      </c>
      <c r="F20" s="250">
        <v>956.184933</v>
      </c>
      <c r="G20" s="249">
        <v>985.17639799999995</v>
      </c>
    </row>
    <row r="21" spans="1:8" ht="12.5" customHeight="1" x14ac:dyDescent="0.25">
      <c r="A21" s="282" t="s">
        <v>218</v>
      </c>
      <c r="B21" s="78" t="s">
        <v>2</v>
      </c>
      <c r="C21" s="167">
        <v>1960.5020030000001</v>
      </c>
      <c r="D21" s="168">
        <v>1968.8958029999999</v>
      </c>
      <c r="E21" s="167">
        <v>1985.384123</v>
      </c>
      <c r="F21" s="168">
        <v>2026.816503</v>
      </c>
      <c r="G21" s="167">
        <v>2051.2465569999999</v>
      </c>
    </row>
    <row r="22" spans="1:8" ht="13" x14ac:dyDescent="0.25">
      <c r="A22" s="283"/>
      <c r="B22" s="70" t="s">
        <v>68</v>
      </c>
      <c r="C22" s="169">
        <v>142.69279700000001</v>
      </c>
      <c r="D22" s="170">
        <v>140.87061</v>
      </c>
      <c r="E22" s="169">
        <v>110.73149600000001</v>
      </c>
      <c r="F22" s="170">
        <v>113.32874700000001</v>
      </c>
      <c r="G22" s="169">
        <v>111.561167</v>
      </c>
    </row>
    <row r="23" spans="1:8" ht="12.5" customHeight="1" x14ac:dyDescent="0.25">
      <c r="A23" s="284"/>
      <c r="B23" s="248" t="s">
        <v>32</v>
      </c>
      <c r="C23" s="249">
        <v>1933.006948</v>
      </c>
      <c r="D23" s="250">
        <v>1934.7368570000001</v>
      </c>
      <c r="E23" s="249">
        <v>1954.01045</v>
      </c>
      <c r="F23" s="250">
        <v>1992.7553579999999</v>
      </c>
      <c r="G23" s="249">
        <v>2017.2207000000001</v>
      </c>
    </row>
    <row r="24" spans="1:8" ht="12.5" customHeight="1" x14ac:dyDescent="0.25">
      <c r="A24" s="466" t="s">
        <v>52</v>
      </c>
      <c r="B24" s="78" t="s">
        <v>2</v>
      </c>
      <c r="C24" s="167">
        <v>4751.7558129999998</v>
      </c>
      <c r="D24" s="168">
        <v>3716.6116480000001</v>
      </c>
      <c r="E24" s="167">
        <v>3592.865468</v>
      </c>
      <c r="F24" s="168">
        <v>3481.1326140000001</v>
      </c>
      <c r="G24" s="167">
        <v>3548.5201010000001</v>
      </c>
    </row>
    <row r="25" spans="1:8" x14ac:dyDescent="0.25">
      <c r="A25" s="467"/>
      <c r="B25" s="70" t="s">
        <v>68</v>
      </c>
      <c r="C25" s="169">
        <v>174.26113599999999</v>
      </c>
      <c r="D25" s="170">
        <v>112.07361</v>
      </c>
      <c r="E25" s="169">
        <v>76.874775999999997</v>
      </c>
      <c r="F25" s="170">
        <v>81.208414000000005</v>
      </c>
      <c r="G25" s="169">
        <v>86.239215999999999</v>
      </c>
    </row>
    <row r="26" spans="1:8" ht="13.9" customHeight="1" x14ac:dyDescent="0.25">
      <c r="A26" s="467"/>
      <c r="B26" s="70" t="s">
        <v>32</v>
      </c>
      <c r="C26" s="169">
        <v>26465.976362000001</v>
      </c>
      <c r="D26" s="170">
        <v>27177.619386999999</v>
      </c>
      <c r="E26" s="169">
        <v>28072.030376999999</v>
      </c>
      <c r="F26" s="170">
        <v>28304.458865000001</v>
      </c>
      <c r="G26" s="169">
        <v>29210.299073999999</v>
      </c>
    </row>
    <row r="27" spans="1:8" ht="12.5" customHeight="1" x14ac:dyDescent="0.3">
      <c r="A27" s="474"/>
      <c r="B27" s="74" t="s">
        <v>66</v>
      </c>
      <c r="C27" s="171">
        <v>28418.226001999999</v>
      </c>
      <c r="D27" s="172">
        <v>29149.488907999999</v>
      </c>
      <c r="E27" s="171">
        <v>30091.298094000002</v>
      </c>
      <c r="F27" s="172">
        <v>30271.226868000002</v>
      </c>
      <c r="G27" s="171">
        <v>31274.040291000001</v>
      </c>
    </row>
    <row r="28" spans="1:8" x14ac:dyDescent="0.25">
      <c r="A28" s="466" t="s">
        <v>21</v>
      </c>
      <c r="B28" s="78" t="s">
        <v>2</v>
      </c>
      <c r="C28" s="167">
        <v>13659.398513</v>
      </c>
      <c r="D28" s="168">
        <v>12511.005080000001</v>
      </c>
      <c r="E28" s="167">
        <v>10690.49274</v>
      </c>
      <c r="F28" s="168">
        <v>10866.568912999999</v>
      </c>
      <c r="G28" s="167">
        <v>10993.778953999999</v>
      </c>
    </row>
    <row r="29" spans="1:8" ht="13.15" customHeight="1" x14ac:dyDescent="0.25">
      <c r="A29" s="467"/>
      <c r="B29" s="70" t="s">
        <v>115</v>
      </c>
      <c r="C29" s="169">
        <v>58629.172399000003</v>
      </c>
      <c r="D29" s="170">
        <v>61106.657831999997</v>
      </c>
      <c r="E29" s="169">
        <v>64876.043028</v>
      </c>
      <c r="F29" s="170">
        <v>66834.931003999998</v>
      </c>
      <c r="G29" s="169">
        <v>68194.580275</v>
      </c>
    </row>
    <row r="30" spans="1:8" ht="13.15" customHeight="1" x14ac:dyDescent="0.3">
      <c r="A30" s="474"/>
      <c r="B30" s="74" t="s">
        <v>33</v>
      </c>
      <c r="C30" s="171">
        <v>72288.570911999996</v>
      </c>
      <c r="D30" s="172">
        <v>73617.662912</v>
      </c>
      <c r="E30" s="171">
        <v>75566.535768000002</v>
      </c>
      <c r="F30" s="172">
        <v>77701.499916999994</v>
      </c>
      <c r="G30" s="171">
        <v>79188.359228999994</v>
      </c>
    </row>
    <row r="31" spans="1:8" x14ac:dyDescent="0.25">
      <c r="A31" s="466" t="s">
        <v>58</v>
      </c>
      <c r="B31" s="251" t="s">
        <v>60</v>
      </c>
      <c r="C31" s="167">
        <v>1643.469679</v>
      </c>
      <c r="D31" s="168">
        <v>7003.5236180000002</v>
      </c>
      <c r="E31" s="167">
        <v>53737.926164999997</v>
      </c>
      <c r="F31" s="168">
        <v>104407.419381</v>
      </c>
      <c r="G31" s="167">
        <v>108594.479742</v>
      </c>
    </row>
    <row r="32" spans="1:8" x14ac:dyDescent="0.25">
      <c r="A32" s="474"/>
      <c r="B32" s="252" t="s">
        <v>59</v>
      </c>
      <c r="C32" s="249">
        <v>31899.174927</v>
      </c>
      <c r="D32" s="250">
        <v>32388.898776000002</v>
      </c>
      <c r="E32" s="249">
        <v>33127.822057999998</v>
      </c>
      <c r="F32" s="250">
        <v>33596.603165</v>
      </c>
      <c r="G32" s="249">
        <v>34364.928366</v>
      </c>
    </row>
    <row r="33" spans="1:8" x14ac:dyDescent="0.25">
      <c r="A33" s="244" t="s">
        <v>72</v>
      </c>
      <c r="B33" s="278"/>
      <c r="C33" s="318"/>
      <c r="D33" s="318"/>
      <c r="E33" s="318"/>
      <c r="F33" s="318"/>
      <c r="G33" s="170"/>
    </row>
    <row r="34" spans="1:8" x14ac:dyDescent="0.25">
      <c r="A34" s="146" t="s">
        <v>88</v>
      </c>
      <c r="B34" s="146"/>
      <c r="C34" s="146"/>
      <c r="D34" s="146"/>
      <c r="E34" s="146"/>
      <c r="F34" s="146"/>
      <c r="G34" s="170"/>
    </row>
    <row r="35" spans="1:8" ht="14.5" customHeight="1" x14ac:dyDescent="0.25">
      <c r="A35" s="146" t="s">
        <v>75</v>
      </c>
      <c r="B35" s="146"/>
      <c r="C35" s="146"/>
      <c r="D35" s="146"/>
      <c r="E35" s="146"/>
      <c r="F35" s="146"/>
      <c r="G35" s="274"/>
    </row>
    <row r="36" spans="1:8" ht="14.5" customHeight="1" x14ac:dyDescent="0.25">
      <c r="A36" s="146" t="s">
        <v>76</v>
      </c>
      <c r="B36" s="146"/>
      <c r="C36" s="279"/>
      <c r="D36" s="279"/>
      <c r="E36" s="279"/>
      <c r="F36" s="279"/>
      <c r="G36" s="274"/>
    </row>
    <row r="37" spans="1:8" x14ac:dyDescent="0.25">
      <c r="A37" s="475"/>
      <c r="B37" s="475"/>
      <c r="C37" s="319"/>
      <c r="D37" s="320"/>
      <c r="E37" s="320"/>
      <c r="F37" s="320"/>
      <c r="G37" s="320"/>
    </row>
    <row r="39" spans="1:8" s="66" customFormat="1" ht="17.5" x14ac:dyDescent="0.35">
      <c r="A39" s="66" t="s">
        <v>77</v>
      </c>
      <c r="C39" s="140"/>
    </row>
    <row r="40" spans="1:8" s="66" customFormat="1" ht="15.5" x14ac:dyDescent="0.35">
      <c r="A40" s="281" t="s">
        <v>14</v>
      </c>
      <c r="C40" s="140"/>
      <c r="G40" s="229"/>
    </row>
    <row r="41" spans="1:8" s="72" customFormat="1" ht="13" x14ac:dyDescent="0.3">
      <c r="A41" s="75"/>
      <c r="B41" s="75"/>
      <c r="C41" s="173">
        <f t="shared" ref="C41:G41" si="0">+C5</f>
        <v>2016</v>
      </c>
      <c r="D41" s="153">
        <f t="shared" si="0"/>
        <v>2017</v>
      </c>
      <c r="E41" s="152">
        <f t="shared" si="0"/>
        <v>2018</v>
      </c>
      <c r="F41" s="153">
        <f t="shared" si="0"/>
        <v>2019</v>
      </c>
      <c r="G41" s="152">
        <f t="shared" si="0"/>
        <v>2020</v>
      </c>
    </row>
    <row r="42" spans="1:8" ht="12.75" customHeight="1" x14ac:dyDescent="0.25">
      <c r="A42" s="466" t="s">
        <v>65</v>
      </c>
      <c r="B42" s="107" t="s">
        <v>2</v>
      </c>
      <c r="C42" s="154">
        <v>16.873690581133676</v>
      </c>
      <c r="D42" s="155">
        <v>16.77924552597241</v>
      </c>
      <c r="E42" s="154">
        <v>16.815943857781946</v>
      </c>
      <c r="F42" s="155">
        <v>16.832023663429354</v>
      </c>
      <c r="G42" s="154">
        <v>16.831669441088152</v>
      </c>
      <c r="H42" s="79"/>
    </row>
    <row r="43" spans="1:8" ht="12.75" customHeight="1" x14ac:dyDescent="0.25">
      <c r="A43" s="467"/>
      <c r="B43" s="107" t="s">
        <v>68</v>
      </c>
      <c r="C43" s="154">
        <v>0.83392260723182243</v>
      </c>
      <c r="D43" s="155">
        <v>0.85457953532341246</v>
      </c>
      <c r="E43" s="154">
        <v>0.88566898814530159</v>
      </c>
      <c r="F43" s="155">
        <v>0.87146235427703578</v>
      </c>
      <c r="G43" s="154">
        <v>0.84760796831999574</v>
      </c>
      <c r="H43" s="79"/>
    </row>
    <row r="44" spans="1:8" ht="12.75" customHeight="1" x14ac:dyDescent="0.25">
      <c r="A44" s="468"/>
      <c r="B44" s="107" t="s">
        <v>32</v>
      </c>
      <c r="C44" s="154">
        <v>8.7833382421598749</v>
      </c>
      <c r="D44" s="155">
        <v>9.0667915748063468</v>
      </c>
      <c r="E44" s="154">
        <v>9.2110254377185985</v>
      </c>
      <c r="F44" s="155">
        <v>9.1340770753018568</v>
      </c>
      <c r="G44" s="156">
        <v>9.1324981521880364</v>
      </c>
      <c r="H44" s="79"/>
    </row>
    <row r="45" spans="1:8" ht="12.75" customHeight="1" x14ac:dyDescent="0.3">
      <c r="A45" s="469"/>
      <c r="B45" s="74" t="s">
        <v>213</v>
      </c>
      <c r="C45" s="157">
        <v>24.440225059523605</v>
      </c>
      <c r="D45" s="158">
        <v>24.592123357422345</v>
      </c>
      <c r="E45" s="157">
        <v>24.669093274382277</v>
      </c>
      <c r="F45" s="158">
        <v>24.697528693291407</v>
      </c>
      <c r="G45" s="157">
        <v>24.693929412205634</v>
      </c>
      <c r="H45" s="79"/>
    </row>
    <row r="46" spans="1:8" ht="12.75" customHeight="1" x14ac:dyDescent="0.25">
      <c r="A46" s="466" t="s">
        <v>67</v>
      </c>
      <c r="B46" s="107" t="s">
        <v>2</v>
      </c>
      <c r="C46" s="154">
        <v>17.861266586178346</v>
      </c>
      <c r="D46" s="211">
        <v>17.601494258460466</v>
      </c>
      <c r="E46" s="210">
        <v>17.614568144095468</v>
      </c>
      <c r="F46" s="211">
        <v>17.706444883613901</v>
      </c>
      <c r="G46" s="210">
        <v>17.684099578976937</v>
      </c>
      <c r="H46" s="79"/>
    </row>
    <row r="47" spans="1:8" ht="12.75" customHeight="1" x14ac:dyDescent="0.25">
      <c r="A47" s="467"/>
      <c r="B47" s="107" t="s">
        <v>68</v>
      </c>
      <c r="C47" s="154">
        <v>0.99182755152741919</v>
      </c>
      <c r="D47" s="211">
        <v>1.0180338996270377</v>
      </c>
      <c r="E47" s="210">
        <v>1.1613144839676899</v>
      </c>
      <c r="F47" s="211">
        <v>1.1271817708866758</v>
      </c>
      <c r="G47" s="317">
        <v>0.98126545742469995</v>
      </c>
      <c r="H47" s="79"/>
    </row>
    <row r="48" spans="1:8" ht="12.75" customHeight="1" x14ac:dyDescent="0.25">
      <c r="A48" s="467"/>
      <c r="B48" s="107" t="s">
        <v>32</v>
      </c>
      <c r="C48" s="154">
        <v>9.5074470197877758</v>
      </c>
      <c r="D48" s="211">
        <v>9.5069179181408874</v>
      </c>
      <c r="E48" s="210">
        <v>10.044122554788991</v>
      </c>
      <c r="F48" s="211">
        <v>10.025508626295283</v>
      </c>
      <c r="G48" s="210">
        <v>10.062196129127834</v>
      </c>
      <c r="H48" s="79"/>
    </row>
    <row r="49" spans="1:8" ht="12.75" customHeight="1" x14ac:dyDescent="0.3">
      <c r="A49" s="207"/>
      <c r="B49" s="74" t="s">
        <v>213</v>
      </c>
      <c r="C49" s="157">
        <v>18.309303129171344</v>
      </c>
      <c r="D49" s="163">
        <v>17.905801809454118</v>
      </c>
      <c r="E49" s="162">
        <v>18.131035281008671</v>
      </c>
      <c r="F49" s="163">
        <v>18.217422745466184</v>
      </c>
      <c r="G49" s="157">
        <v>18.173509580570137</v>
      </c>
      <c r="H49" s="79"/>
    </row>
    <row r="50" spans="1:8" ht="12.75" customHeight="1" x14ac:dyDescent="0.25">
      <c r="A50" s="466" t="s">
        <v>78</v>
      </c>
      <c r="B50" s="78" t="s">
        <v>2</v>
      </c>
      <c r="C50" s="208">
        <v>19.263025746077684</v>
      </c>
      <c r="D50" s="209">
        <v>19.341076005433614</v>
      </c>
      <c r="E50" s="208">
        <v>19.409409565632437</v>
      </c>
      <c r="F50" s="209">
        <v>19.794259819798558</v>
      </c>
      <c r="G50" s="208">
        <v>19.802798895050543</v>
      </c>
    </row>
    <row r="51" spans="1:8" ht="12.75" customHeight="1" x14ac:dyDescent="0.25">
      <c r="A51" s="467"/>
      <c r="B51" s="107" t="s">
        <v>68</v>
      </c>
      <c r="C51" s="159">
        <v>0.95493799087899756</v>
      </c>
      <c r="D51" s="160">
        <v>0.96914494922049776</v>
      </c>
      <c r="E51" s="159">
        <v>1.0052721441389401</v>
      </c>
      <c r="F51" s="160">
        <v>0.9920026833586304</v>
      </c>
      <c r="G51" s="159">
        <v>0.96606238280791867</v>
      </c>
    </row>
    <row r="52" spans="1:8" ht="12.75" customHeight="1" x14ac:dyDescent="0.25">
      <c r="A52" s="467"/>
      <c r="B52" s="70" t="s">
        <v>32</v>
      </c>
      <c r="C52" s="159">
        <v>3.2801986470572602</v>
      </c>
      <c r="D52" s="160">
        <v>3.1046043426382064</v>
      </c>
      <c r="E52" s="159">
        <v>3.2202531315137581</v>
      </c>
      <c r="F52" s="160">
        <v>3.2190051877497279</v>
      </c>
      <c r="G52" s="161">
        <v>3.2516358913240966</v>
      </c>
    </row>
    <row r="53" spans="1:8" ht="12.75" customHeight="1" x14ac:dyDescent="0.3">
      <c r="A53" s="467"/>
      <c r="B53" s="48" t="s">
        <v>207</v>
      </c>
      <c r="C53" s="162">
        <v>21.135150116374017</v>
      </c>
      <c r="D53" s="163">
        <v>21.286823824838976</v>
      </c>
      <c r="E53" s="162">
        <v>21.477779555452102</v>
      </c>
      <c r="F53" s="163">
        <v>21.880712534063179</v>
      </c>
      <c r="G53" s="162">
        <v>21.907109245734617</v>
      </c>
    </row>
    <row r="54" spans="1:8" ht="12.75" customHeight="1" x14ac:dyDescent="0.25">
      <c r="A54" s="467"/>
      <c r="B54" s="89" t="s">
        <v>1</v>
      </c>
      <c r="C54" s="164">
        <v>16.206698856004888</v>
      </c>
      <c r="D54" s="165">
        <v>16.320478457680245</v>
      </c>
      <c r="E54" s="164">
        <v>16.359485109211207</v>
      </c>
      <c r="F54" s="165">
        <v>17.443359651493601</v>
      </c>
      <c r="G54" s="164">
        <v>17.365678063470096</v>
      </c>
    </row>
    <row r="55" spans="1:8" ht="12.75" customHeight="1" x14ac:dyDescent="0.25">
      <c r="A55" s="467"/>
      <c r="B55" s="70" t="s">
        <v>89</v>
      </c>
      <c r="C55" s="317" t="s">
        <v>61</v>
      </c>
      <c r="D55" s="211">
        <v>22.927376861380683</v>
      </c>
      <c r="E55" s="210">
        <v>18.214079820466551</v>
      </c>
      <c r="F55" s="211">
        <v>18.205909546579313</v>
      </c>
      <c r="G55" s="210">
        <v>18.159348352557672</v>
      </c>
    </row>
    <row r="56" spans="1:8" ht="12.75" customHeight="1" x14ac:dyDescent="0.3">
      <c r="A56" s="474"/>
      <c r="B56" s="76" t="s">
        <v>12</v>
      </c>
      <c r="C56" s="166">
        <v>36.767322338317108</v>
      </c>
      <c r="D56" s="253">
        <v>37.028167311018869</v>
      </c>
      <c r="E56" s="166">
        <v>37.240471231669247</v>
      </c>
      <c r="F56" s="253">
        <v>37.22781123734886</v>
      </c>
      <c r="G56" s="166">
        <v>37.193458047350028</v>
      </c>
    </row>
    <row r="57" spans="1:8" ht="12.75" customHeight="1" x14ac:dyDescent="0.25">
      <c r="A57" s="466" t="s">
        <v>217</v>
      </c>
      <c r="B57" s="107" t="s">
        <v>2</v>
      </c>
      <c r="C57" s="154">
        <v>42.341927461932812</v>
      </c>
      <c r="D57" s="155">
        <v>42.202658806724067</v>
      </c>
      <c r="E57" s="154">
        <v>42.296603728809004</v>
      </c>
      <c r="F57" s="155">
        <v>42.316650359344344</v>
      </c>
      <c r="G57" s="154">
        <v>42.343771305108888</v>
      </c>
    </row>
    <row r="58" spans="1:8" ht="12.75" customHeight="1" x14ac:dyDescent="0.25">
      <c r="A58" s="467"/>
      <c r="B58" s="107" t="s">
        <v>68</v>
      </c>
      <c r="C58" s="154">
        <v>3.509677506706943</v>
      </c>
      <c r="D58" s="155">
        <v>3.4975450166645827</v>
      </c>
      <c r="E58" s="154">
        <v>3.7807156511278408</v>
      </c>
      <c r="F58" s="155">
        <v>3.6268344165139319</v>
      </c>
      <c r="G58" s="154">
        <v>3.656394164467641</v>
      </c>
    </row>
    <row r="59" spans="1:8" x14ac:dyDescent="0.25">
      <c r="A59" s="467"/>
      <c r="B59" s="107" t="s">
        <v>32</v>
      </c>
      <c r="C59" s="154">
        <v>10.893080245669143</v>
      </c>
      <c r="D59" s="155">
        <v>11.255100310522486</v>
      </c>
      <c r="E59" s="154">
        <v>11.418006592544067</v>
      </c>
      <c r="F59" s="155">
        <v>11.53515312741164</v>
      </c>
      <c r="G59" s="156">
        <v>11.565035199172801</v>
      </c>
    </row>
    <row r="60" spans="1:8" ht="15" x14ac:dyDescent="0.3">
      <c r="A60" s="474"/>
      <c r="B60" s="74" t="s">
        <v>213</v>
      </c>
      <c r="C60" s="157">
        <v>53.337685419340019</v>
      </c>
      <c r="D60" s="158">
        <v>53.512733553224002</v>
      </c>
      <c r="E60" s="157">
        <v>53.745042465014215</v>
      </c>
      <c r="F60" s="158">
        <v>53.860745626660211</v>
      </c>
      <c r="G60" s="157">
        <v>53.9158272917457</v>
      </c>
    </row>
    <row r="61" spans="1:8" x14ac:dyDescent="0.25">
      <c r="A61" s="466" t="s">
        <v>52</v>
      </c>
      <c r="B61" s="107" t="s">
        <v>2</v>
      </c>
      <c r="C61" s="154">
        <v>18.224637251577558</v>
      </c>
      <c r="D61" s="155">
        <v>17.708814461531816</v>
      </c>
      <c r="E61" s="154">
        <v>17.836040194311</v>
      </c>
      <c r="F61" s="155">
        <v>17.766631886204838</v>
      </c>
      <c r="G61" s="154">
        <v>17.721089330247533</v>
      </c>
    </row>
    <row r="62" spans="1:8" x14ac:dyDescent="0.25">
      <c r="A62" s="467"/>
      <c r="B62" s="107" t="s">
        <v>68</v>
      </c>
      <c r="C62" s="154">
        <v>3.768707211916718</v>
      </c>
      <c r="D62" s="155">
        <v>3.4216163823044514</v>
      </c>
      <c r="E62" s="154">
        <v>3.129791233472992</v>
      </c>
      <c r="F62" s="155">
        <v>2.756433588273254</v>
      </c>
      <c r="G62" s="154">
        <v>2.6115589919092028</v>
      </c>
    </row>
    <row r="63" spans="1:8" x14ac:dyDescent="0.25">
      <c r="A63" s="467"/>
      <c r="B63" s="107" t="s">
        <v>32</v>
      </c>
      <c r="C63" s="154">
        <v>24.762854671818886</v>
      </c>
      <c r="D63" s="155">
        <v>25.761025530988686</v>
      </c>
      <c r="E63" s="154">
        <v>26.043216898874334</v>
      </c>
      <c r="F63" s="155">
        <v>26.091446595829488</v>
      </c>
      <c r="G63" s="154">
        <v>26.133292143505155</v>
      </c>
    </row>
    <row r="64" spans="1:8" ht="15" x14ac:dyDescent="0.3">
      <c r="A64" s="474"/>
      <c r="B64" s="74" t="s">
        <v>213</v>
      </c>
      <c r="C64" s="157">
        <v>26.132134058886571</v>
      </c>
      <c r="D64" s="158">
        <v>26.289435410638863</v>
      </c>
      <c r="E64" s="157">
        <v>26.433192357314724</v>
      </c>
      <c r="F64" s="158">
        <v>26.446768335190818</v>
      </c>
      <c r="G64" s="157">
        <v>26.426714684441983</v>
      </c>
    </row>
    <row r="65" spans="1:7" x14ac:dyDescent="0.25">
      <c r="A65" s="466" t="s">
        <v>216</v>
      </c>
      <c r="B65" s="107" t="s">
        <v>2</v>
      </c>
      <c r="C65" s="154">
        <v>6.5068914063390419</v>
      </c>
      <c r="D65" s="155">
        <v>6.3238604328022525</v>
      </c>
      <c r="E65" s="154">
        <v>5.794588388635864</v>
      </c>
      <c r="F65" s="155">
        <v>5.7588915600704844</v>
      </c>
      <c r="G65" s="154">
        <v>5.6757614884822623</v>
      </c>
    </row>
    <row r="66" spans="1:7" x14ac:dyDescent="0.25">
      <c r="A66" s="467"/>
      <c r="B66" s="70" t="s">
        <v>115</v>
      </c>
      <c r="C66" s="154">
        <v>9.891105021122403</v>
      </c>
      <c r="D66" s="155">
        <v>9.8198595617802642</v>
      </c>
      <c r="E66" s="154">
        <v>9.7171168258199838</v>
      </c>
      <c r="F66" s="155">
        <v>9.5549572163361738</v>
      </c>
      <c r="G66" s="156">
        <v>9.5511766165790064</v>
      </c>
    </row>
    <row r="67" spans="1:7" ht="15" x14ac:dyDescent="0.3">
      <c r="A67" s="474"/>
      <c r="B67" s="74" t="s">
        <v>213</v>
      </c>
      <c r="C67" s="157">
        <v>9.2516357131218427</v>
      </c>
      <c r="D67" s="158">
        <v>9.2257295509620327</v>
      </c>
      <c r="E67" s="157">
        <v>9.1621918004237806</v>
      </c>
      <c r="F67" s="158">
        <v>9.0240767430358275</v>
      </c>
      <c r="G67" s="206">
        <v>9.013149844865314</v>
      </c>
    </row>
    <row r="68" spans="1:7" ht="13" x14ac:dyDescent="0.3">
      <c r="A68" s="466" t="s">
        <v>58</v>
      </c>
      <c r="B68" s="251" t="s">
        <v>60</v>
      </c>
      <c r="C68" s="162">
        <v>0.42794053884093591</v>
      </c>
      <c r="D68" s="163">
        <v>0.35842523519851427</v>
      </c>
      <c r="E68" s="162">
        <v>0.28634079500488663</v>
      </c>
      <c r="F68" s="163">
        <v>0.18199943272860922</v>
      </c>
      <c r="G68" s="254">
        <v>0.18815722169805099</v>
      </c>
    </row>
    <row r="69" spans="1:7" ht="13" x14ac:dyDescent="0.3">
      <c r="A69" s="474"/>
      <c r="B69" s="252" t="s">
        <v>59</v>
      </c>
      <c r="C69" s="162">
        <v>0.25051275521349475</v>
      </c>
      <c r="D69" s="163">
        <v>0.24736953718033994</v>
      </c>
      <c r="E69" s="162">
        <v>0.24250084674854122</v>
      </c>
      <c r="F69" s="163">
        <v>0.23887319383408862</v>
      </c>
      <c r="G69" s="254">
        <v>0.23308069828321668</v>
      </c>
    </row>
    <row r="70" spans="1:7" ht="46" customHeight="1" x14ac:dyDescent="0.25">
      <c r="A70" s="476" t="s">
        <v>98</v>
      </c>
      <c r="B70" s="476"/>
      <c r="C70" s="476"/>
      <c r="D70" s="476"/>
      <c r="E70" s="476"/>
      <c r="F70" s="476"/>
      <c r="G70" s="476"/>
    </row>
    <row r="71" spans="1:7" s="77" customFormat="1" ht="12" x14ac:dyDescent="0.3">
      <c r="A71" s="146" t="s">
        <v>72</v>
      </c>
      <c r="B71" s="146"/>
      <c r="C71" s="146"/>
      <c r="D71" s="146"/>
      <c r="E71" s="146"/>
      <c r="F71" s="146"/>
      <c r="G71" s="146"/>
    </row>
    <row r="72" spans="1:7" x14ac:dyDescent="0.25">
      <c r="A72" s="475" t="s">
        <v>79</v>
      </c>
      <c r="B72" s="475"/>
      <c r="C72" s="475"/>
      <c r="D72" s="475"/>
      <c r="E72" s="475"/>
      <c r="F72" s="475"/>
      <c r="G72" s="475"/>
    </row>
    <row r="73" spans="1:7" x14ac:dyDescent="0.25">
      <c r="A73" s="475" t="s">
        <v>214</v>
      </c>
      <c r="B73" s="475"/>
      <c r="C73" s="475"/>
      <c r="D73" s="475"/>
      <c r="E73" s="475"/>
      <c r="F73" s="475"/>
      <c r="G73" s="475"/>
    </row>
    <row r="74" spans="1:7" x14ac:dyDescent="0.25">
      <c r="A74" s="274" t="s">
        <v>215</v>
      </c>
      <c r="B74" s="274"/>
      <c r="C74" s="114"/>
      <c r="D74" s="274"/>
      <c r="E74" s="274"/>
      <c r="F74" s="274"/>
      <c r="G74" s="274"/>
    </row>
    <row r="75" spans="1:7" x14ac:dyDescent="0.25">
      <c r="A75" s="475" t="s">
        <v>76</v>
      </c>
      <c r="B75" s="475"/>
      <c r="C75" s="114"/>
      <c r="D75" s="274"/>
      <c r="E75" s="274"/>
      <c r="F75" s="274"/>
      <c r="G75" s="274"/>
    </row>
    <row r="76" spans="1:7" x14ac:dyDescent="0.25">
      <c r="C76" s="321"/>
      <c r="D76" s="321"/>
      <c r="E76" s="321"/>
      <c r="F76" s="321"/>
      <c r="G76" s="321"/>
    </row>
    <row r="77" spans="1:7" ht="13" x14ac:dyDescent="0.3">
      <c r="A77" s="302" t="s">
        <v>119</v>
      </c>
      <c r="B77" s="75"/>
      <c r="C77" s="173">
        <f t="shared" ref="C77:G77" si="1">+C41</f>
        <v>2016</v>
      </c>
      <c r="D77" s="153">
        <f t="shared" si="1"/>
        <v>2017</v>
      </c>
      <c r="E77" s="152">
        <f t="shared" si="1"/>
        <v>2018</v>
      </c>
      <c r="F77" s="153">
        <f t="shared" si="1"/>
        <v>2019</v>
      </c>
      <c r="G77" s="152">
        <f t="shared" si="1"/>
        <v>2020</v>
      </c>
    </row>
    <row r="78" spans="1:7" x14ac:dyDescent="0.25">
      <c r="A78" s="466" t="s">
        <v>116</v>
      </c>
      <c r="B78" s="107" t="s">
        <v>2</v>
      </c>
      <c r="C78" s="322">
        <v>89545.386962000004</v>
      </c>
      <c r="D78" s="323">
        <v>90700.99962599999</v>
      </c>
      <c r="E78" s="322">
        <v>92393.901903000005</v>
      </c>
      <c r="F78" s="323">
        <v>95331.462312000003</v>
      </c>
      <c r="G78" s="322">
        <v>96815.772645999998</v>
      </c>
    </row>
    <row r="79" spans="1:7" x14ac:dyDescent="0.25">
      <c r="A79" s="468"/>
      <c r="B79" s="107" t="s">
        <v>32</v>
      </c>
      <c r="C79" s="322">
        <v>12035.970916999999</v>
      </c>
      <c r="D79" s="323">
        <v>11566.790493999999</v>
      </c>
      <c r="E79" s="322">
        <v>10197.158038000001</v>
      </c>
      <c r="F79" s="323">
        <v>10473.549379</v>
      </c>
      <c r="G79" s="324">
        <v>9611.9732189999995</v>
      </c>
    </row>
    <row r="80" spans="1:7" ht="13" x14ac:dyDescent="0.3">
      <c r="A80" s="469"/>
      <c r="B80" s="74" t="s">
        <v>33</v>
      </c>
      <c r="C80" s="309">
        <v>75691.029187000007</v>
      </c>
      <c r="D80" s="310">
        <v>76772.42074999999</v>
      </c>
      <c r="E80" s="309">
        <v>77480.243914999999</v>
      </c>
      <c r="F80" s="310">
        <v>80759.644839000001</v>
      </c>
      <c r="G80" s="309">
        <v>82071.824644000008</v>
      </c>
    </row>
    <row r="81" spans="1:7" ht="13" x14ac:dyDescent="0.3">
      <c r="A81" s="285"/>
      <c r="B81" s="74"/>
      <c r="C81" s="310"/>
      <c r="D81" s="310"/>
      <c r="E81" s="310"/>
      <c r="F81" s="310"/>
      <c r="G81" s="310"/>
    </row>
    <row r="82" spans="1:7" ht="13" x14ac:dyDescent="0.3">
      <c r="A82" s="302" t="s">
        <v>117</v>
      </c>
      <c r="B82" s="75"/>
      <c r="C82" s="173">
        <v>2016</v>
      </c>
      <c r="D82" s="153">
        <v>2017</v>
      </c>
      <c r="E82" s="152">
        <v>2018</v>
      </c>
      <c r="F82" s="153">
        <v>2019</v>
      </c>
      <c r="G82" s="152">
        <v>2020</v>
      </c>
    </row>
    <row r="83" spans="1:7" x14ac:dyDescent="0.25">
      <c r="A83" s="466" t="s">
        <v>116</v>
      </c>
      <c r="B83" s="107" t="s">
        <v>2</v>
      </c>
      <c r="C83" s="154">
        <v>16.877838249125638</v>
      </c>
      <c r="D83" s="155">
        <v>16.782462627497395</v>
      </c>
      <c r="E83" s="154">
        <v>16.819313325802316</v>
      </c>
      <c r="F83" s="155">
        <v>16.835786278482068</v>
      </c>
      <c r="G83" s="154">
        <v>16.835740353587344</v>
      </c>
    </row>
    <row r="84" spans="1:7" x14ac:dyDescent="0.25">
      <c r="A84" s="468"/>
      <c r="B84" s="107" t="s">
        <v>32</v>
      </c>
      <c r="C84" s="154">
        <v>8.7834915199460024</v>
      </c>
      <c r="D84" s="155">
        <v>9.0668463687853702</v>
      </c>
      <c r="E84" s="154">
        <v>9.2112226515826912</v>
      </c>
      <c r="F84" s="155">
        <v>9.1342883809187185</v>
      </c>
      <c r="G84" s="156">
        <v>9.1327358097770315</v>
      </c>
    </row>
    <row r="85" spans="1:7" ht="13" x14ac:dyDescent="0.3">
      <c r="A85" s="469"/>
      <c r="B85" s="74" t="s">
        <v>33</v>
      </c>
      <c r="C85" s="157">
        <v>24.414476126254833</v>
      </c>
      <c r="D85" s="158">
        <v>24.565962690462843</v>
      </c>
      <c r="E85" s="157">
        <v>24.64150861698888</v>
      </c>
      <c r="F85" s="158">
        <v>24.669644941594104</v>
      </c>
      <c r="G85" s="157">
        <v>24.662790134729676</v>
      </c>
    </row>
    <row r="86" spans="1:7" x14ac:dyDescent="0.25">
      <c r="A86" s="466" t="s">
        <v>118</v>
      </c>
      <c r="B86" s="107" t="s">
        <v>2</v>
      </c>
      <c r="C86" s="154">
        <v>41.781080394030077</v>
      </c>
      <c r="D86" s="155">
        <v>41.918623105521448</v>
      </c>
      <c r="E86" s="154">
        <v>42.060266087863745</v>
      </c>
      <c r="F86" s="155">
        <v>42.108331994373941</v>
      </c>
      <c r="G86" s="154">
        <v>42.141054182400758</v>
      </c>
    </row>
    <row r="87" spans="1:7" ht="13" x14ac:dyDescent="0.3">
      <c r="A87" s="469"/>
      <c r="B87" s="74" t="s">
        <v>33</v>
      </c>
      <c r="C87" s="157">
        <v>49.259791243375737</v>
      </c>
      <c r="D87" s="158">
        <v>49.420396423080796</v>
      </c>
      <c r="E87" s="157">
        <v>49.63030793814805</v>
      </c>
      <c r="F87" s="158">
        <v>49.68605468277066</v>
      </c>
      <c r="G87" s="157">
        <v>49.749468756817031</v>
      </c>
    </row>
  </sheetData>
  <mergeCells count="20">
    <mergeCell ref="A42:A45"/>
    <mergeCell ref="A46:A48"/>
    <mergeCell ref="A50:A56"/>
    <mergeCell ref="A57:A60"/>
    <mergeCell ref="A13:A15"/>
    <mergeCell ref="A16:A19"/>
    <mergeCell ref="A24:A27"/>
    <mergeCell ref="A28:A30"/>
    <mergeCell ref="A31:A32"/>
    <mergeCell ref="A37:B37"/>
    <mergeCell ref="A61:A64"/>
    <mergeCell ref="A65:A67"/>
    <mergeCell ref="A68:A69"/>
    <mergeCell ref="A70:G70"/>
    <mergeCell ref="A72:G72"/>
    <mergeCell ref="A73:G73"/>
    <mergeCell ref="A75:B75"/>
    <mergeCell ref="A78:A80"/>
    <mergeCell ref="A83:A85"/>
    <mergeCell ref="A86:A87"/>
  </mergeCell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G57"/>
  <sheetViews>
    <sheetView workbookViewId="0"/>
  </sheetViews>
  <sheetFormatPr baseColWidth="10" defaultColWidth="11.453125" defaultRowHeight="12.5" x14ac:dyDescent="0.25"/>
  <cols>
    <col min="1" max="1" width="28.453125" style="68" customWidth="1"/>
    <col min="2" max="2" width="46.54296875" style="68" customWidth="1"/>
    <col min="3" max="5" width="14.54296875" style="68" customWidth="1"/>
    <col min="6" max="16384" width="11.453125" style="68"/>
  </cols>
  <sheetData>
    <row r="1" spans="1:7" ht="18" customHeight="1" x14ac:dyDescent="0.25">
      <c r="A1" s="30" t="s">
        <v>101</v>
      </c>
      <c r="B1" s="30"/>
      <c r="C1" s="30"/>
      <c r="D1" s="30"/>
      <c r="E1" s="30"/>
      <c r="F1" s="175"/>
      <c r="G1" s="107"/>
    </row>
    <row r="2" spans="1:7" ht="14.25" customHeight="1" x14ac:dyDescent="0.25">
      <c r="A2" s="69"/>
      <c r="B2" s="69"/>
      <c r="C2" s="69"/>
      <c r="D2" s="69"/>
      <c r="E2" s="143" t="s">
        <v>14</v>
      </c>
    </row>
    <row r="3" spans="1:7" x14ac:dyDescent="0.25">
      <c r="A3" s="478" t="s">
        <v>102</v>
      </c>
      <c r="B3" s="478"/>
      <c r="C3" s="481" t="s">
        <v>39</v>
      </c>
      <c r="D3" s="478" t="s">
        <v>87</v>
      </c>
      <c r="E3" s="481" t="s">
        <v>86</v>
      </c>
    </row>
    <row r="4" spans="1:7" ht="13" customHeight="1" x14ac:dyDescent="0.25">
      <c r="A4" s="479"/>
      <c r="B4" s="479"/>
      <c r="C4" s="482"/>
      <c r="D4" s="479"/>
      <c r="E4" s="482"/>
    </row>
    <row r="5" spans="1:7" x14ac:dyDescent="0.25">
      <c r="A5" s="480"/>
      <c r="B5" s="480"/>
      <c r="C5" s="483"/>
      <c r="D5" s="480"/>
      <c r="E5" s="483"/>
    </row>
    <row r="6" spans="1:7" x14ac:dyDescent="0.25">
      <c r="A6" s="466" t="s">
        <v>53</v>
      </c>
      <c r="B6" s="78" t="s">
        <v>0</v>
      </c>
      <c r="C6" s="217">
        <v>1.5069999999999999</v>
      </c>
      <c r="D6" s="218">
        <v>1.506</v>
      </c>
      <c r="E6" s="217">
        <v>1E-3</v>
      </c>
    </row>
    <row r="7" spans="1:7" x14ac:dyDescent="0.25">
      <c r="A7" s="467"/>
      <c r="B7" s="70" t="s">
        <v>54</v>
      </c>
      <c r="C7" s="219">
        <v>1.629</v>
      </c>
      <c r="D7" s="220">
        <v>1.6240000000000001</v>
      </c>
      <c r="E7" s="219">
        <v>5.0000000000000001E-3</v>
      </c>
    </row>
    <row r="8" spans="1:7" x14ac:dyDescent="0.25">
      <c r="A8" s="467"/>
      <c r="B8" s="174" t="s">
        <v>56</v>
      </c>
      <c r="C8" s="219">
        <v>1.5860000000000001</v>
      </c>
      <c r="D8" s="220">
        <v>1.571</v>
      </c>
      <c r="E8" s="219">
        <v>1.4999999999999999E-2</v>
      </c>
    </row>
    <row r="9" spans="1:7" x14ac:dyDescent="0.25">
      <c r="A9" s="467"/>
      <c r="B9" s="115" t="s">
        <v>57</v>
      </c>
      <c r="C9" s="217">
        <v>1.605</v>
      </c>
      <c r="D9" s="218">
        <v>1.6040000000000001</v>
      </c>
      <c r="E9" s="217">
        <v>2E-3</v>
      </c>
    </row>
    <row r="10" spans="1:7" x14ac:dyDescent="0.25">
      <c r="A10" s="467"/>
      <c r="B10" s="70" t="s">
        <v>38</v>
      </c>
      <c r="C10" s="219">
        <v>1.39</v>
      </c>
      <c r="D10" s="220">
        <v>1.385</v>
      </c>
      <c r="E10" s="219">
        <v>5.0000000000000001E-3</v>
      </c>
    </row>
    <row r="11" spans="1:7" x14ac:dyDescent="0.25">
      <c r="A11" s="467"/>
      <c r="B11" s="174" t="s">
        <v>55</v>
      </c>
      <c r="C11" s="219">
        <v>1.613</v>
      </c>
      <c r="D11" s="220">
        <v>1.611</v>
      </c>
      <c r="E11" s="219">
        <v>2E-3</v>
      </c>
    </row>
    <row r="12" spans="1:7" ht="13" x14ac:dyDescent="0.3">
      <c r="A12" s="474"/>
      <c r="B12" s="76" t="s">
        <v>33</v>
      </c>
      <c r="C12" s="221">
        <v>1.494</v>
      </c>
      <c r="D12" s="222">
        <v>1.532</v>
      </c>
      <c r="E12" s="221">
        <v>-3.7999999999999999E-2</v>
      </c>
    </row>
    <row r="13" spans="1:7" x14ac:dyDescent="0.25">
      <c r="A13" s="466" t="s">
        <v>67</v>
      </c>
      <c r="B13" s="78" t="s">
        <v>0</v>
      </c>
      <c r="C13" s="217">
        <v>12.571</v>
      </c>
      <c r="D13" s="218">
        <v>12.57</v>
      </c>
      <c r="E13" s="217">
        <v>1E-3</v>
      </c>
    </row>
    <row r="14" spans="1:7" x14ac:dyDescent="0.25">
      <c r="A14" s="467"/>
      <c r="B14" s="70" t="s">
        <v>54</v>
      </c>
      <c r="C14" s="219">
        <v>6.6539999999999999</v>
      </c>
      <c r="D14" s="220">
        <v>6.6550000000000002</v>
      </c>
      <c r="E14" s="219">
        <v>-1E-3</v>
      </c>
    </row>
    <row r="15" spans="1:7" x14ac:dyDescent="0.25">
      <c r="A15" s="467"/>
      <c r="B15" s="174" t="s">
        <v>56</v>
      </c>
      <c r="C15" s="219">
        <v>12.840999999999999</v>
      </c>
      <c r="D15" s="220">
        <v>12.84</v>
      </c>
      <c r="E15" s="219">
        <v>1E-3</v>
      </c>
    </row>
    <row r="16" spans="1:7" x14ac:dyDescent="0.25">
      <c r="A16" s="467"/>
      <c r="B16" s="115" t="s">
        <v>57</v>
      </c>
      <c r="C16" s="217">
        <v>9.9949999999999992</v>
      </c>
      <c r="D16" s="218">
        <v>9.6489999999999991</v>
      </c>
      <c r="E16" s="217">
        <v>0.316</v>
      </c>
    </row>
    <row r="17" spans="1:7" x14ac:dyDescent="0.25">
      <c r="A17" s="467"/>
      <c r="B17" s="70" t="s">
        <v>38</v>
      </c>
      <c r="C17" s="286" t="s">
        <v>61</v>
      </c>
      <c r="D17" s="267" t="s">
        <v>61</v>
      </c>
      <c r="E17" s="266" t="s">
        <v>61</v>
      </c>
    </row>
    <row r="18" spans="1:7" x14ac:dyDescent="0.25">
      <c r="A18" s="467"/>
      <c r="B18" s="174" t="s">
        <v>55</v>
      </c>
      <c r="C18" s="219">
        <v>9.9949999999999992</v>
      </c>
      <c r="D18" s="220">
        <v>9.6489999999999991</v>
      </c>
      <c r="E18" s="219">
        <v>0.316</v>
      </c>
    </row>
    <row r="19" spans="1:7" ht="13" x14ac:dyDescent="0.3">
      <c r="A19" s="474"/>
      <c r="B19" s="76" t="s">
        <v>33</v>
      </c>
      <c r="C19" s="221">
        <v>12.441000000000001</v>
      </c>
      <c r="D19" s="222">
        <v>12.458</v>
      </c>
      <c r="E19" s="221">
        <v>-1.4999999999999999E-2</v>
      </c>
    </row>
    <row r="20" spans="1:7" ht="13" customHeight="1" x14ac:dyDescent="0.25">
      <c r="A20" s="467" t="s">
        <v>51</v>
      </c>
      <c r="B20" s="78" t="s">
        <v>0</v>
      </c>
      <c r="C20" s="223">
        <v>2.2749999999999999</v>
      </c>
      <c r="D20" s="224">
        <v>2.2050000000000001</v>
      </c>
      <c r="E20" s="223">
        <v>6.9000000000000006E-2</v>
      </c>
    </row>
    <row r="21" spans="1:7" x14ac:dyDescent="0.25">
      <c r="A21" s="467"/>
      <c r="B21" s="70" t="s">
        <v>54</v>
      </c>
      <c r="C21" s="223">
        <v>2.4249999999999998</v>
      </c>
      <c r="D21" s="224">
        <v>2.246</v>
      </c>
      <c r="E21" s="223">
        <v>0.17399999999999999</v>
      </c>
    </row>
    <row r="22" spans="1:7" x14ac:dyDescent="0.25">
      <c r="A22" s="467"/>
      <c r="B22" s="174" t="s">
        <v>56</v>
      </c>
      <c r="C22" s="223">
        <v>2.323</v>
      </c>
      <c r="D22" s="224">
        <v>2.25</v>
      </c>
      <c r="E22" s="223">
        <v>7.0999999999999994E-2</v>
      </c>
    </row>
    <row r="23" spans="1:7" x14ac:dyDescent="0.25">
      <c r="A23" s="467"/>
      <c r="B23" s="115" t="s">
        <v>57</v>
      </c>
      <c r="C23" s="217">
        <v>3.7040000000000002</v>
      </c>
      <c r="D23" s="218">
        <v>2.3260000000000001</v>
      </c>
      <c r="E23" s="217">
        <v>1.3460000000000001</v>
      </c>
    </row>
    <row r="24" spans="1:7" x14ac:dyDescent="0.25">
      <c r="A24" s="467"/>
      <c r="B24" s="70" t="s">
        <v>38</v>
      </c>
      <c r="C24" s="223">
        <v>3.0310000000000001</v>
      </c>
      <c r="D24" s="224">
        <v>2.1970000000000001</v>
      </c>
      <c r="E24" s="223">
        <v>0.81599999999999995</v>
      </c>
    </row>
    <row r="25" spans="1:7" x14ac:dyDescent="0.25">
      <c r="A25" s="467"/>
      <c r="B25" s="174" t="s">
        <v>55</v>
      </c>
      <c r="C25" s="223">
        <v>3.7970000000000002</v>
      </c>
      <c r="D25" s="224">
        <v>2.3439999999999999</v>
      </c>
      <c r="E25" s="223">
        <v>1.42</v>
      </c>
    </row>
    <row r="26" spans="1:7" ht="13" x14ac:dyDescent="0.3">
      <c r="A26" s="467"/>
      <c r="B26" s="116" t="s">
        <v>33</v>
      </c>
      <c r="C26" s="225">
        <v>2.355</v>
      </c>
      <c r="D26" s="226">
        <v>2.2130000000000001</v>
      </c>
      <c r="E26" s="225">
        <v>0.13800000000000001</v>
      </c>
    </row>
    <row r="27" spans="1:7" x14ac:dyDescent="0.25">
      <c r="A27" s="467"/>
      <c r="B27" s="115" t="s">
        <v>1</v>
      </c>
      <c r="C27" s="217">
        <v>1.8149999999999999</v>
      </c>
      <c r="D27" s="218">
        <v>2.2559999999999998</v>
      </c>
      <c r="E27" s="217">
        <v>-0.43099999999999999</v>
      </c>
    </row>
    <row r="28" spans="1:7" x14ac:dyDescent="0.25">
      <c r="A28" s="467"/>
      <c r="B28" s="115" t="s">
        <v>89</v>
      </c>
      <c r="C28" s="217">
        <v>2.7679999999999998</v>
      </c>
      <c r="D28" s="218">
        <v>2.7490000000000001</v>
      </c>
      <c r="E28" s="217">
        <v>1.9E-2</v>
      </c>
      <c r="G28" s="273"/>
    </row>
    <row r="29" spans="1:7" ht="13" x14ac:dyDescent="0.3">
      <c r="A29" s="474"/>
      <c r="B29" s="76" t="s">
        <v>40</v>
      </c>
      <c r="C29" s="221">
        <v>2.137</v>
      </c>
      <c r="D29" s="222">
        <v>2.2440000000000002</v>
      </c>
      <c r="E29" s="221">
        <v>-0.105</v>
      </c>
    </row>
    <row r="30" spans="1:7" ht="12" customHeight="1" x14ac:dyDescent="0.25">
      <c r="A30" s="467" t="s">
        <v>103</v>
      </c>
      <c r="B30" s="78" t="s">
        <v>0</v>
      </c>
      <c r="C30" s="223">
        <v>1.27</v>
      </c>
      <c r="D30" s="224">
        <v>1.1479999999999999</v>
      </c>
      <c r="E30" s="223">
        <v>0.121</v>
      </c>
    </row>
    <row r="31" spans="1:7" x14ac:dyDescent="0.25">
      <c r="A31" s="467"/>
      <c r="B31" s="70" t="s">
        <v>54</v>
      </c>
      <c r="C31" s="223">
        <v>1.409</v>
      </c>
      <c r="D31" s="224">
        <v>1.288</v>
      </c>
      <c r="E31" s="223">
        <v>0.12</v>
      </c>
    </row>
    <row r="32" spans="1:7" x14ac:dyDescent="0.25">
      <c r="A32" s="467"/>
      <c r="B32" s="174" t="s">
        <v>56</v>
      </c>
      <c r="C32" s="223">
        <v>1.2709999999999999</v>
      </c>
      <c r="D32" s="224">
        <v>1.149</v>
      </c>
      <c r="E32" s="223">
        <v>0.121</v>
      </c>
    </row>
    <row r="33" spans="1:7" x14ac:dyDescent="0.25">
      <c r="A33" s="467"/>
      <c r="B33" s="115" t="s">
        <v>57</v>
      </c>
      <c r="C33" s="217">
        <v>1.49</v>
      </c>
      <c r="D33" s="218">
        <v>1.0980000000000001</v>
      </c>
      <c r="E33" s="217">
        <v>0.38800000000000001</v>
      </c>
    </row>
    <row r="34" spans="1:7" x14ac:dyDescent="0.25">
      <c r="A34" s="467"/>
      <c r="B34" s="70" t="s">
        <v>38</v>
      </c>
      <c r="C34" s="223">
        <v>1.9490000000000001</v>
      </c>
      <c r="D34" s="224">
        <v>1.2649999999999999</v>
      </c>
      <c r="E34" s="223">
        <v>0.67500000000000004</v>
      </c>
    </row>
    <row r="35" spans="1:7" x14ac:dyDescent="0.25">
      <c r="A35" s="467"/>
      <c r="B35" s="174" t="s">
        <v>55</v>
      </c>
      <c r="C35" s="223">
        <v>1.4259999999999999</v>
      </c>
      <c r="D35" s="224">
        <v>1.079</v>
      </c>
      <c r="E35" s="223">
        <v>0.34300000000000003</v>
      </c>
    </row>
    <row r="36" spans="1:7" ht="13" customHeight="1" x14ac:dyDescent="0.3">
      <c r="A36" s="474"/>
      <c r="B36" s="76" t="s">
        <v>33</v>
      </c>
      <c r="C36" s="221">
        <v>1.3089999999999999</v>
      </c>
      <c r="D36" s="222">
        <v>1.135</v>
      </c>
      <c r="E36" s="221">
        <v>0.17199999999999999</v>
      </c>
    </row>
    <row r="37" spans="1:7" ht="13.5" customHeight="1" x14ac:dyDescent="0.25">
      <c r="A37" s="484" t="s">
        <v>47</v>
      </c>
      <c r="B37" s="78" t="s">
        <v>0</v>
      </c>
      <c r="C37" s="265">
        <v>1.9239999999999999</v>
      </c>
      <c r="D37" s="224">
        <v>1.8839999999999999</v>
      </c>
      <c r="E37" s="223">
        <v>3.9E-2</v>
      </c>
    </row>
    <row r="38" spans="1:7" x14ac:dyDescent="0.25">
      <c r="A38" s="485"/>
      <c r="B38" s="70" t="s">
        <v>54</v>
      </c>
      <c r="C38" s="223">
        <v>1.9670000000000001</v>
      </c>
      <c r="D38" s="224">
        <v>1.8819999999999999</v>
      </c>
      <c r="E38" s="223">
        <v>8.4000000000000005E-2</v>
      </c>
    </row>
    <row r="39" spans="1:7" x14ac:dyDescent="0.25">
      <c r="A39" s="485"/>
      <c r="B39" s="174" t="s">
        <v>56</v>
      </c>
      <c r="C39" s="223">
        <v>1.9870000000000001</v>
      </c>
      <c r="D39" s="224">
        <v>1.94</v>
      </c>
      <c r="E39" s="223">
        <v>4.7E-2</v>
      </c>
    </row>
    <row r="40" spans="1:7" x14ac:dyDescent="0.25">
      <c r="A40" s="485"/>
      <c r="B40" s="115" t="s">
        <v>57</v>
      </c>
      <c r="C40" s="217">
        <v>2.0129999999999999</v>
      </c>
      <c r="D40" s="218">
        <v>1.734</v>
      </c>
      <c r="E40" s="217">
        <v>0.27400000000000002</v>
      </c>
    </row>
    <row r="41" spans="1:7" x14ac:dyDescent="0.25">
      <c r="A41" s="485"/>
      <c r="B41" s="70" t="s">
        <v>38</v>
      </c>
      <c r="C41" s="223">
        <v>2.1709999999999998</v>
      </c>
      <c r="D41" s="224">
        <v>1.7470000000000001</v>
      </c>
      <c r="E41" s="223">
        <v>0.41699999999999998</v>
      </c>
    </row>
    <row r="42" spans="1:7" x14ac:dyDescent="0.25">
      <c r="A42" s="485"/>
      <c r="B42" s="174" t="s">
        <v>55</v>
      </c>
      <c r="C42" s="223">
        <v>2.004</v>
      </c>
      <c r="D42" s="224">
        <v>1.7330000000000001</v>
      </c>
      <c r="E42" s="223">
        <v>0.26700000000000002</v>
      </c>
    </row>
    <row r="43" spans="1:7" ht="13" x14ac:dyDescent="0.3">
      <c r="A43" s="485"/>
      <c r="B43" s="116" t="s">
        <v>33</v>
      </c>
      <c r="C43" s="225">
        <v>1.897</v>
      </c>
      <c r="D43" s="226">
        <v>1.8480000000000001</v>
      </c>
      <c r="E43" s="225">
        <v>4.7E-2</v>
      </c>
    </row>
    <row r="44" spans="1:7" ht="13" x14ac:dyDescent="0.3">
      <c r="A44" s="486"/>
      <c r="B44" s="76" t="s">
        <v>93</v>
      </c>
      <c r="C44" s="221">
        <v>1.88</v>
      </c>
      <c r="D44" s="222">
        <v>1.954</v>
      </c>
      <c r="E44" s="221">
        <v>-7.2999999999999995E-2</v>
      </c>
      <c r="G44" s="79"/>
    </row>
    <row r="45" spans="1:7" x14ac:dyDescent="0.25">
      <c r="A45" s="467" t="s">
        <v>42</v>
      </c>
      <c r="B45" s="78" t="s">
        <v>0</v>
      </c>
      <c r="C45" s="223">
        <v>1.6739999999999999</v>
      </c>
      <c r="D45" s="224">
        <v>1.7410000000000001</v>
      </c>
      <c r="E45" s="223">
        <v>-6.5000000000000002E-2</v>
      </c>
    </row>
    <row r="46" spans="1:7" x14ac:dyDescent="0.25">
      <c r="A46" s="467"/>
      <c r="B46" s="115" t="s">
        <v>41</v>
      </c>
      <c r="C46" s="217">
        <v>3.3660000000000001</v>
      </c>
      <c r="D46" s="218">
        <v>3.2509999999999999</v>
      </c>
      <c r="E46" s="217">
        <v>0.111</v>
      </c>
    </row>
    <row r="47" spans="1:7" x14ac:dyDescent="0.25">
      <c r="A47" s="467"/>
      <c r="B47" s="107" t="s">
        <v>38</v>
      </c>
      <c r="C47" s="223">
        <v>3.1030000000000002</v>
      </c>
      <c r="D47" s="224">
        <v>2.5219999999999998</v>
      </c>
      <c r="E47" s="223">
        <v>0.56599999999999995</v>
      </c>
    </row>
    <row r="48" spans="1:7" x14ac:dyDescent="0.25">
      <c r="A48" s="467"/>
      <c r="B48" s="174" t="s">
        <v>55</v>
      </c>
      <c r="C48" s="223">
        <v>3.37</v>
      </c>
      <c r="D48" s="224">
        <v>3.262</v>
      </c>
      <c r="E48" s="223">
        <v>0.104</v>
      </c>
    </row>
    <row r="49" spans="1:5" ht="13" x14ac:dyDescent="0.3">
      <c r="A49" s="474"/>
      <c r="B49" s="76" t="s">
        <v>33</v>
      </c>
      <c r="C49" s="221">
        <v>3.234</v>
      </c>
      <c r="D49" s="222">
        <v>3.508</v>
      </c>
      <c r="E49" s="221">
        <v>-0.26400000000000001</v>
      </c>
    </row>
    <row r="50" spans="1:5" ht="30.65" customHeight="1" x14ac:dyDescent="0.3">
      <c r="A50" s="261" t="s">
        <v>104</v>
      </c>
      <c r="B50" s="262" t="s">
        <v>33</v>
      </c>
      <c r="C50" s="263">
        <v>1.79</v>
      </c>
      <c r="D50" s="264">
        <v>1.8420000000000001</v>
      </c>
      <c r="E50" s="263">
        <v>-5.0999999999999997E-2</v>
      </c>
    </row>
    <row r="51" spans="1:5" ht="36" customHeight="1" x14ac:dyDescent="0.25">
      <c r="A51" s="477" t="s">
        <v>219</v>
      </c>
      <c r="B51" s="477"/>
      <c r="C51" s="477"/>
      <c r="D51" s="477"/>
      <c r="E51" s="477"/>
    </row>
    <row r="52" spans="1:5" ht="11.25" customHeight="1" x14ac:dyDescent="0.25">
      <c r="A52" s="212" t="s">
        <v>20</v>
      </c>
    </row>
    <row r="53" spans="1:5" ht="11.25" customHeight="1" x14ac:dyDescent="0.25">
      <c r="A53" s="212" t="s">
        <v>85</v>
      </c>
    </row>
    <row r="54" spans="1:5" ht="11.25" customHeight="1" x14ac:dyDescent="0.25">
      <c r="A54" s="212" t="s">
        <v>105</v>
      </c>
    </row>
    <row r="55" spans="1:5" ht="11.25" customHeight="1" x14ac:dyDescent="0.25">
      <c r="A55" s="274" t="s">
        <v>106</v>
      </c>
    </row>
    <row r="56" spans="1:5" ht="11.25" customHeight="1" x14ac:dyDescent="0.25">
      <c r="A56" s="212" t="s">
        <v>76</v>
      </c>
    </row>
    <row r="57" spans="1:5" ht="11.25" customHeight="1" x14ac:dyDescent="0.25"/>
  </sheetData>
  <mergeCells count="11">
    <mergeCell ref="A51:E51"/>
    <mergeCell ref="D3:D5"/>
    <mergeCell ref="E3:E5"/>
    <mergeCell ref="A3:B5"/>
    <mergeCell ref="C3:C5"/>
    <mergeCell ref="A20:A29"/>
    <mergeCell ref="A13:A19"/>
    <mergeCell ref="A30:A36"/>
    <mergeCell ref="A37:A44"/>
    <mergeCell ref="A6:A12"/>
    <mergeCell ref="A45:A49"/>
  </mergeCells>
  <pageMargins left="0.70866141732283472" right="0.7086614173228347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AC77"/>
  <sheetViews>
    <sheetView zoomScaleNormal="100" zoomScaleSheetLayoutView="100" workbookViewId="0">
      <selection activeCell="H13" sqref="H13"/>
    </sheetView>
  </sheetViews>
  <sheetFormatPr baseColWidth="10" defaultColWidth="11.453125" defaultRowHeight="12.5" x14ac:dyDescent="0.25"/>
  <cols>
    <col min="1" max="1" width="36.453125" style="65" customWidth="1"/>
    <col min="2" max="2" width="9.453125" style="65" customWidth="1"/>
    <col min="3" max="3" width="10.453125" style="65" customWidth="1"/>
    <col min="4" max="4" width="9.453125" style="65" customWidth="1"/>
    <col min="5" max="29" width="11.453125" style="71"/>
    <col min="30" max="16384" width="11.453125" style="65"/>
  </cols>
  <sheetData>
    <row r="1" spans="1:9" ht="18" customHeight="1" x14ac:dyDescent="0.4">
      <c r="A1" s="26" t="s">
        <v>43</v>
      </c>
      <c r="B1" s="26"/>
      <c r="C1" s="26"/>
      <c r="D1" s="26"/>
      <c r="E1" s="327"/>
      <c r="F1" s="351"/>
    </row>
    <row r="3" spans="1:9" ht="15.5" x14ac:dyDescent="0.25">
      <c r="A3" s="117" t="s">
        <v>10</v>
      </c>
    </row>
    <row r="4" spans="1:9" x14ac:dyDescent="0.25">
      <c r="A4" s="106" t="s">
        <v>13</v>
      </c>
      <c r="B4" s="106"/>
      <c r="C4" s="106"/>
      <c r="D4" s="106"/>
    </row>
    <row r="5" spans="1:9" ht="13" x14ac:dyDescent="0.25">
      <c r="A5" s="118"/>
      <c r="B5" s="504">
        <v>2016</v>
      </c>
      <c r="C5" s="505">
        <v>2017</v>
      </c>
      <c r="D5" s="504">
        <v>2018</v>
      </c>
      <c r="E5" s="505">
        <v>2019</v>
      </c>
      <c r="F5" s="504">
        <v>2020</v>
      </c>
    </row>
    <row r="6" spans="1:9" ht="13" x14ac:dyDescent="0.3">
      <c r="A6" s="48" t="s">
        <v>15</v>
      </c>
      <c r="B6" s="31"/>
      <c r="D6" s="31"/>
      <c r="E6" s="65"/>
      <c r="F6" s="31"/>
    </row>
    <row r="7" spans="1:9" x14ac:dyDescent="0.25">
      <c r="A7" s="70" t="s">
        <v>3</v>
      </c>
      <c r="B7" s="487">
        <v>1174</v>
      </c>
      <c r="C7" s="488">
        <v>1649.6612730000002</v>
      </c>
      <c r="D7" s="487">
        <v>1732.7051900000001</v>
      </c>
      <c r="E7" s="488">
        <v>1855</v>
      </c>
      <c r="F7" s="487">
        <v>1964</v>
      </c>
      <c r="G7" s="120"/>
      <c r="H7" s="120"/>
      <c r="I7" s="120"/>
    </row>
    <row r="8" spans="1:9" x14ac:dyDescent="0.25">
      <c r="A8" s="71" t="s">
        <v>4</v>
      </c>
      <c r="B8" s="487">
        <v>220</v>
      </c>
      <c r="C8" s="488">
        <v>117.46739599999999</v>
      </c>
      <c r="D8" s="487">
        <v>123.367626</v>
      </c>
      <c r="E8" s="488">
        <v>137</v>
      </c>
      <c r="F8" s="487">
        <v>142</v>
      </c>
      <c r="G8" s="120"/>
      <c r="H8" s="120"/>
      <c r="I8" s="120"/>
    </row>
    <row r="9" spans="1:9" x14ac:dyDescent="0.25">
      <c r="A9" s="71" t="s">
        <v>5</v>
      </c>
      <c r="B9" s="487">
        <v>149</v>
      </c>
      <c r="C9" s="488">
        <v>133.12232</v>
      </c>
      <c r="D9" s="487">
        <v>117.060542</v>
      </c>
      <c r="E9" s="488">
        <v>118</v>
      </c>
      <c r="F9" s="487">
        <v>117</v>
      </c>
      <c r="G9" s="120"/>
      <c r="H9" s="120"/>
      <c r="I9" s="120"/>
    </row>
    <row r="10" spans="1:9" x14ac:dyDescent="0.25">
      <c r="A10" s="71" t="s">
        <v>9</v>
      </c>
      <c r="B10" s="487">
        <v>230</v>
      </c>
      <c r="C10" s="488">
        <v>100.64560700000001</v>
      </c>
      <c r="D10" s="487">
        <v>57.593097999999998</v>
      </c>
      <c r="E10" s="488">
        <v>216</v>
      </c>
      <c r="F10" s="487">
        <v>240</v>
      </c>
      <c r="G10" s="120"/>
      <c r="H10" s="120"/>
      <c r="I10" s="120"/>
    </row>
    <row r="11" spans="1:9" ht="13" x14ac:dyDescent="0.3">
      <c r="A11" s="74" t="s">
        <v>6</v>
      </c>
      <c r="B11" s="309">
        <v>1773</v>
      </c>
      <c r="C11" s="310">
        <v>2000.896596</v>
      </c>
      <c r="D11" s="309">
        <f>SUM(D7:D10)</f>
        <v>2030.7264560000001</v>
      </c>
      <c r="E11" s="310">
        <f>+SUM(E7:E10)</f>
        <v>2326</v>
      </c>
      <c r="F11" s="309">
        <f>SUM(F7:F10)</f>
        <v>2463</v>
      </c>
    </row>
    <row r="12" spans="1:9" ht="13" x14ac:dyDescent="0.3">
      <c r="A12" s="48" t="s">
        <v>16</v>
      </c>
      <c r="B12" s="489"/>
      <c r="C12" s="490"/>
      <c r="D12" s="489"/>
      <c r="E12" s="490"/>
      <c r="F12" s="489"/>
    </row>
    <row r="13" spans="1:9" x14ac:dyDescent="0.25">
      <c r="A13" s="71" t="s">
        <v>7</v>
      </c>
      <c r="B13" s="491">
        <v>3938</v>
      </c>
      <c r="C13" s="492">
        <v>3651.6731319999999</v>
      </c>
      <c r="D13" s="491">
        <v>6673.4810630000002</v>
      </c>
      <c r="E13" s="492">
        <v>10489</v>
      </c>
      <c r="F13" s="493" t="s">
        <v>225</v>
      </c>
    </row>
    <row r="14" spans="1:9" x14ac:dyDescent="0.25">
      <c r="A14" s="71" t="s">
        <v>8</v>
      </c>
      <c r="B14" s="491">
        <v>1513</v>
      </c>
      <c r="C14" s="492">
        <v>1468.14861</v>
      </c>
      <c r="D14" s="491">
        <v>1656.1928949999999</v>
      </c>
      <c r="E14" s="492">
        <v>1639</v>
      </c>
      <c r="F14" s="491" t="s">
        <v>225</v>
      </c>
    </row>
    <row r="15" spans="1:9" x14ac:dyDescent="0.25">
      <c r="A15" s="71" t="s">
        <v>9</v>
      </c>
      <c r="B15" s="491">
        <v>5674</v>
      </c>
      <c r="C15" s="492">
        <v>6065.1323010000006</v>
      </c>
      <c r="D15" s="491">
        <v>6265.5946039999999</v>
      </c>
      <c r="E15" s="492">
        <v>6491</v>
      </c>
      <c r="F15" s="491" t="s">
        <v>225</v>
      </c>
    </row>
    <row r="16" spans="1:9" ht="13" x14ac:dyDescent="0.3">
      <c r="A16" s="74" t="s">
        <v>6</v>
      </c>
      <c r="B16" s="309">
        <v>11125</v>
      </c>
      <c r="C16" s="310">
        <v>11184.954043000002</v>
      </c>
      <c r="D16" s="309">
        <f>SUM(D13:D15)</f>
        <v>14595.268561999999</v>
      </c>
      <c r="E16" s="310">
        <f>+SUM(E12:E15)</f>
        <v>18619</v>
      </c>
      <c r="F16" s="309" t="s">
        <v>225</v>
      </c>
    </row>
    <row r="17" spans="1:29" ht="13" x14ac:dyDescent="0.3">
      <c r="A17" s="48" t="s">
        <v>17</v>
      </c>
      <c r="B17" s="489"/>
      <c r="C17" s="490"/>
      <c r="D17" s="489"/>
      <c r="E17" s="490"/>
      <c r="F17" s="489" t="s">
        <v>225</v>
      </c>
    </row>
    <row r="18" spans="1:29" x14ac:dyDescent="0.25">
      <c r="A18" s="71" t="s">
        <v>7</v>
      </c>
      <c r="B18" s="487">
        <v>5112</v>
      </c>
      <c r="C18" s="488">
        <v>5301.3344049999996</v>
      </c>
      <c r="D18" s="487">
        <f>D7+D13</f>
        <v>8406.1862529999999</v>
      </c>
      <c r="E18" s="488">
        <f>E7+E13</f>
        <v>12344</v>
      </c>
      <c r="F18" s="487" t="s">
        <v>225</v>
      </c>
    </row>
    <row r="19" spans="1:29" x14ac:dyDescent="0.25">
      <c r="A19" s="71" t="s">
        <v>8</v>
      </c>
      <c r="B19" s="487">
        <v>1882</v>
      </c>
      <c r="C19" s="488">
        <v>1718.7383259999999</v>
      </c>
      <c r="D19" s="487">
        <f>D8+D9+D14</f>
        <v>1896.6210629999998</v>
      </c>
      <c r="E19" s="488">
        <f>E8+E9+E14</f>
        <v>1894</v>
      </c>
      <c r="F19" s="487" t="s">
        <v>225</v>
      </c>
    </row>
    <row r="20" spans="1:29" x14ac:dyDescent="0.25">
      <c r="A20" s="71" t="s">
        <v>9</v>
      </c>
      <c r="B20" s="487">
        <v>5904</v>
      </c>
      <c r="C20" s="488">
        <v>6165.7779080000009</v>
      </c>
      <c r="D20" s="487">
        <f>D10+D15</f>
        <v>6323.1877020000002</v>
      </c>
      <c r="E20" s="488">
        <f>E10+E15</f>
        <v>6707</v>
      </c>
      <c r="F20" s="487" t="s">
        <v>225</v>
      </c>
    </row>
    <row r="21" spans="1:29" ht="13" x14ac:dyDescent="0.3">
      <c r="A21" s="74" t="s">
        <v>6</v>
      </c>
      <c r="B21" s="309">
        <v>12898</v>
      </c>
      <c r="C21" s="310">
        <v>13185.850639</v>
      </c>
      <c r="D21" s="309">
        <f>SUM(D18:D20)</f>
        <v>16625.995018000001</v>
      </c>
      <c r="E21" s="310">
        <f>SUM(E18:E20)</f>
        <v>20945</v>
      </c>
      <c r="F21" s="309" t="s">
        <v>225</v>
      </c>
      <c r="G21" s="121"/>
      <c r="H21" s="121"/>
      <c r="I21" s="121"/>
      <c r="J21" s="121"/>
      <c r="K21" s="121"/>
      <c r="L21" s="121"/>
      <c r="M21" s="121"/>
    </row>
    <row r="22" spans="1:29" ht="13" x14ac:dyDescent="0.3">
      <c r="A22" s="122"/>
      <c r="B22" s="123"/>
      <c r="C22" s="123"/>
      <c r="D22" s="123"/>
      <c r="E22" s="123"/>
      <c r="F22" s="257"/>
    </row>
    <row r="23" spans="1:29" x14ac:dyDescent="0.25">
      <c r="A23" s="124"/>
      <c r="F23" s="256"/>
    </row>
    <row r="24" spans="1:29" ht="15.5" x14ac:dyDescent="0.35">
      <c r="A24" s="125" t="s">
        <v>29</v>
      </c>
      <c r="F24" s="256"/>
      <c r="W24" s="65"/>
      <c r="X24" s="65"/>
      <c r="Y24" s="65"/>
      <c r="Z24" s="65"/>
      <c r="AA24" s="65"/>
      <c r="AB24" s="65"/>
      <c r="AC24" s="65"/>
    </row>
    <row r="25" spans="1:29" x14ac:dyDescent="0.25">
      <c r="A25" s="106" t="s">
        <v>13</v>
      </c>
      <c r="B25" s="106"/>
      <c r="C25" s="106"/>
      <c r="D25" s="106"/>
      <c r="F25" s="256"/>
      <c r="W25" s="65"/>
      <c r="X25" s="65"/>
      <c r="Y25" s="65"/>
      <c r="Z25" s="65"/>
      <c r="AA25" s="65"/>
      <c r="AB25" s="65"/>
      <c r="AC25" s="65"/>
    </row>
    <row r="26" spans="1:29" ht="13" x14ac:dyDescent="0.25">
      <c r="A26" s="118"/>
      <c r="B26" s="504">
        <v>2016</v>
      </c>
      <c r="C26" s="505">
        <v>2017</v>
      </c>
      <c r="D26" s="504">
        <v>2018</v>
      </c>
      <c r="E26" s="505">
        <v>2019</v>
      </c>
      <c r="F26" s="504">
        <v>2020</v>
      </c>
      <c r="W26" s="65"/>
      <c r="X26" s="65"/>
      <c r="Y26" s="65"/>
      <c r="Z26" s="65"/>
      <c r="AA26" s="65"/>
      <c r="AB26" s="65"/>
      <c r="AC26" s="65"/>
    </row>
    <row r="27" spans="1:29" x14ac:dyDescent="0.25">
      <c r="A27" s="126" t="s">
        <v>3</v>
      </c>
      <c r="B27" s="491">
        <f>+'5.2'!C10+'5.2'!C14+'5.5'!B7</f>
        <v>23036.037121999998</v>
      </c>
      <c r="C27" s="492">
        <f>+'5.2'!D10+'5.2'!D14+'5.5'!C7</f>
        <v>23931.235001000001</v>
      </c>
      <c r="D27" s="491">
        <f>+'5.2'!E10+'5.2'!E14+'5.5'!D7</f>
        <v>24499.956489</v>
      </c>
      <c r="E27" s="492">
        <f>+'5.2'!F10+'5.2'!F14+'5.5'!E7</f>
        <v>25372.933269999998</v>
      </c>
      <c r="F27" s="491">
        <f>+'5.2'!G10+'5.2'!G14+'5.5'!F7</f>
        <v>25841.470825</v>
      </c>
      <c r="G27" s="132"/>
      <c r="H27" s="132"/>
      <c r="I27" s="132"/>
      <c r="W27" s="65"/>
      <c r="X27" s="65"/>
      <c r="Y27" s="65"/>
      <c r="Z27" s="65"/>
      <c r="AA27" s="65"/>
      <c r="AB27" s="65"/>
      <c r="AC27" s="65"/>
    </row>
    <row r="28" spans="1:29" x14ac:dyDescent="0.25">
      <c r="A28" s="126" t="s">
        <v>8</v>
      </c>
      <c r="B28" s="491">
        <f>+'5.2'!C21+'5.2'!C25+'5.5'!B8+'5.5'!B9</f>
        <v>33354.805421000005</v>
      </c>
      <c r="C28" s="492">
        <f>+'5.2'!D21+'5.2'!D25+'5.5'!C8+'5.5'!C9</f>
        <v>34027.113065000005</v>
      </c>
      <c r="D28" s="491">
        <f>+'5.2'!E21+'5.2'!E25+'5.5'!D8+'5.5'!D9</f>
        <v>34935.350998999995</v>
      </c>
      <c r="E28" s="492">
        <f>+'5.2'!F21+'5.2'!F25+'5.5'!E8+'5.5'!E9</f>
        <v>35872.621216</v>
      </c>
      <c r="F28" s="491">
        <f>+'5.2'!G21+'5.2'!G25+'5.5'!F8+'5.5'!F9</f>
        <v>36628.672645999999</v>
      </c>
      <c r="G28" s="132"/>
      <c r="H28" s="132"/>
      <c r="I28" s="132"/>
      <c r="W28" s="65"/>
      <c r="X28" s="65"/>
      <c r="Y28" s="65"/>
      <c r="Z28" s="65"/>
      <c r="AA28" s="65"/>
      <c r="AB28" s="65"/>
      <c r="AC28" s="65"/>
    </row>
    <row r="29" spans="1:29" x14ac:dyDescent="0.25">
      <c r="A29" s="71" t="s">
        <v>9</v>
      </c>
      <c r="B29" s="491">
        <f>+'5.2'!C29+'5.2'!C35+'5.2'!C41+'5.2'!C44+'5.5'!B10</f>
        <v>26763.519036999998</v>
      </c>
      <c r="C29" s="492">
        <f>+'5.2'!D29+'5.2'!D35+'5.2'!D41+'5.2'!D44+'5.5'!C10</f>
        <v>27813.276318</v>
      </c>
      <c r="D29" s="491">
        <f>+'5.2'!E29+'5.2'!E35+'5.2'!E41+'5.2'!E44+'5.5'!D10</f>
        <v>28049.340469000002</v>
      </c>
      <c r="E29" s="492">
        <f>+'5.2'!F29+'5.2'!F35+'5.2'!F41+'5.2'!F44+'5.5'!E10</f>
        <v>29494.094323000001</v>
      </c>
      <c r="F29" s="491">
        <f>+'5.2'!G29+'5.2'!G35+'5.2'!G41+'5.2'!G44+'5.5'!F10</f>
        <v>30410.795137000005</v>
      </c>
      <c r="W29" s="65"/>
      <c r="X29" s="65"/>
      <c r="Y29" s="65"/>
      <c r="Z29" s="65"/>
      <c r="AA29" s="65"/>
      <c r="AB29" s="65"/>
      <c r="AC29" s="65"/>
    </row>
    <row r="30" spans="1:29" ht="13" x14ac:dyDescent="0.3">
      <c r="A30" s="227" t="s">
        <v>25</v>
      </c>
      <c r="B30" s="494">
        <f t="shared" ref="B30" si="0">+B27+B28+B29</f>
        <v>83154.361579999997</v>
      </c>
      <c r="C30" s="310">
        <f t="shared" ref="C30:F30" si="1">+C27+C28+C29</f>
        <v>85771.62438400001</v>
      </c>
      <c r="D30" s="494">
        <f t="shared" si="1"/>
        <v>87484.647956999994</v>
      </c>
      <c r="E30" s="310">
        <f t="shared" si="1"/>
        <v>90739.648808999991</v>
      </c>
      <c r="F30" s="494">
        <f t="shared" si="1"/>
        <v>92880.938608000011</v>
      </c>
      <c r="W30" s="65"/>
      <c r="X30" s="65"/>
      <c r="Y30" s="65"/>
      <c r="Z30" s="65"/>
      <c r="AA30" s="65"/>
      <c r="AB30" s="65"/>
      <c r="AC30" s="65"/>
    </row>
    <row r="31" spans="1:29" x14ac:dyDescent="0.25">
      <c r="A31" s="128" t="s">
        <v>28</v>
      </c>
      <c r="B31" s="495">
        <f>+'5.2'!C48</f>
        <v>6687.8752430000004</v>
      </c>
      <c r="C31" s="492">
        <f>+'5.2'!D48</f>
        <v>6791.766482</v>
      </c>
      <c r="D31" s="495">
        <f>+'5.2'!E48</f>
        <v>6923.5509439999996</v>
      </c>
      <c r="E31" s="492">
        <f>+'5.2'!F48</f>
        <v>7011.8429829999995</v>
      </c>
      <c r="F31" s="495">
        <f>+'5.2'!G48</f>
        <v>7137.3654770000003</v>
      </c>
      <c r="W31" s="65"/>
      <c r="X31" s="65"/>
      <c r="Y31" s="65"/>
      <c r="Z31" s="65"/>
      <c r="AA31" s="65"/>
      <c r="AB31" s="65"/>
      <c r="AC31" s="65"/>
    </row>
    <row r="32" spans="1:29" x14ac:dyDescent="0.25">
      <c r="A32" s="228" t="s">
        <v>80</v>
      </c>
      <c r="B32" s="496">
        <f>+'5.2'!C50+'5.2'!C51</f>
        <v>86.944575</v>
      </c>
      <c r="C32" s="497">
        <f>+'5.2'!D50+'5.2'!D51</f>
        <v>105.22266499999999</v>
      </c>
      <c r="D32" s="496">
        <f>+'5.2'!E50+'5.2'!E51</f>
        <v>234.208854</v>
      </c>
      <c r="E32" s="497">
        <f>+'5.2'!F50+'5.2'!F51</f>
        <v>270.27419000000003</v>
      </c>
      <c r="F32" s="496">
        <f>+'5.2'!G50+'5.2'!G51</f>
        <v>284.42637100000002</v>
      </c>
      <c r="W32" s="65"/>
      <c r="X32" s="65"/>
      <c r="Y32" s="65"/>
      <c r="Z32" s="65"/>
      <c r="AA32" s="65"/>
      <c r="AB32" s="65"/>
      <c r="AC32" s="65"/>
    </row>
    <row r="33" spans="1:29" s="72" customFormat="1" ht="13" x14ac:dyDescent="0.3">
      <c r="A33" s="74" t="s">
        <v>26</v>
      </c>
      <c r="B33" s="494">
        <f t="shared" ref="B33:D33" si="2">+B30+B31+B32</f>
        <v>89929.181398000001</v>
      </c>
      <c r="C33" s="310">
        <f t="shared" si="2"/>
        <v>92668.61353100001</v>
      </c>
      <c r="D33" s="494">
        <f t="shared" si="2"/>
        <v>94642.407754999993</v>
      </c>
      <c r="E33" s="310">
        <f t="shared" ref="E33:F33" si="3">+E30+E31+E32</f>
        <v>98021.765981999983</v>
      </c>
      <c r="F33" s="494">
        <f t="shared" si="3"/>
        <v>100302.730456</v>
      </c>
      <c r="G33" s="48"/>
      <c r="H33" s="48"/>
      <c r="I33" s="48"/>
      <c r="J33" s="48"/>
      <c r="K33" s="48"/>
      <c r="L33" s="48"/>
      <c r="M33" s="48"/>
      <c r="N33" s="48"/>
      <c r="O33" s="48"/>
      <c r="P33" s="48"/>
      <c r="Q33" s="48"/>
      <c r="R33" s="48"/>
      <c r="S33" s="48"/>
      <c r="T33" s="48"/>
      <c r="U33" s="48"/>
      <c r="V33" s="48"/>
    </row>
    <row r="34" spans="1:29" x14ac:dyDescent="0.25">
      <c r="A34" s="70"/>
      <c r="B34" s="71"/>
      <c r="C34" s="71"/>
      <c r="D34" s="71"/>
      <c r="F34" s="256"/>
      <c r="W34" s="65"/>
      <c r="X34" s="65"/>
      <c r="Y34" s="65"/>
      <c r="Z34" s="65"/>
      <c r="AA34" s="65"/>
      <c r="AB34" s="65"/>
      <c r="AC34" s="65"/>
    </row>
    <row r="35" spans="1:29" x14ac:dyDescent="0.25">
      <c r="A35" s="129"/>
      <c r="B35" s="130"/>
      <c r="C35" s="130"/>
      <c r="D35" s="130"/>
      <c r="F35" s="256"/>
      <c r="W35" s="65"/>
      <c r="X35" s="65"/>
      <c r="Y35" s="65"/>
      <c r="Z35" s="65"/>
      <c r="AA35" s="65"/>
      <c r="AB35" s="65"/>
      <c r="AC35" s="65"/>
    </row>
    <row r="36" spans="1:29" ht="17.5" x14ac:dyDescent="0.25">
      <c r="A36" s="131" t="s">
        <v>82</v>
      </c>
      <c r="F36" s="256"/>
      <c r="W36" s="65"/>
      <c r="X36" s="65"/>
      <c r="Y36" s="65"/>
      <c r="Z36" s="65"/>
      <c r="AA36" s="65"/>
      <c r="AB36" s="65"/>
      <c r="AC36" s="65"/>
    </row>
    <row r="37" spans="1:29" x14ac:dyDescent="0.25">
      <c r="A37" s="106" t="s">
        <v>14</v>
      </c>
      <c r="B37" s="106"/>
      <c r="C37" s="106"/>
      <c r="D37" s="106"/>
      <c r="F37" s="256"/>
      <c r="W37" s="65"/>
      <c r="X37" s="65"/>
      <c r="Y37" s="65"/>
      <c r="Z37" s="65"/>
      <c r="AA37" s="65"/>
      <c r="AB37" s="65"/>
      <c r="AC37" s="65"/>
    </row>
    <row r="38" spans="1:29" ht="13" x14ac:dyDescent="0.25">
      <c r="A38" s="118"/>
      <c r="B38" s="504">
        <v>2016</v>
      </c>
      <c r="C38" s="505">
        <v>2017</v>
      </c>
      <c r="D38" s="504">
        <v>2018</v>
      </c>
      <c r="E38" s="505">
        <v>2019</v>
      </c>
      <c r="F38" s="504">
        <v>2020</v>
      </c>
      <c r="W38" s="65"/>
      <c r="X38" s="65"/>
      <c r="Y38" s="65"/>
      <c r="Z38" s="65"/>
      <c r="AA38" s="65"/>
      <c r="AB38" s="65"/>
      <c r="AC38" s="65"/>
    </row>
    <row r="39" spans="1:29" x14ac:dyDescent="0.25">
      <c r="A39" s="126" t="s">
        <v>3</v>
      </c>
      <c r="B39" s="498">
        <f t="shared" ref="B39:D39" si="4">+B18/B27*100</f>
        <v>22.19131690458126</v>
      </c>
      <c r="C39" s="499">
        <f t="shared" si="4"/>
        <v>22.152364492590856</v>
      </c>
      <c r="D39" s="500">
        <f t="shared" si="4"/>
        <v>34.311025232939549</v>
      </c>
      <c r="E39" s="499">
        <f t="shared" ref="E39" si="5">+E18/E27*100</f>
        <v>48.650267860811667</v>
      </c>
      <c r="F39" s="500" t="s">
        <v>225</v>
      </c>
      <c r="W39" s="65"/>
      <c r="X39" s="65"/>
      <c r="Y39" s="65"/>
      <c r="Z39" s="65"/>
      <c r="AA39" s="65"/>
      <c r="AB39" s="65"/>
      <c r="AC39" s="65"/>
    </row>
    <row r="40" spans="1:29" ht="12.75" customHeight="1" x14ac:dyDescent="0.25">
      <c r="A40" s="126" t="s">
        <v>8</v>
      </c>
      <c r="B40" s="498">
        <f t="shared" ref="B40:D42" si="6">+B19/B28*100</f>
        <v>5.6423653990651159</v>
      </c>
      <c r="C40" s="499">
        <f t="shared" si="6"/>
        <v>5.0510847708907738</v>
      </c>
      <c r="D40" s="500">
        <f t="shared" si="6"/>
        <v>5.4289452052572473</v>
      </c>
      <c r="E40" s="499">
        <f t="shared" ref="E40" si="7">+E19/E28*100</f>
        <v>5.279792598917286</v>
      </c>
      <c r="F40" s="500" t="s">
        <v>225</v>
      </c>
      <c r="W40" s="65"/>
      <c r="X40" s="65"/>
      <c r="Y40" s="65"/>
      <c r="Z40" s="65"/>
      <c r="AA40" s="65"/>
      <c r="AB40" s="65"/>
      <c r="AC40" s="65"/>
    </row>
    <row r="41" spans="1:29" x14ac:dyDescent="0.25">
      <c r="A41" s="71" t="s">
        <v>9</v>
      </c>
      <c r="B41" s="498">
        <f t="shared" si="6"/>
        <v>22.059879314965439</v>
      </c>
      <c r="C41" s="499">
        <f t="shared" si="6"/>
        <v>22.168470328717355</v>
      </c>
      <c r="D41" s="500">
        <f t="shared" si="6"/>
        <v>22.543088701099254</v>
      </c>
      <c r="E41" s="499">
        <f t="shared" ref="E41" si="8">+E20/E29*100</f>
        <v>22.74014562559314</v>
      </c>
      <c r="F41" s="500" t="s">
        <v>225</v>
      </c>
      <c r="W41" s="65"/>
      <c r="X41" s="65"/>
      <c r="Y41" s="65"/>
      <c r="Z41" s="65"/>
      <c r="AA41" s="65"/>
      <c r="AB41" s="65"/>
      <c r="AC41" s="65"/>
    </row>
    <row r="42" spans="1:29" ht="13" x14ac:dyDescent="0.3">
      <c r="A42" s="227" t="s">
        <v>27</v>
      </c>
      <c r="B42" s="501">
        <f t="shared" si="6"/>
        <v>15.510912181787686</v>
      </c>
      <c r="C42" s="502">
        <f t="shared" si="6"/>
        <v>15.373208486721527</v>
      </c>
      <c r="D42" s="503">
        <f t="shared" si="6"/>
        <v>19.004471534447877</v>
      </c>
      <c r="E42" s="502">
        <f t="shared" ref="E42" si="9">+E21/E30*100</f>
        <v>23.0825226622682</v>
      </c>
      <c r="F42" s="503" t="s">
        <v>225</v>
      </c>
      <c r="W42" s="65"/>
      <c r="X42" s="65"/>
      <c r="Y42" s="65"/>
      <c r="Z42" s="65"/>
      <c r="AA42" s="65"/>
      <c r="AB42" s="65"/>
      <c r="AC42" s="65"/>
    </row>
    <row r="43" spans="1:29" ht="13" x14ac:dyDescent="0.3">
      <c r="A43" s="74" t="s">
        <v>26</v>
      </c>
      <c r="B43" s="503">
        <f t="shared" ref="B43:D43" si="10">+B21/B33*100</f>
        <v>14.342396760977131</v>
      </c>
      <c r="C43" s="502">
        <f t="shared" si="10"/>
        <v>14.229036279461543</v>
      </c>
      <c r="D43" s="503">
        <f t="shared" si="10"/>
        <v>17.56717248893284</v>
      </c>
      <c r="E43" s="502">
        <f t="shared" ref="E43" si="11">+E21/E33*100</f>
        <v>21.367703173034233</v>
      </c>
      <c r="F43" s="503" t="s">
        <v>225</v>
      </c>
      <c r="W43" s="65"/>
      <c r="X43" s="65"/>
      <c r="Y43" s="65"/>
      <c r="Z43" s="65"/>
      <c r="AA43" s="65"/>
      <c r="AB43" s="65"/>
      <c r="AC43" s="65"/>
    </row>
    <row r="44" spans="1:29" x14ac:dyDescent="0.25">
      <c r="A44" s="135" t="s">
        <v>81</v>
      </c>
      <c r="B44" s="130"/>
      <c r="C44" s="133"/>
      <c r="D44" s="133"/>
      <c r="E44" s="134"/>
      <c r="F44" s="258"/>
      <c r="W44" s="65"/>
      <c r="X44" s="65"/>
      <c r="Y44" s="65"/>
      <c r="Z44" s="65"/>
      <c r="AA44" s="65"/>
      <c r="AB44" s="65"/>
      <c r="AC44" s="65"/>
    </row>
    <row r="45" spans="1:29" ht="12.75" customHeight="1" x14ac:dyDescent="0.3">
      <c r="A45" s="204" t="s">
        <v>83</v>
      </c>
      <c r="B45" s="127"/>
      <c r="C45" s="127"/>
      <c r="D45" s="127"/>
      <c r="W45" s="65"/>
      <c r="X45" s="65"/>
      <c r="Y45" s="65"/>
      <c r="Z45" s="65"/>
      <c r="AA45" s="65"/>
      <c r="AB45" s="65"/>
      <c r="AC45" s="65"/>
    </row>
    <row r="46" spans="1:29" ht="12.75" customHeight="1" x14ac:dyDescent="0.25">
      <c r="A46" s="136"/>
      <c r="B46" s="111"/>
      <c r="C46" s="130"/>
      <c r="D46" s="130"/>
      <c r="W46" s="65"/>
      <c r="X46" s="65"/>
      <c r="Y46" s="65"/>
      <c r="Z46" s="65"/>
      <c r="AA46" s="65"/>
      <c r="AB46" s="65"/>
      <c r="AC46" s="65"/>
    </row>
    <row r="47" spans="1:29" ht="12.75" customHeight="1" x14ac:dyDescent="0.25">
      <c r="C47" s="137"/>
      <c r="D47" s="137"/>
    </row>
    <row r="48" spans="1:29" ht="12.75" customHeight="1" x14ac:dyDescent="0.25">
      <c r="C48" s="137"/>
      <c r="D48" s="137"/>
    </row>
    <row r="49" spans="2:4" ht="12.75" customHeight="1" x14ac:dyDescent="0.3">
      <c r="C49" s="138"/>
      <c r="D49" s="138"/>
    </row>
    <row r="50" spans="2:4" ht="12.75" customHeight="1" x14ac:dyDescent="0.25">
      <c r="B50" s="119"/>
      <c r="C50" s="111"/>
      <c r="D50" s="111"/>
    </row>
    <row r="52" spans="2:4" ht="12.75" customHeight="1" x14ac:dyDescent="0.25"/>
    <row r="54" spans="2:4" x14ac:dyDescent="0.25">
      <c r="C54" s="119"/>
      <c r="D54" s="119"/>
    </row>
    <row r="61" spans="2:4" ht="12.75" customHeight="1" x14ac:dyDescent="0.25"/>
    <row r="65" ht="12.75" customHeight="1" x14ac:dyDescent="0.25"/>
    <row r="69" ht="12.75" customHeight="1" x14ac:dyDescent="0.25"/>
    <row r="70" ht="12.75" customHeight="1" x14ac:dyDescent="0.25"/>
    <row r="77" ht="12.75" customHeight="1" x14ac:dyDescent="0.25"/>
  </sheetData>
  <phoneticPr fontId="30" type="noConversion"/>
  <pageMargins left="0.43307086614173229" right="0.27559055118110237"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workbookViewId="0">
      <selection activeCell="H8" sqref="H8"/>
    </sheetView>
  </sheetViews>
  <sheetFormatPr baseColWidth="10" defaultColWidth="11.453125" defaultRowHeight="13" x14ac:dyDescent="0.3"/>
  <cols>
    <col min="1" max="1" width="31.1796875" style="379" customWidth="1"/>
    <col min="2" max="2" width="14.26953125" style="3" customWidth="1"/>
    <col min="3" max="4" width="12.1796875" style="3" customWidth="1"/>
    <col min="5" max="5" width="13.81640625" style="3" customWidth="1"/>
    <col min="6" max="6" width="14.81640625" style="3" customWidth="1"/>
    <col min="7" max="7" width="10.81640625" style="2" customWidth="1"/>
    <col min="8" max="8" width="11.26953125" style="381" customWidth="1"/>
    <col min="9" max="9" width="13.81640625" style="275" customWidth="1"/>
    <col min="10" max="10" width="11.453125" style="276"/>
    <col min="11" max="11" width="13.54296875" style="37" customWidth="1"/>
    <col min="12" max="12" width="11.453125" style="37"/>
    <col min="13" max="13" width="9" style="37" customWidth="1"/>
    <col min="14" max="14" width="11.453125" style="37"/>
    <col min="15" max="18" width="11.453125" style="40"/>
    <col min="19" max="19" width="14.7265625" style="40" customWidth="1"/>
    <col min="20" max="20" width="16" style="40" customWidth="1"/>
    <col min="21" max="29" width="11.453125" style="40"/>
    <col min="30" max="16384" width="11.453125" style="3"/>
  </cols>
  <sheetData>
    <row r="1" spans="1:29" ht="18" x14ac:dyDescent="0.4">
      <c r="A1" s="26" t="s">
        <v>164</v>
      </c>
      <c r="B1" s="26"/>
      <c r="C1" s="26"/>
      <c r="D1" s="26"/>
      <c r="E1" s="26"/>
      <c r="F1" s="26"/>
      <c r="G1" s="389" t="s">
        <v>198</v>
      </c>
      <c r="H1" s="380"/>
    </row>
    <row r="2" spans="1:29" ht="15.5" x14ac:dyDescent="0.35">
      <c r="A2" s="355"/>
      <c r="B2" s="356"/>
      <c r="C2" s="357"/>
      <c r="D2" s="356"/>
      <c r="E2" s="357"/>
      <c r="F2" s="356"/>
    </row>
    <row r="3" spans="1:29" ht="18" x14ac:dyDescent="0.4">
      <c r="A3" s="358" t="s">
        <v>199</v>
      </c>
      <c r="B3" s="358"/>
      <c r="C3" s="359"/>
      <c r="D3" s="358"/>
      <c r="E3" s="359"/>
      <c r="F3" s="359"/>
      <c r="G3" s="360"/>
      <c r="H3" s="382"/>
      <c r="I3" s="188"/>
      <c r="J3" s="188"/>
      <c r="K3" s="188"/>
      <c r="L3" s="362"/>
      <c r="M3" s="363"/>
    </row>
    <row r="4" spans="1:29" x14ac:dyDescent="0.3">
      <c r="A4" s="364"/>
      <c r="B4" s="365"/>
      <c r="C4" s="365"/>
      <c r="D4" s="365"/>
      <c r="E4" s="365"/>
      <c r="F4" s="365"/>
      <c r="G4" s="365"/>
      <c r="I4" s="37"/>
      <c r="X4" s="3"/>
      <c r="Y4" s="3"/>
      <c r="Z4" s="3"/>
      <c r="AA4" s="3"/>
      <c r="AB4" s="3"/>
      <c r="AC4" s="3"/>
    </row>
    <row r="5" spans="1:29" x14ac:dyDescent="0.3">
      <c r="A5" s="366" t="s">
        <v>13</v>
      </c>
      <c r="B5" s="367"/>
      <c r="C5" s="367"/>
      <c r="D5" s="367"/>
      <c r="E5" s="367"/>
      <c r="F5" s="367"/>
      <c r="G5" s="367"/>
      <c r="H5" s="383"/>
      <c r="I5" s="37"/>
      <c r="U5" s="3"/>
      <c r="V5" s="3"/>
      <c r="W5" s="3"/>
      <c r="X5" s="3"/>
      <c r="Y5" s="3"/>
      <c r="Z5" s="3"/>
      <c r="AA5" s="3"/>
      <c r="AB5" s="3"/>
      <c r="AC5" s="3"/>
    </row>
    <row r="6" spans="1:29" ht="26" x14ac:dyDescent="0.3">
      <c r="A6" s="369">
        <v>2019</v>
      </c>
      <c r="B6" s="369" t="s">
        <v>166</v>
      </c>
      <c r="C6" s="369" t="s">
        <v>68</v>
      </c>
      <c r="D6" s="369" t="s">
        <v>167</v>
      </c>
      <c r="E6" s="369" t="s">
        <v>1</v>
      </c>
      <c r="F6" s="369" t="s">
        <v>94</v>
      </c>
      <c r="G6" s="369" t="s">
        <v>107</v>
      </c>
      <c r="H6" s="384" t="s">
        <v>200</v>
      </c>
      <c r="I6" s="37"/>
      <c r="U6" s="3"/>
      <c r="V6" s="3"/>
      <c r="W6" s="3"/>
      <c r="X6" s="3"/>
      <c r="Y6" s="3"/>
      <c r="Z6" s="3"/>
      <c r="AA6" s="3"/>
      <c r="AB6" s="3"/>
      <c r="AC6" s="3"/>
    </row>
    <row r="7" spans="1:29" x14ac:dyDescent="0.3">
      <c r="A7" s="370" t="s">
        <v>168</v>
      </c>
      <c r="B7" s="371"/>
      <c r="C7" s="371"/>
      <c r="D7" s="371"/>
      <c r="E7" s="371"/>
      <c r="F7" s="371"/>
      <c r="G7" s="371"/>
      <c r="H7" s="385"/>
      <c r="I7" s="37"/>
      <c r="U7" s="3"/>
      <c r="V7" s="3"/>
      <c r="W7" s="3"/>
      <c r="X7" s="3"/>
      <c r="Y7" s="3"/>
      <c r="Z7" s="3"/>
      <c r="AA7" s="3"/>
      <c r="AB7" s="3"/>
      <c r="AC7" s="3"/>
    </row>
    <row r="8" spans="1:29" x14ac:dyDescent="0.3">
      <c r="A8" s="392" t="s">
        <v>169</v>
      </c>
      <c r="B8" s="393">
        <v>483.60695199999998</v>
      </c>
      <c r="C8" s="393">
        <v>1454.447345</v>
      </c>
      <c r="D8" s="393">
        <v>930.861493</v>
      </c>
      <c r="E8" s="393">
        <v>0.24050299999999999</v>
      </c>
      <c r="F8" s="393">
        <v>0.95672699999999999</v>
      </c>
      <c r="G8" s="395">
        <v>2870.1130210000001</v>
      </c>
      <c r="H8" s="386">
        <v>2921.0033819999999</v>
      </c>
      <c r="I8" s="37"/>
      <c r="U8" s="3"/>
      <c r="V8" s="3"/>
      <c r="W8" s="3"/>
      <c r="X8" s="3"/>
      <c r="Y8" s="3"/>
      <c r="Z8" s="3"/>
      <c r="AA8" s="3"/>
      <c r="AB8" s="3"/>
      <c r="AC8" s="3"/>
    </row>
    <row r="9" spans="1:29" x14ac:dyDescent="0.3">
      <c r="A9" s="372" t="s">
        <v>170</v>
      </c>
      <c r="B9" s="373">
        <v>154.67915500000001</v>
      </c>
      <c r="C9" s="373">
        <v>238.98703499999999</v>
      </c>
      <c r="D9" s="373">
        <v>260.32804499999997</v>
      </c>
      <c r="E9" s="373">
        <v>1.4381E-2</v>
      </c>
      <c r="F9" s="373">
        <v>0</v>
      </c>
      <c r="G9" s="371">
        <v>654.00861699999996</v>
      </c>
      <c r="H9" s="386">
        <v>619.356359</v>
      </c>
      <c r="I9" s="37"/>
      <c r="U9" s="3"/>
      <c r="V9" s="3"/>
      <c r="W9" s="3"/>
      <c r="X9" s="3"/>
      <c r="Y9" s="3"/>
      <c r="Z9" s="3"/>
      <c r="AA9" s="3"/>
      <c r="AB9" s="3"/>
      <c r="AC9" s="3"/>
    </row>
    <row r="10" spans="1:29" x14ac:dyDescent="0.3">
      <c r="A10" s="392" t="s">
        <v>171</v>
      </c>
      <c r="B10" s="393">
        <v>393.53640999999999</v>
      </c>
      <c r="C10" s="393">
        <v>14.691841999999999</v>
      </c>
      <c r="D10" s="393">
        <v>371.01594</v>
      </c>
      <c r="E10" s="393">
        <v>0.34315600000000002</v>
      </c>
      <c r="F10" s="393">
        <v>0</v>
      </c>
      <c r="G10" s="395">
        <v>779.58734900000002</v>
      </c>
      <c r="H10" s="386">
        <v>719.86546099999998</v>
      </c>
      <c r="I10" s="37"/>
      <c r="U10" s="3"/>
      <c r="V10" s="3"/>
      <c r="W10" s="3"/>
      <c r="X10" s="3"/>
      <c r="Y10" s="3"/>
      <c r="Z10" s="3"/>
      <c r="AA10" s="3"/>
      <c r="AB10" s="3"/>
      <c r="AC10" s="3"/>
    </row>
    <row r="11" spans="1:29" x14ac:dyDescent="0.3">
      <c r="A11" s="370" t="s">
        <v>172</v>
      </c>
      <c r="B11" s="371"/>
      <c r="C11" s="371"/>
      <c r="D11" s="371"/>
      <c r="E11" s="371"/>
      <c r="F11" s="371"/>
      <c r="G11" s="371"/>
      <c r="H11" s="386"/>
      <c r="I11" s="37"/>
      <c r="U11" s="3"/>
      <c r="V11" s="3"/>
      <c r="W11" s="3"/>
      <c r="X11" s="3"/>
      <c r="Y11" s="3"/>
      <c r="Z11" s="3"/>
      <c r="AA11" s="3"/>
      <c r="AB11" s="3"/>
      <c r="AC11" s="3"/>
    </row>
    <row r="12" spans="1:29" x14ac:dyDescent="0.3">
      <c r="A12" s="392" t="s">
        <v>173</v>
      </c>
      <c r="B12" s="393">
        <v>2.711058</v>
      </c>
      <c r="C12" s="393">
        <v>2.8744860000000001</v>
      </c>
      <c r="D12" s="393">
        <v>4.5845999999999998E-2</v>
      </c>
      <c r="E12" s="393">
        <v>2.9336000000000001E-2</v>
      </c>
      <c r="F12" s="393">
        <v>0</v>
      </c>
      <c r="G12" s="395">
        <v>5.6607279999999998</v>
      </c>
      <c r="H12" s="386">
        <v>3.9068499999999999</v>
      </c>
      <c r="I12" s="37"/>
      <c r="U12" s="3"/>
      <c r="V12" s="3"/>
      <c r="W12" s="3"/>
      <c r="X12" s="3"/>
      <c r="Y12" s="3"/>
      <c r="Z12" s="3"/>
      <c r="AA12" s="3"/>
      <c r="AB12" s="3"/>
      <c r="AC12" s="3"/>
    </row>
    <row r="13" spans="1:29" x14ac:dyDescent="0.3">
      <c r="A13" s="372" t="s">
        <v>174</v>
      </c>
      <c r="B13" s="373">
        <v>223.71300400000001</v>
      </c>
      <c r="C13" s="373">
        <v>12.571649000000001</v>
      </c>
      <c r="D13" s="373">
        <v>0.53773400000000005</v>
      </c>
      <c r="E13" s="373">
        <v>2.2438899999999999</v>
      </c>
      <c r="F13" s="373">
        <v>0.17669299999999999</v>
      </c>
      <c r="G13" s="371">
        <v>239.24297200000001</v>
      </c>
      <c r="H13" s="386">
        <v>201.18451999999999</v>
      </c>
      <c r="I13" s="37"/>
      <c r="U13" s="3"/>
      <c r="V13" s="3"/>
      <c r="W13" s="3"/>
      <c r="X13" s="3"/>
      <c r="Y13" s="3"/>
      <c r="Z13" s="3"/>
      <c r="AA13" s="3"/>
      <c r="AB13" s="3"/>
      <c r="AC13" s="3"/>
    </row>
    <row r="14" spans="1:29" x14ac:dyDescent="0.3">
      <c r="A14" s="394" t="s">
        <v>175</v>
      </c>
      <c r="B14" s="395"/>
      <c r="C14" s="395"/>
      <c r="D14" s="395"/>
      <c r="E14" s="395"/>
      <c r="F14" s="395"/>
      <c r="G14" s="395"/>
      <c r="H14" s="386"/>
      <c r="I14" s="37"/>
      <c r="U14" s="3"/>
      <c r="V14" s="3"/>
      <c r="W14" s="3"/>
      <c r="X14" s="3"/>
      <c r="Y14" s="3"/>
      <c r="Z14" s="3"/>
      <c r="AA14" s="3"/>
      <c r="AB14" s="3"/>
      <c r="AC14" s="3"/>
    </row>
    <row r="15" spans="1:29" x14ac:dyDescent="0.3">
      <c r="A15" s="372" t="s">
        <v>176</v>
      </c>
      <c r="B15" s="373">
        <v>118.59651599999999</v>
      </c>
      <c r="C15" s="373">
        <v>1.8609180000000001</v>
      </c>
      <c r="D15" s="373">
        <v>2.6192340000000001</v>
      </c>
      <c r="E15" s="373">
        <v>0</v>
      </c>
      <c r="F15" s="373">
        <v>0</v>
      </c>
      <c r="G15" s="371">
        <v>123.076668</v>
      </c>
      <c r="H15" s="386">
        <v>128.65449799999999</v>
      </c>
      <c r="I15" s="37"/>
      <c r="U15" s="3"/>
      <c r="V15" s="3"/>
      <c r="W15" s="3"/>
      <c r="X15" s="3"/>
      <c r="Y15" s="3"/>
      <c r="Z15" s="3"/>
      <c r="AA15" s="3"/>
      <c r="AB15" s="3"/>
      <c r="AC15" s="3"/>
    </row>
    <row r="16" spans="1:29" x14ac:dyDescent="0.3">
      <c r="A16" s="392" t="s">
        <v>177</v>
      </c>
      <c r="B16" s="393">
        <v>592.08444399999996</v>
      </c>
      <c r="C16" s="393">
        <v>15.185733000000001</v>
      </c>
      <c r="D16" s="393">
        <v>96.452664999999996</v>
      </c>
      <c r="E16" s="393">
        <v>75.048124000000001</v>
      </c>
      <c r="F16" s="393">
        <v>10.434169000000001</v>
      </c>
      <c r="G16" s="395">
        <v>789.20513600000004</v>
      </c>
      <c r="H16" s="386">
        <v>657.15916900000002</v>
      </c>
      <c r="I16" s="37"/>
      <c r="U16" s="3"/>
      <c r="V16" s="3"/>
      <c r="W16" s="3"/>
      <c r="X16" s="3"/>
      <c r="Y16" s="3"/>
      <c r="Z16" s="3"/>
      <c r="AA16" s="3"/>
      <c r="AB16" s="3"/>
      <c r="AC16" s="3"/>
    </row>
    <row r="17" spans="1:29" ht="25.5" x14ac:dyDescent="0.3">
      <c r="A17" s="372" t="s">
        <v>178</v>
      </c>
      <c r="B17" s="373">
        <v>651.96411599999999</v>
      </c>
      <c r="C17" s="373">
        <v>0.95948199999999995</v>
      </c>
      <c r="D17" s="373">
        <v>74.513368999999997</v>
      </c>
      <c r="E17" s="373">
        <v>7.4526999999999996E-2</v>
      </c>
      <c r="F17" s="373">
        <v>0</v>
      </c>
      <c r="G17" s="371">
        <v>727.51149499999997</v>
      </c>
      <c r="H17" s="386">
        <v>545.50452499999994</v>
      </c>
      <c r="I17" s="37"/>
      <c r="U17" s="3"/>
      <c r="V17" s="3"/>
      <c r="W17" s="3"/>
      <c r="X17" s="3"/>
      <c r="Y17" s="3"/>
      <c r="Z17" s="3"/>
      <c r="AA17" s="3"/>
      <c r="AB17" s="3"/>
      <c r="AC17" s="3"/>
    </row>
    <row r="18" spans="1:29" x14ac:dyDescent="0.3">
      <c r="A18" s="392" t="s">
        <v>179</v>
      </c>
      <c r="B18" s="393">
        <v>0.77879799999999999</v>
      </c>
      <c r="C18" s="393">
        <v>1.7284999999999998E-2</v>
      </c>
      <c r="D18" s="393">
        <v>45.576641000000002</v>
      </c>
      <c r="E18" s="393">
        <v>4.8671360000000004</v>
      </c>
      <c r="F18" s="393">
        <v>0.12134</v>
      </c>
      <c r="G18" s="395">
        <v>51.361201000000001</v>
      </c>
      <c r="H18" s="386">
        <v>38.483975000000001</v>
      </c>
      <c r="I18" s="37"/>
      <c r="U18" s="3"/>
      <c r="V18" s="3"/>
      <c r="W18" s="3"/>
      <c r="X18" s="3"/>
      <c r="Y18" s="3"/>
      <c r="Z18" s="3"/>
      <c r="AA18" s="3"/>
      <c r="AB18" s="3"/>
      <c r="AC18" s="3"/>
    </row>
    <row r="19" spans="1:29" x14ac:dyDescent="0.3">
      <c r="A19" s="372" t="s">
        <v>180</v>
      </c>
      <c r="B19" s="373">
        <v>30.293672000000001</v>
      </c>
      <c r="C19" s="373">
        <v>1.275037</v>
      </c>
      <c r="D19" s="373">
        <v>0.22767000000000001</v>
      </c>
      <c r="E19" s="373">
        <v>0.264461</v>
      </c>
      <c r="F19" s="373">
        <v>6.7751000000000006E-2</v>
      </c>
      <c r="G19" s="371">
        <v>32.128593000000002</v>
      </c>
      <c r="H19" s="386">
        <v>32.116045</v>
      </c>
      <c r="I19" s="37"/>
      <c r="U19" s="3"/>
      <c r="V19" s="3"/>
      <c r="W19" s="3"/>
      <c r="X19" s="3"/>
      <c r="Y19" s="3"/>
      <c r="Z19" s="3"/>
      <c r="AA19" s="3"/>
      <c r="AB19" s="3"/>
      <c r="AC19" s="3"/>
    </row>
    <row r="20" spans="1:29" x14ac:dyDescent="0.3">
      <c r="A20" s="392" t="s">
        <v>181</v>
      </c>
      <c r="B20" s="393">
        <v>4.7810610000000002</v>
      </c>
      <c r="C20" s="393">
        <v>1.264656</v>
      </c>
      <c r="D20" s="393">
        <v>4.8999999999999998E-5</v>
      </c>
      <c r="E20" s="393">
        <v>0</v>
      </c>
      <c r="F20" s="393">
        <v>0</v>
      </c>
      <c r="G20" s="395">
        <v>6.0457669999999997</v>
      </c>
      <c r="H20" s="386">
        <v>5.6706060000000003</v>
      </c>
      <c r="I20" s="37"/>
      <c r="U20" s="3"/>
      <c r="V20" s="3"/>
      <c r="W20" s="3"/>
      <c r="X20" s="3"/>
      <c r="Y20" s="3"/>
      <c r="Z20" s="3"/>
      <c r="AA20" s="3"/>
      <c r="AB20" s="3"/>
      <c r="AC20" s="3"/>
    </row>
    <row r="21" spans="1:29" x14ac:dyDescent="0.3">
      <c r="A21" s="372" t="s">
        <v>221</v>
      </c>
      <c r="B21" s="373">
        <v>6.4844710000000001</v>
      </c>
      <c r="C21" s="373">
        <v>3.1029999999999999E-3</v>
      </c>
      <c r="D21" s="373">
        <v>0.60411999999999999</v>
      </c>
      <c r="E21" s="373">
        <v>3.1193420000000001</v>
      </c>
      <c r="F21" s="373">
        <v>0</v>
      </c>
      <c r="G21" s="371">
        <v>10.211036999999999</v>
      </c>
      <c r="H21" s="386">
        <v>9.8362029999999994</v>
      </c>
      <c r="I21" s="37"/>
      <c r="U21" s="3"/>
      <c r="V21" s="3"/>
      <c r="W21" s="3"/>
      <c r="X21" s="3"/>
      <c r="Y21" s="3"/>
      <c r="Z21" s="3"/>
      <c r="AA21" s="3"/>
      <c r="AB21" s="3"/>
      <c r="AC21" s="3"/>
    </row>
    <row r="22" spans="1:29" x14ac:dyDescent="0.3">
      <c r="A22" s="392" t="s">
        <v>182</v>
      </c>
      <c r="B22" s="393">
        <v>1.8788629999999999</v>
      </c>
      <c r="C22" s="393">
        <v>0.71862199999999998</v>
      </c>
      <c r="D22" s="393">
        <v>2.8072699999999999</v>
      </c>
      <c r="E22" s="393">
        <v>0</v>
      </c>
      <c r="F22" s="393">
        <v>0</v>
      </c>
      <c r="G22" s="395">
        <v>5.4047549999999998</v>
      </c>
      <c r="H22" s="386">
        <v>3.8102689999999999</v>
      </c>
      <c r="I22" s="37"/>
      <c r="U22" s="3"/>
      <c r="V22" s="3"/>
      <c r="W22" s="3"/>
      <c r="X22" s="3"/>
      <c r="Y22" s="3"/>
      <c r="Z22" s="3"/>
      <c r="AA22" s="3"/>
      <c r="AB22" s="3"/>
      <c r="AC22" s="3"/>
    </row>
    <row r="23" spans="1:29" x14ac:dyDescent="0.3">
      <c r="A23" s="372" t="s">
        <v>183</v>
      </c>
      <c r="B23" s="373">
        <v>104.10099</v>
      </c>
      <c r="C23" s="373">
        <v>86.860181999999995</v>
      </c>
      <c r="D23" s="373">
        <v>39.325220000000002</v>
      </c>
      <c r="E23" s="373">
        <v>12.041041</v>
      </c>
      <c r="F23" s="373">
        <v>5.0287129999999998</v>
      </c>
      <c r="G23" s="371">
        <v>247.35614799999999</v>
      </c>
      <c r="H23" s="386">
        <v>227.663556</v>
      </c>
      <c r="I23" s="37"/>
      <c r="U23" s="3"/>
      <c r="V23" s="3"/>
      <c r="W23" s="3"/>
      <c r="X23" s="3"/>
      <c r="Y23" s="3"/>
      <c r="Z23" s="3"/>
      <c r="AA23" s="3"/>
      <c r="AB23" s="3"/>
      <c r="AC23" s="3"/>
    </row>
    <row r="24" spans="1:29" x14ac:dyDescent="0.3">
      <c r="A24" s="394" t="s">
        <v>212</v>
      </c>
      <c r="B24" s="395"/>
      <c r="C24" s="395"/>
      <c r="D24" s="395"/>
      <c r="E24" s="395"/>
      <c r="F24" s="395"/>
      <c r="G24" s="395"/>
      <c r="H24" s="386"/>
      <c r="I24" s="37"/>
      <c r="U24" s="3"/>
      <c r="V24" s="3"/>
      <c r="W24" s="3"/>
      <c r="X24" s="3"/>
      <c r="Y24" s="3"/>
      <c r="Z24" s="3"/>
      <c r="AA24" s="3"/>
      <c r="AB24" s="3"/>
      <c r="AC24" s="3"/>
    </row>
    <row r="25" spans="1:29" x14ac:dyDescent="0.3">
      <c r="A25" s="372" t="s">
        <v>205</v>
      </c>
      <c r="B25" s="373">
        <v>18.178187999999999</v>
      </c>
      <c r="C25" s="373">
        <v>475.18682000000001</v>
      </c>
      <c r="D25" s="373">
        <v>750.66940799999998</v>
      </c>
      <c r="E25" s="373">
        <v>23.601547</v>
      </c>
      <c r="F25" s="373">
        <v>0.70241900000000002</v>
      </c>
      <c r="G25" s="371">
        <v>1268.338385</v>
      </c>
      <c r="H25" s="386">
        <v>896.23566300000005</v>
      </c>
      <c r="I25" s="37"/>
      <c r="U25" s="3"/>
      <c r="V25" s="3"/>
      <c r="W25" s="3"/>
      <c r="X25" s="3"/>
      <c r="Y25" s="3"/>
      <c r="Z25" s="3"/>
      <c r="AA25" s="3"/>
      <c r="AB25" s="3"/>
      <c r="AC25" s="3"/>
    </row>
    <row r="26" spans="1:29" x14ac:dyDescent="0.3">
      <c r="A26" s="392" t="s">
        <v>184</v>
      </c>
      <c r="B26" s="393">
        <v>24.436612</v>
      </c>
      <c r="C26" s="393">
        <v>230.91552300000001</v>
      </c>
      <c r="D26" s="393">
        <v>269.30868600000002</v>
      </c>
      <c r="E26" s="393">
        <v>0</v>
      </c>
      <c r="F26" s="393">
        <v>0</v>
      </c>
      <c r="G26" s="395">
        <v>524.66082200000005</v>
      </c>
      <c r="H26" s="386">
        <v>486.23615899999999</v>
      </c>
      <c r="I26" s="37"/>
      <c r="U26" s="3"/>
      <c r="V26" s="3"/>
      <c r="W26" s="3"/>
      <c r="X26" s="3"/>
      <c r="Y26" s="3"/>
      <c r="Z26" s="3"/>
      <c r="AA26" s="3"/>
      <c r="AB26" s="3"/>
      <c r="AC26" s="3"/>
    </row>
    <row r="27" spans="1:29" x14ac:dyDescent="0.3">
      <c r="A27" s="372" t="s">
        <v>185</v>
      </c>
      <c r="B27" s="373">
        <v>317.72634399999998</v>
      </c>
      <c r="C27" s="373">
        <v>24.040323000000001</v>
      </c>
      <c r="D27" s="373">
        <v>100.17287399999999</v>
      </c>
      <c r="E27" s="373">
        <v>21.348828000000001</v>
      </c>
      <c r="F27" s="373">
        <v>1.0701400000000001</v>
      </c>
      <c r="G27" s="371">
        <v>464.35851100000002</v>
      </c>
      <c r="H27" s="386">
        <v>252.23703499999999</v>
      </c>
      <c r="I27" s="37"/>
      <c r="U27" s="3"/>
      <c r="V27" s="3"/>
      <c r="W27" s="3"/>
      <c r="X27" s="3"/>
      <c r="Y27" s="3"/>
      <c r="Z27" s="3"/>
      <c r="AA27" s="3"/>
      <c r="AB27" s="3"/>
      <c r="AC27" s="3"/>
    </row>
    <row r="28" spans="1:29" x14ac:dyDescent="0.3">
      <c r="A28" s="392" t="s">
        <v>186</v>
      </c>
      <c r="B28" s="393">
        <v>372.252657</v>
      </c>
      <c r="C28" s="393">
        <v>36.380690999999999</v>
      </c>
      <c r="D28" s="393">
        <v>253.212536</v>
      </c>
      <c r="E28" s="393">
        <v>7.3912589999999998</v>
      </c>
      <c r="F28" s="393">
        <v>1.1533640000000001</v>
      </c>
      <c r="G28" s="395">
        <v>670.39050899999995</v>
      </c>
      <c r="H28" s="386">
        <v>382.398484</v>
      </c>
      <c r="I28" s="37"/>
      <c r="U28" s="3"/>
      <c r="V28" s="3"/>
      <c r="W28" s="3"/>
      <c r="X28" s="3"/>
      <c r="Y28" s="3"/>
      <c r="Z28" s="3"/>
      <c r="AA28" s="3"/>
      <c r="AB28" s="3"/>
      <c r="AC28" s="3"/>
    </row>
    <row r="29" spans="1:29" x14ac:dyDescent="0.3">
      <c r="A29" s="372" t="s">
        <v>187</v>
      </c>
      <c r="B29" s="373">
        <v>0.524814</v>
      </c>
      <c r="C29" s="373">
        <v>2.0492E-2</v>
      </c>
      <c r="D29" s="373">
        <v>1.1702000000000001E-2</v>
      </c>
      <c r="E29" s="373">
        <v>14.00813</v>
      </c>
      <c r="F29" s="373">
        <v>3.0687470000000001</v>
      </c>
      <c r="G29" s="371">
        <v>17.633887000000001</v>
      </c>
      <c r="H29" s="386">
        <v>23.892735999999999</v>
      </c>
      <c r="I29" s="37"/>
      <c r="U29" s="3"/>
      <c r="V29" s="3"/>
      <c r="W29" s="3"/>
      <c r="X29" s="3"/>
      <c r="Y29" s="3"/>
      <c r="Z29" s="3"/>
      <c r="AA29" s="3"/>
      <c r="AB29" s="3"/>
      <c r="AC29" s="3"/>
    </row>
    <row r="30" spans="1:29" x14ac:dyDescent="0.3">
      <c r="A30" s="392" t="s">
        <v>188</v>
      </c>
      <c r="B30" s="393">
        <v>17.092307000000002</v>
      </c>
      <c r="C30" s="393">
        <v>1.5570539999999999</v>
      </c>
      <c r="D30" s="393">
        <v>5.8435000000000001E-2</v>
      </c>
      <c r="E30" s="393">
        <v>1.7409999999999999E-3</v>
      </c>
      <c r="F30" s="393">
        <v>0.74547799999999997</v>
      </c>
      <c r="G30" s="395">
        <v>19.455017000000002</v>
      </c>
      <c r="H30" s="386">
        <v>19.104026000000001</v>
      </c>
      <c r="I30" s="37"/>
      <c r="U30" s="3"/>
      <c r="V30" s="3"/>
      <c r="W30" s="3"/>
      <c r="X30" s="3"/>
      <c r="Y30" s="3"/>
      <c r="Z30" s="3"/>
      <c r="AA30" s="3"/>
      <c r="AB30" s="3"/>
      <c r="AC30" s="3"/>
    </row>
    <row r="31" spans="1:29" x14ac:dyDescent="0.3">
      <c r="A31" s="372" t="s">
        <v>189</v>
      </c>
      <c r="B31" s="373">
        <v>802.07407499999999</v>
      </c>
      <c r="C31" s="373">
        <v>35.170974000000001</v>
      </c>
      <c r="D31" s="373">
        <v>160.54923299999999</v>
      </c>
      <c r="E31" s="373">
        <v>31.669751999999999</v>
      </c>
      <c r="F31" s="373">
        <v>1.0671470000000001</v>
      </c>
      <c r="G31" s="371">
        <v>1030.5311830000001</v>
      </c>
      <c r="H31" s="386">
        <v>782.20754699999998</v>
      </c>
      <c r="I31" s="37"/>
      <c r="U31" s="3"/>
      <c r="V31" s="3"/>
      <c r="W31" s="3"/>
      <c r="X31" s="3"/>
      <c r="Y31" s="3"/>
      <c r="Z31" s="3"/>
      <c r="AA31" s="3"/>
      <c r="AB31" s="3"/>
      <c r="AC31" s="3"/>
    </row>
    <row r="32" spans="1:29" x14ac:dyDescent="0.3">
      <c r="A32" s="392" t="s">
        <v>190</v>
      </c>
      <c r="B32" s="393">
        <v>1823.8363179999999</v>
      </c>
      <c r="C32" s="393">
        <v>125.567485</v>
      </c>
      <c r="D32" s="393">
        <v>156.20252300000001</v>
      </c>
      <c r="E32" s="393">
        <v>7.4542330000000003</v>
      </c>
      <c r="F32" s="393">
        <v>10.719080999999999</v>
      </c>
      <c r="G32" s="395">
        <v>2123.779642</v>
      </c>
      <c r="H32" s="386">
        <v>1477.311614</v>
      </c>
      <c r="I32" s="37"/>
      <c r="U32" s="3"/>
      <c r="V32" s="3"/>
      <c r="W32" s="3"/>
      <c r="X32" s="3"/>
      <c r="Y32" s="3"/>
      <c r="Z32" s="3"/>
      <c r="AA32" s="3"/>
      <c r="AB32" s="3"/>
      <c r="AC32" s="3"/>
    </row>
    <row r="33" spans="1:29" x14ac:dyDescent="0.3">
      <c r="A33" s="372" t="s">
        <v>191</v>
      </c>
      <c r="B33" s="373">
        <v>640.44636400000002</v>
      </c>
      <c r="C33" s="373">
        <v>1170.9622119999999</v>
      </c>
      <c r="D33" s="373">
        <v>2193.3300429999999</v>
      </c>
      <c r="E33" s="373">
        <v>100.56105100000001</v>
      </c>
      <c r="F33" s="373">
        <v>1.2515999999999999E-2</v>
      </c>
      <c r="G33" s="371">
        <v>4105.3121870000004</v>
      </c>
      <c r="H33" s="386">
        <v>4169.8667809999997</v>
      </c>
      <c r="I33" s="37"/>
      <c r="U33" s="3"/>
      <c r="V33" s="3"/>
      <c r="W33" s="3"/>
      <c r="X33" s="3"/>
      <c r="Y33" s="3"/>
      <c r="Z33" s="3"/>
      <c r="AA33" s="3"/>
      <c r="AB33" s="3"/>
      <c r="AC33" s="3"/>
    </row>
    <row r="34" spans="1:29" x14ac:dyDescent="0.3">
      <c r="A34" s="392" t="s">
        <v>192</v>
      </c>
      <c r="B34" s="393">
        <v>39.057698000000002</v>
      </c>
      <c r="C34" s="393">
        <v>79.819542999999996</v>
      </c>
      <c r="D34" s="393">
        <v>67.713603000000006</v>
      </c>
      <c r="E34" s="393">
        <v>0</v>
      </c>
      <c r="F34" s="393">
        <v>0</v>
      </c>
      <c r="G34" s="395">
        <v>186.590846</v>
      </c>
      <c r="H34" s="386">
        <v>195.52946800000001</v>
      </c>
      <c r="I34" s="37"/>
      <c r="U34" s="3"/>
      <c r="V34" s="3"/>
      <c r="W34" s="3"/>
      <c r="X34" s="3"/>
      <c r="Y34" s="3"/>
      <c r="Z34" s="3"/>
      <c r="AA34" s="3"/>
      <c r="AB34" s="3"/>
      <c r="AC34" s="3"/>
    </row>
    <row r="35" spans="1:29" x14ac:dyDescent="0.3">
      <c r="A35" s="374" t="s">
        <v>193</v>
      </c>
      <c r="B35" s="373"/>
      <c r="C35" s="373"/>
      <c r="D35" s="373"/>
      <c r="E35" s="373"/>
      <c r="F35" s="373"/>
      <c r="G35" s="371"/>
      <c r="H35" s="386"/>
      <c r="I35" s="37"/>
      <c r="U35" s="3"/>
      <c r="V35" s="3"/>
      <c r="W35" s="3"/>
      <c r="X35" s="3"/>
      <c r="Y35" s="3"/>
      <c r="Z35" s="3"/>
      <c r="AA35" s="3"/>
      <c r="AB35" s="3"/>
      <c r="AC35" s="3"/>
    </row>
    <row r="36" spans="1:29" x14ac:dyDescent="0.3">
      <c r="A36" s="392" t="s">
        <v>194</v>
      </c>
      <c r="B36" s="393">
        <v>83.237590999999995</v>
      </c>
      <c r="C36" s="393">
        <v>97.446993000000006</v>
      </c>
      <c r="D36" s="393">
        <v>91.484477999999996</v>
      </c>
      <c r="E36" s="393">
        <v>8.9052539999999993</v>
      </c>
      <c r="F36" s="393">
        <v>1.2187999999999999E-2</v>
      </c>
      <c r="G36" s="395">
        <v>281.08650599999999</v>
      </c>
      <c r="H36" s="386">
        <v>237.271455</v>
      </c>
      <c r="I36" s="37"/>
      <c r="U36" s="3"/>
      <c r="V36" s="3"/>
      <c r="W36" s="3"/>
      <c r="X36" s="3"/>
      <c r="Y36" s="3"/>
      <c r="Z36" s="3"/>
      <c r="AA36" s="3"/>
      <c r="AB36" s="3"/>
      <c r="AC36" s="3"/>
    </row>
    <row r="37" spans="1:29" x14ac:dyDescent="0.3">
      <c r="A37" s="372" t="s">
        <v>195</v>
      </c>
      <c r="B37" s="373">
        <v>40.114930999999999</v>
      </c>
      <c r="C37" s="373">
        <v>53.726745000000001</v>
      </c>
      <c r="D37" s="373">
        <v>17.128567</v>
      </c>
      <c r="E37" s="373">
        <v>1.737616</v>
      </c>
      <c r="F37" s="373">
        <v>0.402397</v>
      </c>
      <c r="G37" s="371">
        <v>113.110257</v>
      </c>
      <c r="H37" s="386">
        <v>105.452026</v>
      </c>
      <c r="I37" s="37"/>
      <c r="U37" s="3"/>
      <c r="V37" s="3"/>
      <c r="W37" s="3"/>
      <c r="X37" s="3"/>
      <c r="Y37" s="3"/>
      <c r="Z37" s="3"/>
      <c r="AA37" s="3"/>
      <c r="AB37" s="3"/>
      <c r="AC37" s="3"/>
    </row>
    <row r="38" spans="1:29" x14ac:dyDescent="0.3">
      <c r="A38" s="392" t="s">
        <v>206</v>
      </c>
      <c r="B38" s="393">
        <v>1897.999671</v>
      </c>
      <c r="C38" s="393">
        <v>74.253929999999997</v>
      </c>
      <c r="D38" s="393">
        <v>418.20056599999998</v>
      </c>
      <c r="E38" s="393">
        <v>102.543873</v>
      </c>
      <c r="F38" s="393">
        <v>19.314046000000001</v>
      </c>
      <c r="G38" s="395">
        <v>2512.3120880000001</v>
      </c>
      <c r="H38" s="386">
        <v>2314.599021</v>
      </c>
      <c r="I38" s="37"/>
      <c r="U38" s="3"/>
      <c r="V38" s="3"/>
      <c r="W38" s="3"/>
      <c r="X38" s="3"/>
      <c r="Y38" s="3"/>
      <c r="Z38" s="3"/>
      <c r="AA38" s="3"/>
      <c r="AB38" s="3"/>
      <c r="AC38" s="3"/>
    </row>
    <row r="39" spans="1:29" x14ac:dyDescent="0.3">
      <c r="A39" s="375" t="s">
        <v>196</v>
      </c>
      <c r="B39" s="376">
        <v>438.43309099999999</v>
      </c>
      <c r="C39" s="376">
        <v>365.56609400000002</v>
      </c>
      <c r="D39" s="376">
        <v>355.89058</v>
      </c>
      <c r="E39" s="376">
        <v>15.598829</v>
      </c>
      <c r="F39" s="376">
        <v>1.787803</v>
      </c>
      <c r="G39" s="408">
        <v>1177.2763990000001</v>
      </c>
      <c r="H39" s="386">
        <v>1138.4536310000001</v>
      </c>
      <c r="I39" s="37"/>
      <c r="U39" s="3"/>
      <c r="V39" s="3"/>
      <c r="W39" s="3"/>
      <c r="X39" s="3"/>
      <c r="Y39" s="3"/>
      <c r="Z39" s="3"/>
      <c r="AA39" s="3"/>
      <c r="AB39" s="3"/>
      <c r="AC39" s="3"/>
    </row>
    <row r="40" spans="1:29" x14ac:dyDescent="0.3">
      <c r="A40" s="377" t="s">
        <v>220</v>
      </c>
      <c r="B40" s="387"/>
      <c r="C40" s="388"/>
      <c r="D40" s="387"/>
      <c r="E40" s="40"/>
      <c r="F40" s="40"/>
      <c r="G40" s="40"/>
      <c r="I40" s="37"/>
      <c r="J40" s="329"/>
      <c r="R40" s="3"/>
      <c r="S40" s="3"/>
      <c r="T40" s="3"/>
      <c r="U40" s="3"/>
      <c r="V40" s="3"/>
      <c r="W40" s="3"/>
      <c r="X40" s="3"/>
      <c r="Y40" s="3"/>
      <c r="Z40" s="3"/>
      <c r="AA40" s="3"/>
      <c r="AB40" s="3"/>
      <c r="AC40" s="3"/>
    </row>
  </sheetData>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12</vt:i4>
      </vt:variant>
    </vt:vector>
  </HeadingPairs>
  <TitlesOfParts>
    <vt:vector size="24" baseType="lpstr">
      <vt:lpstr>5 </vt:lpstr>
      <vt:lpstr>5.1_2019</vt:lpstr>
      <vt:lpstr>5.1_2020</vt:lpstr>
      <vt:lpstr>5.1_evol</vt:lpstr>
      <vt:lpstr>5.2</vt:lpstr>
      <vt:lpstr>5.3</vt:lpstr>
      <vt:lpstr>5.4 </vt:lpstr>
      <vt:lpstr>5.5</vt:lpstr>
      <vt:lpstr>5.6_2019</vt:lpstr>
      <vt:lpstr>5.6_2020</vt:lpstr>
      <vt:lpstr>5.6_evol</vt:lpstr>
      <vt:lpstr>5.6 série</vt:lpstr>
      <vt:lpstr>'5 '!Zone_d_impression</vt:lpstr>
      <vt:lpstr>'5.1_2019'!Zone_d_impression</vt:lpstr>
      <vt:lpstr>'5.1_2020'!Zone_d_impression</vt:lpstr>
      <vt:lpstr>'5.1_evol'!Zone_d_impression</vt:lpstr>
      <vt:lpstr>'5.2'!Zone_d_impression</vt:lpstr>
      <vt:lpstr>'5.3'!Zone_d_impression</vt:lpstr>
      <vt:lpstr>'5.4 '!Zone_d_impression</vt:lpstr>
      <vt:lpstr>'5.5'!Zone_d_impression</vt:lpstr>
      <vt:lpstr>'5.6 série'!Zone_d_impression</vt:lpstr>
      <vt:lpstr>'5.6_2019'!Zone_d_impression</vt:lpstr>
      <vt:lpstr>'5.6_2020'!Zone_d_impression</vt:lpstr>
      <vt:lpstr>'5.6_evol'!Zone_d_impression</vt:lpstr>
    </vt:vector>
  </TitlesOfParts>
  <Company>DGCL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DESL</dc:creator>
  <cp:lastModifiedBy>NIEL Xavier</cp:lastModifiedBy>
  <cp:lastPrinted>2021-05-10T12:39:04Z</cp:lastPrinted>
  <dcterms:created xsi:type="dcterms:W3CDTF">2013-01-25T09:53:21Z</dcterms:created>
  <dcterms:modified xsi:type="dcterms:W3CDTF">2021-05-11T07:55:03Z</dcterms:modified>
</cp:coreProperties>
</file>