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spaceDESL\Publications\Colloc\2021\Fichiers mis en forme\Chapitre_3_Finances_APUL\"/>
    </mc:Choice>
  </mc:AlternateContent>
  <bookViews>
    <workbookView xWindow="1130" yWindow="-890" windowWidth="16200" windowHeight="10620" activeTab="1"/>
  </bookViews>
  <sheets>
    <sheet name="3" sheetId="7" r:id="rId1"/>
    <sheet name="3.1" sheetId="5" r:id="rId2"/>
    <sheet name="3.2" sheetId="4" r:id="rId3"/>
    <sheet name="3.3" sheetId="1" r:id="rId4"/>
    <sheet name="3.4" sheetId="2" r:id="rId5"/>
    <sheet name="3.5" sheetId="3" r:id="rId6"/>
    <sheet name="3.6" sheetId="8" r:id="rId7"/>
    <sheet name="annexe données pour les graph" sheetId="6" r:id="rId8"/>
  </sheets>
  <definedNames>
    <definedName name="_A1000000">'3.3'!$A:$A</definedName>
    <definedName name="_xlnm.Print_Area" localSheetId="0">'3'!$B$2:$I$32</definedName>
    <definedName name="_xlnm.Print_Area" localSheetId="1">'3.1'!$A$1:$G$62</definedName>
    <definedName name="_xlnm.Print_Area" localSheetId="2">'3.2'!$A$1:$F$55</definedName>
    <definedName name="_xlnm.Print_Area" localSheetId="3">'3.3'!$A$1:$G$68</definedName>
    <definedName name="_xlnm.Print_Area" localSheetId="4">'3.4'!$A$1:$F$43</definedName>
    <definedName name="_xlnm.Print_Area" localSheetId="5">'3.5'!$A$1:$F$58</definedName>
    <definedName name="_xlnm.Print_Area" localSheetId="6">'3.6'!$A$1:$E$37</definedName>
  </definedNames>
  <calcPr calcId="152511"/>
</workbook>
</file>

<file path=xl/calcChain.xml><?xml version="1.0" encoding="utf-8"?>
<calcChain xmlns="http://schemas.openxmlformats.org/spreadsheetml/2006/main">
  <c r="AG24" i="6" l="1"/>
  <c r="H33" i="5" l="1"/>
  <c r="H32" i="5"/>
  <c r="H31" i="5"/>
  <c r="H30" i="5"/>
  <c r="H29" i="5"/>
  <c r="H28" i="5"/>
  <c r="F7" i="3" l="1"/>
  <c r="E7" i="3"/>
  <c r="D7" i="3"/>
  <c r="C7" i="3"/>
  <c r="B7" i="3"/>
  <c r="AO63" i="6"/>
  <c r="AP63" i="6"/>
  <c r="AO64" i="6"/>
  <c r="AP64" i="6"/>
  <c r="AO65" i="6"/>
  <c r="AP65" i="6"/>
  <c r="AO66" i="6"/>
  <c r="AP66" i="6"/>
  <c r="AO67" i="6"/>
  <c r="AP67" i="6"/>
  <c r="F30" i="2"/>
  <c r="E30" i="2"/>
  <c r="D30" i="2"/>
  <c r="C30" i="2"/>
  <c r="B30" i="2"/>
  <c r="F38" i="2"/>
  <c r="E38" i="2"/>
  <c r="D38" i="2"/>
  <c r="C38" i="2"/>
  <c r="B38" i="2"/>
  <c r="F17" i="2"/>
  <c r="E17" i="2"/>
  <c r="D17" i="2"/>
  <c r="C17" i="2"/>
  <c r="B17" i="2"/>
  <c r="F9" i="2"/>
  <c r="E9" i="2"/>
  <c r="D9" i="2"/>
  <c r="C9" i="2"/>
  <c r="B9" i="2"/>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C15" i="6"/>
  <c r="AF23" i="6"/>
  <c r="AG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B2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B14" i="6"/>
  <c r="AQ7" i="6"/>
  <c r="AR7" i="6"/>
  <c r="AN7" i="6"/>
  <c r="E34" i="8"/>
  <c r="D34" i="8"/>
  <c r="C34" i="8"/>
  <c r="E33" i="8"/>
  <c r="C33" i="8"/>
  <c r="E32" i="8"/>
  <c r="C32" i="8"/>
  <c r="E31" i="8"/>
  <c r="D31" i="8"/>
  <c r="C31" i="8"/>
  <c r="E30" i="8"/>
  <c r="C30" i="8"/>
  <c r="E29" i="8"/>
  <c r="C29" i="8"/>
  <c r="E28" i="8"/>
  <c r="D28" i="8"/>
  <c r="C28" i="8"/>
  <c r="E27" i="8"/>
  <c r="C27" i="8"/>
  <c r="E26" i="8"/>
  <c r="E25" i="8"/>
  <c r="D25" i="8"/>
  <c r="C25" i="8"/>
  <c r="B34" i="8"/>
  <c r="B33" i="8"/>
  <c r="B32" i="8"/>
  <c r="B31" i="8"/>
  <c r="B30" i="8"/>
  <c r="B29" i="8"/>
  <c r="B28" i="8"/>
  <c r="B27" i="8"/>
  <c r="B26" i="8"/>
  <c r="B25" i="8"/>
  <c r="AN67" i="6"/>
  <c r="AM67" i="6"/>
  <c r="AL67" i="6"/>
  <c r="AK67" i="6"/>
  <c r="AJ67" i="6"/>
  <c r="AI67" i="6"/>
  <c r="AH67" i="6"/>
  <c r="AG67" i="6"/>
  <c r="AF67" i="6"/>
  <c r="AE67" i="6"/>
  <c r="AD67" i="6"/>
  <c r="AC67" i="6"/>
  <c r="AB67" i="6"/>
  <c r="AA67" i="6"/>
  <c r="Z67" i="6"/>
  <c r="Y67" i="6"/>
  <c r="X67" i="6"/>
  <c r="W67" i="6"/>
  <c r="V67" i="6"/>
  <c r="U67" i="6"/>
  <c r="T67" i="6"/>
  <c r="S67" i="6"/>
  <c r="R67" i="6"/>
  <c r="Q67" i="6"/>
  <c r="P67" i="6"/>
  <c r="O67" i="6"/>
  <c r="N67" i="6"/>
  <c r="M67" i="6"/>
  <c r="L67" i="6"/>
  <c r="K67" i="6"/>
  <c r="J67" i="6"/>
  <c r="I67" i="6"/>
  <c r="H67" i="6"/>
  <c r="G67" i="6"/>
  <c r="F67" i="6"/>
  <c r="E67" i="6"/>
  <c r="D67" i="6"/>
  <c r="C67" i="6"/>
  <c r="AN66" i="6"/>
  <c r="AM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C66"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C65"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C64"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C63" i="6"/>
  <c r="B67" i="6"/>
  <c r="B66" i="6"/>
  <c r="B65" i="6"/>
  <c r="B64" i="6"/>
  <c r="B63"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O7" i="6"/>
  <c r="AP7" i="6"/>
  <c r="B7" i="6"/>
</calcChain>
</file>

<file path=xl/sharedStrings.xml><?xml version="1.0" encoding="utf-8"?>
<sst xmlns="http://schemas.openxmlformats.org/spreadsheetml/2006/main" count="327" uniqueCount="167">
  <si>
    <t>Total des dépenses</t>
  </si>
  <si>
    <t>Impôts et cotisations sociales</t>
  </si>
  <si>
    <t>Total des recettes</t>
  </si>
  <si>
    <t>Ensemble des prélèvements obligatoires</t>
  </si>
  <si>
    <t xml:space="preserve">      Impôts </t>
  </si>
  <si>
    <t xml:space="preserve">          les organismes divers d'administration centrale</t>
  </si>
  <si>
    <t xml:space="preserve">          les administrations publiques locales</t>
  </si>
  <si>
    <t>Administrations publiques locales</t>
  </si>
  <si>
    <t>Formation brute de capital fixe des administrations publiques</t>
  </si>
  <si>
    <t>Administrations publiques centrales</t>
  </si>
  <si>
    <t>Administrations de sécurité sociale</t>
  </si>
  <si>
    <t xml:space="preserve">Prestations et autres transferts </t>
  </si>
  <si>
    <t xml:space="preserve">Recettes de production </t>
  </si>
  <si>
    <t>Capacités (+) ou besoins (-) de financement des administrations publiques</t>
  </si>
  <si>
    <t>Ensemble des administrations publiques</t>
  </si>
  <si>
    <t xml:space="preserve">Les comptes des administrations publiques locales </t>
  </si>
  <si>
    <t>Etat</t>
  </si>
  <si>
    <t>Organismes divers d'administration centrale</t>
  </si>
  <si>
    <t>Dépenses totales</t>
  </si>
  <si>
    <t>Formation brute de capital fixe</t>
  </si>
  <si>
    <t>Rémunérations des salariés</t>
  </si>
  <si>
    <t>Valeur ajoutée</t>
  </si>
  <si>
    <t>FBCF des APUL</t>
  </si>
  <si>
    <t>FBCF de la Nation</t>
  </si>
  <si>
    <t>Produit intérieur brut de la Nation</t>
  </si>
  <si>
    <t>Valeur ajoutée brute</t>
  </si>
  <si>
    <t>Prestations sociales en espèce et en nature</t>
  </si>
  <si>
    <t>Valeur ajoutée brute des APUL</t>
  </si>
  <si>
    <t>3.2    Les comptes des administrations publiques locales</t>
  </si>
  <si>
    <t>3.3    La formation brute de capital fixe des administrations publiques</t>
  </si>
  <si>
    <t>3.4    Les prélèvements obligatoires</t>
  </si>
  <si>
    <t>poids des dépenses des administarations publiques locales dans les administrations publiques</t>
  </si>
  <si>
    <t>données graph 3.1</t>
  </si>
  <si>
    <t>taux de croissance annuel de la FBCF des APUL</t>
  </si>
  <si>
    <t>données graph 3.3 (2nd graphique)</t>
  </si>
  <si>
    <t>Total</t>
  </si>
  <si>
    <t>ODAC</t>
  </si>
  <si>
    <t>APUL</t>
  </si>
  <si>
    <t>Sécurité sociale</t>
  </si>
  <si>
    <t>3.1    Les administrations publiques locales dans les comptes de la Nation</t>
  </si>
  <si>
    <t xml:space="preserve">      Cotisations sociales</t>
  </si>
  <si>
    <t xml:space="preserve"> </t>
  </si>
  <si>
    <t>données graph 3.5 cap de financ.</t>
  </si>
  <si>
    <t>PUBLIQUES LOCALES</t>
  </si>
  <si>
    <t>Dépenses APUL</t>
  </si>
  <si>
    <t>Dépenses Adm. Publiques</t>
  </si>
  <si>
    <t>APU</t>
  </si>
  <si>
    <t>(en milliards d'euros)</t>
  </si>
  <si>
    <t>(en %)</t>
  </si>
  <si>
    <t>(en % du PIB)</t>
  </si>
  <si>
    <t>3.5  Les capacités ou besoins de financement des administrations publiques</t>
  </si>
  <si>
    <t>Commentaires</t>
  </si>
  <si>
    <t>t_3205</t>
  </si>
  <si>
    <t>t_3201</t>
  </si>
  <si>
    <t>Ne pas toucher</t>
  </si>
  <si>
    <t>t_3205  FBCF</t>
  </si>
  <si>
    <t>t_3201 FBCF</t>
  </si>
  <si>
    <t>t_3205  Calcul des taux de croissance</t>
  </si>
  <si>
    <t>NATTEF083
+t_1101 pour PIB à prix courant
Calculs de l'auteur</t>
  </si>
  <si>
    <t>Autres transferts</t>
  </si>
  <si>
    <t>PIB</t>
  </si>
  <si>
    <t xml:space="preserve">      dont perçus par :  </t>
  </si>
  <si>
    <t xml:space="preserve">          les administrations de sécurité sociale</t>
  </si>
  <si>
    <t xml:space="preserve">          les institutions de l'Union européenne</t>
  </si>
  <si>
    <t xml:space="preserve">      dont perçues par :  </t>
  </si>
  <si>
    <t>Acquisitions moins cessions d'actifs non financiers</t>
  </si>
  <si>
    <t>FBCF (APUL)</t>
  </si>
  <si>
    <t xml:space="preserve"> dont (b) - Capitalisation de la production pour emploi final propre (P51g)</t>
  </si>
  <si>
    <t>FBCF hors  Capitalisation de la production pour emploi final propre</t>
  </si>
  <si>
    <t>FBCF (APU)</t>
  </si>
  <si>
    <t>Part dans la FBCF hors R&amp;D interne</t>
  </si>
  <si>
    <t>Production des branches marchandes et ventes résiduelles</t>
  </si>
  <si>
    <t>Revenus de la propriété (D4)</t>
  </si>
  <si>
    <t>Les intitulés sont suivis de la codification correspondante dans la nomenclature SEC2010.</t>
  </si>
  <si>
    <t xml:space="preserve">Dépenses de fonctionnement </t>
  </si>
  <si>
    <t xml:space="preserve">       · Organismes divers d'administration centrale</t>
  </si>
  <si>
    <t xml:space="preserve">       · dont Collectivités locales</t>
  </si>
  <si>
    <t xml:space="preserve">         - dont Collectivités locales</t>
  </si>
  <si>
    <t xml:space="preserve">Les administrations publiques locales dans les comptes de la Nation </t>
  </si>
  <si>
    <t xml:space="preserve">Les dépenses des administrations publiques locales parmi les dépenses publiques </t>
  </si>
  <si>
    <r>
      <t>Ensemble des administrations publiques</t>
    </r>
    <r>
      <rPr>
        <b/>
        <vertAlign val="superscript"/>
        <sz val="11"/>
        <rFont val="Arial"/>
        <family val="2"/>
      </rPr>
      <t>(a)</t>
    </r>
  </si>
  <si>
    <t xml:space="preserve">       dont collectivités locales</t>
  </si>
  <si>
    <t>Taux de croissance annuels de la formation brute de capital fixe des administrations publiques</t>
  </si>
  <si>
    <t xml:space="preserve">Les impôts sont comptabilisés après transferts de recettes fiscales et sont nets des crédits d'impôts et des impôts dus non recouvrables. Les cotisations sociales sont nettes des cotisations dues non recouvrables.  </t>
  </si>
  <si>
    <t xml:space="preserve">Prélèvements obligatoires </t>
  </si>
  <si>
    <t xml:space="preserve">Taux de prélèvement obligatoire </t>
  </si>
  <si>
    <t>(b) Autres impôts sur la production (D29), revenus de la propriété autres que les intérêts (D4 hors D41) et impôts courants sur le revenu et le patrimoine (D5).</t>
  </si>
  <si>
    <t xml:space="preserve">(c) L'enregistrement en comptabilité nationale des cotisations sociales imputées et de la production pour emploi final propre entraine un double compte de certaines recettes et dépenses. </t>
  </si>
  <si>
    <t>Proposition de tableau alternatif sur la FBCF</t>
  </si>
  <si>
    <t>Colloc</t>
  </si>
  <si>
    <t>D</t>
  </si>
  <si>
    <t>R</t>
  </si>
  <si>
    <t>Syndicats</t>
  </si>
  <si>
    <t>ODAL</t>
  </si>
  <si>
    <t>contrôle</t>
  </si>
  <si>
    <t>secteur co</t>
  </si>
  <si>
    <t>PIB (avec bonne unité)</t>
  </si>
  <si>
    <t>3.6  Les dépenses des administrations publiques par fonction</t>
  </si>
  <si>
    <t>Défense</t>
  </si>
  <si>
    <t>-</t>
  </si>
  <si>
    <t>Ordre et sûreté publics</t>
  </si>
  <si>
    <t>Affaires économiques</t>
  </si>
  <si>
    <t>Protection de l'environnement</t>
  </si>
  <si>
    <t>Logements et équipements collectifs</t>
  </si>
  <si>
    <t>Santé</t>
  </si>
  <si>
    <t>Loisirs, culture et culte</t>
  </si>
  <si>
    <t>Enseignement</t>
  </si>
  <si>
    <t>Protection sociale</t>
  </si>
  <si>
    <t>Services généraux</t>
  </si>
  <si>
    <t>État</t>
  </si>
  <si>
    <t>(a) Les transferts au sein d'un même secteur sont consolidés ; ainsi la somme des dépenses des sous-secteurs est supérieure à celles des APU dans leur ensemble.</t>
  </si>
  <si>
    <t>(d) Production pour emploi final propre (P12), paiements partiels des ménages (partie de P13) et autres subventions sur la production (D39).</t>
  </si>
  <si>
    <t xml:space="preserve">          l'État</t>
  </si>
  <si>
    <t xml:space="preserve">       · Organismes divers d'administration locale</t>
  </si>
  <si>
    <t>Régions</t>
  </si>
  <si>
    <t>Secteur communal</t>
  </si>
  <si>
    <t>n.d.</t>
  </si>
  <si>
    <t>n.d : non disponible</t>
  </si>
  <si>
    <t>Présentation - Définitions</t>
  </si>
  <si>
    <r>
      <t xml:space="preserve">3-1 </t>
    </r>
    <r>
      <rPr>
        <sz val="12"/>
        <rFont val="Arial"/>
        <family val="2"/>
      </rPr>
      <t>Les administrations publiques locales dans les comptes de la Nation</t>
    </r>
  </si>
  <si>
    <r>
      <t>3-2</t>
    </r>
    <r>
      <rPr>
        <sz val="12"/>
        <rFont val="Arial"/>
        <family val="2"/>
      </rPr>
      <t xml:space="preserve"> Les comptes des administrations publiques locales</t>
    </r>
  </si>
  <si>
    <r>
      <t xml:space="preserve">3-3 </t>
    </r>
    <r>
      <rPr>
        <sz val="12"/>
        <rFont val="Arial"/>
        <family val="2"/>
      </rPr>
      <t>La formation brute de capital fixe des administrations publiques</t>
    </r>
  </si>
  <si>
    <r>
      <t>3-4</t>
    </r>
    <r>
      <rPr>
        <sz val="12"/>
        <rFont val="Arial"/>
        <family val="2"/>
      </rPr>
      <t xml:space="preserve"> Les prélèvements obligatoires</t>
    </r>
  </si>
  <si>
    <r>
      <t xml:space="preserve">3-5 </t>
    </r>
    <r>
      <rPr>
        <sz val="12"/>
        <rFont val="Arial"/>
        <family val="2"/>
      </rPr>
      <t>Les capacités ou besoins de financement des administrations publiques</t>
    </r>
  </si>
  <si>
    <r>
      <t xml:space="preserve">3-6 </t>
    </r>
    <r>
      <rPr>
        <sz val="12"/>
        <rFont val="Arial"/>
        <family val="2"/>
      </rPr>
      <t>Les dépenses des administrations publiques par fonction</t>
    </r>
  </si>
  <si>
    <t>CHAPITRE</t>
  </si>
  <si>
    <t xml:space="preserve">LES FINANCES 
DES ADMINISTRATIONS </t>
  </si>
  <si>
    <t xml:space="preserve">       · État</t>
  </si>
  <si>
    <t xml:space="preserve">         - État</t>
  </si>
  <si>
    <t>Départements</t>
  </si>
  <si>
    <t>Prestations sociales autres que transferts sociaux en nature (D62)</t>
  </si>
  <si>
    <t>Transferts sociaux en nature de produits marchands (D632)</t>
  </si>
  <si>
    <t>Consommations intermédiaires (P2)</t>
  </si>
  <si>
    <t>Rémunération des salariés (D1)</t>
  </si>
  <si>
    <t>Intérêts versés (D41)</t>
  </si>
  <si>
    <t>Subventions versées (D3)</t>
  </si>
  <si>
    <t>Transferts courants (D7)</t>
  </si>
  <si>
    <t>Transferts en capital à payer (D9p hors D995p)</t>
  </si>
  <si>
    <t>Formation brute de capital fixe (P51g)</t>
  </si>
  <si>
    <t>Autres acquisitions moins cessions d'actifs non financiers (P52, P53, NP)</t>
  </si>
  <si>
    <t>Production des branches marchandes et ventes résiduelles (P11)</t>
  </si>
  <si>
    <t>Impôts sur la production et les importations (D2)</t>
  </si>
  <si>
    <t>Impôts courants sur le revenu et le patrimoine (D5)</t>
  </si>
  <si>
    <t>Transferts de recettes fiscales (D733)</t>
  </si>
  <si>
    <t xml:space="preserve">Cotisations sociales nettes (D61) </t>
  </si>
  <si>
    <t>Transferts en capital  (D9r hors D91r, D995r)</t>
  </si>
  <si>
    <t>Capacité (+) ou besoin (-) de financement (B9NF)</t>
  </si>
  <si>
    <t>Poids des investissements des APUL dans l'investissement public</t>
  </si>
  <si>
    <t xml:space="preserve">         - Organismes divers d'administration centrale</t>
  </si>
  <si>
    <t>données graph ?</t>
  </si>
  <si>
    <t>Source : Insee, Comptes nationaux - Base 2014.</t>
  </si>
  <si>
    <t xml:space="preserve">internes aux sous-secteurs.   </t>
  </si>
  <si>
    <t xml:space="preserve">(a) Les intérêts (D41), les transferts courants entre administrations (D73 hors D733) et les transferts en capital (D9 hors D91 et D995) sont consolidés des transferts </t>
  </si>
  <si>
    <r>
      <t>Total des recettes hors éléments imputés</t>
    </r>
    <r>
      <rPr>
        <i/>
        <vertAlign val="superscript"/>
        <sz val="10"/>
        <color theme="1"/>
        <rFont val="Arial"/>
        <family val="2"/>
      </rPr>
      <t>(c)</t>
    </r>
  </si>
  <si>
    <r>
      <t>Autres recettes</t>
    </r>
    <r>
      <rPr>
        <vertAlign val="superscript"/>
        <sz val="10"/>
        <rFont val="Arial"/>
        <family val="2"/>
      </rPr>
      <t>(d)</t>
    </r>
  </si>
  <si>
    <r>
      <t>DÉPENSES</t>
    </r>
    <r>
      <rPr>
        <b/>
        <vertAlign val="superscript"/>
        <sz val="10"/>
        <rFont val="Arial"/>
        <family val="2"/>
      </rPr>
      <t>(a)</t>
    </r>
  </si>
  <si>
    <r>
      <t>Autres dépenses</t>
    </r>
    <r>
      <rPr>
        <vertAlign val="superscript"/>
        <sz val="10"/>
        <rFont val="Arial"/>
        <family val="2"/>
      </rPr>
      <t>(b)</t>
    </r>
  </si>
  <si>
    <r>
      <t>RECETTES</t>
    </r>
    <r>
      <rPr>
        <b/>
        <vertAlign val="superscript"/>
        <sz val="10"/>
        <rFont val="Arial"/>
        <family val="2"/>
      </rPr>
      <t>(a)</t>
    </r>
  </si>
  <si>
    <r>
      <t>Total des dépenses hors éléments imputés</t>
    </r>
    <r>
      <rPr>
        <i/>
        <vertAlign val="superscript"/>
        <sz val="10"/>
        <rFont val="Arial"/>
        <family val="2"/>
      </rPr>
      <t>(c)</t>
    </r>
  </si>
  <si>
    <t>Les comptes des administrations publiques en 2020</t>
  </si>
  <si>
    <r>
      <t>Les dépenses</t>
    </r>
    <r>
      <rPr>
        <b/>
        <vertAlign val="superscript"/>
        <sz val="12"/>
        <rFont val="Arial"/>
        <family val="2"/>
      </rPr>
      <t xml:space="preserve">(a) </t>
    </r>
    <r>
      <rPr>
        <b/>
        <sz val="12"/>
        <rFont val="Arial"/>
        <family val="2"/>
      </rPr>
      <t>des administrations publiques en 2019</t>
    </r>
  </si>
  <si>
    <t>(b) Montants neutralisés des flux entre administrations. Par exemple, la Dotation Globale de Fonctionnement (DGF) versée par l'État aux collectivités locales figure conventionnellement dans les "services généraux des administrations publiques".</t>
  </si>
  <si>
    <r>
      <t>Ensemble des administrations publiques</t>
    </r>
    <r>
      <rPr>
        <b/>
        <vertAlign val="superscript"/>
        <sz val="11"/>
        <rFont val="Arial"/>
        <family val="2"/>
      </rPr>
      <t>(b)</t>
    </r>
  </si>
  <si>
    <t>(a) Il s'agit des dépenses consolidées : les flux internes aux sous-secteurs et entre sous-secteurs ne sont pas comptés dans les dépenses.</t>
  </si>
  <si>
    <t>Poids relatif des dépenses par fonction en 2019</t>
  </si>
  <si>
    <t>Source : DGCL. Données : Insee, Comptes nationaux - Base 2014.</t>
  </si>
  <si>
    <t>Moyenne cycles antérieurs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</si>
</sst>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0.0"/>
    <numFmt numFmtId="165" formatCode="#,##0.0"/>
    <numFmt numFmtId="166" formatCode="0.000"/>
    <numFmt numFmtId="167" formatCode="0.0%"/>
    <numFmt numFmtId="168" formatCode="\+0.0;\-0.0"/>
    <numFmt numFmtId="169" formatCode="0.0000"/>
    <numFmt numFmtId="170" formatCode="#,##0.000"/>
    <numFmt numFmtId="171" formatCode="0.000000"/>
    <numFmt numFmtId="172" formatCode="_-* #,##0.00\ &quot;F&quot;_-;\-* #,##0.00\ &quot;F&quot;_-;_-* &quot;-&quot;??\ &quot;F&quot;_-;_-@_-"/>
    <numFmt numFmtId="173" formatCode="_-* #,##0.00\ _F_-;\-* #,##0.00\ _F_-;_-* &quot;-&quot;??\ _F_-;_-@_-"/>
    <numFmt numFmtId="174" formatCode="\+0.0%;\-0.0%"/>
  </numFmts>
  <fonts count="56" x14ac:knownFonts="1">
    <font>
      <sz val="10"/>
      <name val="Arial"/>
    </font>
    <font>
      <sz val="10"/>
      <name val="Arial"/>
      <family val="2"/>
    </font>
    <font>
      <b/>
      <sz val="12"/>
      <name val="Arial"/>
      <family val="2"/>
    </font>
    <font>
      <sz val="10"/>
      <name val="Arial"/>
      <family val="2"/>
    </font>
    <font>
      <b/>
      <i/>
      <sz val="10"/>
      <name val="Arial"/>
      <family val="2"/>
    </font>
    <font>
      <b/>
      <sz val="10"/>
      <name val="Arial"/>
      <family val="2"/>
    </font>
    <font>
      <sz val="8"/>
      <name val="Arial"/>
      <family val="2"/>
    </font>
    <font>
      <i/>
      <sz val="10"/>
      <name val="Arial"/>
      <family val="2"/>
    </font>
    <font>
      <sz val="9"/>
      <name val="Arial"/>
      <family val="2"/>
    </font>
    <font>
      <b/>
      <sz val="14"/>
      <name val="Arial"/>
      <family val="2"/>
    </font>
    <font>
      <sz val="12"/>
      <name val="Arial"/>
      <family val="2"/>
    </font>
    <font>
      <sz val="9.5"/>
      <name val="Arial"/>
      <family val="2"/>
    </font>
    <font>
      <b/>
      <sz val="9"/>
      <name val="Arial"/>
      <family val="2"/>
    </font>
    <font>
      <i/>
      <sz val="8"/>
      <name val="Arial"/>
      <family val="2"/>
    </font>
    <font>
      <sz val="10"/>
      <name val="Arial"/>
      <family val="2"/>
    </font>
    <font>
      <b/>
      <sz val="24"/>
      <name val="Arial"/>
      <family val="2"/>
    </font>
    <font>
      <sz val="8"/>
      <name val="Arial"/>
      <family val="2"/>
    </font>
    <font>
      <i/>
      <sz val="8"/>
      <color indexed="12"/>
      <name val="Arial"/>
      <family val="2"/>
    </font>
    <font>
      <sz val="12"/>
      <color indexed="12"/>
      <name val="Arial"/>
      <family val="2"/>
    </font>
    <font>
      <b/>
      <u/>
      <sz val="12"/>
      <name val="Arial"/>
      <family val="2"/>
    </font>
    <font>
      <b/>
      <u/>
      <sz val="10"/>
      <name val="Arial"/>
      <family val="2"/>
    </font>
    <font>
      <b/>
      <vertAlign val="superscript"/>
      <sz val="11"/>
      <name val="Arial"/>
      <family val="2"/>
    </font>
    <font>
      <b/>
      <sz val="10"/>
      <color theme="1"/>
      <name val="Arial"/>
      <family val="2"/>
    </font>
    <font>
      <i/>
      <sz val="10"/>
      <color theme="1"/>
      <name val="Arial"/>
      <family val="2"/>
    </font>
    <font>
      <b/>
      <sz val="9.5"/>
      <name val="Arial"/>
      <family val="2"/>
    </font>
    <font>
      <i/>
      <sz val="9.5"/>
      <name val="Arial"/>
      <family val="2"/>
    </font>
    <font>
      <sz val="10"/>
      <name val="Arial"/>
      <family val="2"/>
    </font>
    <font>
      <i/>
      <sz val="9"/>
      <name val="Arial"/>
      <family val="2"/>
    </font>
    <font>
      <sz val="10"/>
      <color indexed="10"/>
      <name val="Arial"/>
      <family val="2"/>
    </font>
    <font>
      <sz val="10"/>
      <name val="MS Sans Serif"/>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0"/>
      <color indexed="9"/>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i/>
      <sz val="9.5"/>
      <name val="Arial"/>
      <family val="2"/>
    </font>
    <font>
      <b/>
      <sz val="28"/>
      <name val="Arial"/>
      <family val="2"/>
    </font>
    <font>
      <i/>
      <vertAlign val="superscript"/>
      <sz val="10"/>
      <color theme="1"/>
      <name val="Arial"/>
      <family val="2"/>
    </font>
    <font>
      <vertAlign val="superscript"/>
      <sz val="10"/>
      <name val="Arial"/>
      <family val="2"/>
    </font>
    <font>
      <b/>
      <vertAlign val="superscript"/>
      <sz val="10"/>
      <name val="Arial"/>
      <family val="2"/>
    </font>
    <font>
      <i/>
      <vertAlign val="superscript"/>
      <sz val="10"/>
      <name val="Arial"/>
      <family val="2"/>
    </font>
    <font>
      <b/>
      <vertAlign val="superscript"/>
      <sz val="12"/>
      <name val="Arial"/>
      <family val="2"/>
    </font>
    <font>
      <sz val="10"/>
      <name val="Arial"/>
      <family val="2"/>
    </font>
  </fonts>
  <fills count="30">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31"/>
      </patternFill>
    </fill>
    <fill>
      <patternFill patternType="solid">
        <fgColor indexed="43"/>
      </patternFill>
    </fill>
    <fill>
      <patternFill patternType="solid">
        <fgColor indexed="10"/>
        <bgColor indexed="60"/>
      </patternFill>
    </fill>
    <fill>
      <patternFill patternType="solid">
        <fgColor indexed="55"/>
      </patternFill>
    </fill>
    <fill>
      <patternFill patternType="solid">
        <fgColor theme="0"/>
        <bgColor indexed="64"/>
      </patternFill>
    </fill>
  </fills>
  <borders count="21">
    <border>
      <left/>
      <right/>
      <top/>
      <bottom/>
      <diagonal/>
    </border>
    <border>
      <left/>
      <right/>
      <top style="thin">
        <color indexed="12"/>
      </top>
      <bottom/>
      <diagonal/>
    </border>
    <border>
      <left/>
      <right/>
      <top/>
      <bottom style="thin">
        <color indexed="12"/>
      </bottom>
      <diagonal/>
    </border>
    <border>
      <left/>
      <right/>
      <top style="thin">
        <color indexed="12"/>
      </top>
      <bottom style="thin">
        <color indexed="1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medium">
        <color indexed="8"/>
      </left>
      <right style="medium">
        <color indexed="8"/>
      </right>
      <top/>
      <bottom/>
      <diagonal/>
    </border>
    <border>
      <left style="thin">
        <color indexed="22"/>
      </left>
      <right style="thin">
        <color indexed="22"/>
      </right>
      <top style="thin">
        <color indexed="22"/>
      </top>
      <bottom style="thin">
        <color indexed="22"/>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95">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22" borderId="0" applyNumberFormat="0" applyBorder="0" applyAlignment="0" applyProtection="0"/>
    <xf numFmtId="0" fontId="32" fillId="0" borderId="0" applyNumberFormat="0" applyFill="0" applyBorder="0" applyAlignment="0" applyProtection="0"/>
    <xf numFmtId="0" fontId="33" fillId="23" borderId="7" applyNumberFormat="0" applyAlignment="0" applyProtection="0"/>
    <xf numFmtId="0" fontId="34" fillId="0" borderId="8" applyNumberFormat="0" applyFill="0" applyAlignment="0" applyProtection="0"/>
    <xf numFmtId="0" fontId="29" fillId="0" borderId="9" applyNumberFormat="0" applyFill="0" applyProtection="0">
      <alignment horizontal="center" vertical="center"/>
    </xf>
    <xf numFmtId="0" fontId="29" fillId="0" borderId="9" applyNumberFormat="0" applyFill="0" applyProtection="0">
      <alignment horizontal="center" vertical="center"/>
    </xf>
    <xf numFmtId="0" fontId="26" fillId="24" borderId="10" applyNumberFormat="0" applyFont="0" applyAlignment="0" applyProtection="0"/>
    <xf numFmtId="0" fontId="26" fillId="24" borderId="10" applyNumberFormat="0" applyFont="0" applyAlignment="0" applyProtection="0"/>
    <xf numFmtId="0" fontId="1" fillId="0" borderId="11" applyNumberFormat="0" applyFill="0" applyProtection="0">
      <alignment horizontal="center" vertical="center"/>
    </xf>
    <xf numFmtId="0" fontId="35" fillId="10" borderId="7" applyNumberFormat="0" applyAlignment="0" applyProtection="0"/>
    <xf numFmtId="0" fontId="1" fillId="25" borderId="12" applyNumberFormat="0" applyProtection="0">
      <alignment horizontal="center" vertical="center" wrapText="1"/>
    </xf>
    <xf numFmtId="49" fontId="2" fillId="25" borderId="13" applyProtection="0">
      <alignment horizontal="center" vertical="center"/>
    </xf>
    <xf numFmtId="0" fontId="36" fillId="6" borderId="0" applyNumberFormat="0" applyBorder="0" applyAlignment="0" applyProtection="0"/>
    <xf numFmtId="49" fontId="1" fillId="0" borderId="9" applyFill="0" applyProtection="0">
      <alignment horizontal="left" vertical="center"/>
    </xf>
    <xf numFmtId="0" fontId="28" fillId="0" borderId="0" applyFill="0" applyProtection="0">
      <alignment horizontal="left" vertical="center"/>
    </xf>
    <xf numFmtId="173" fontId="26"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26" fillId="0" borderId="0" applyFont="0" applyFill="0" applyBorder="0" applyAlignment="0" applyProtection="0"/>
    <xf numFmtId="172" fontId="26" fillId="0" borderId="0" applyFont="0" applyFill="0" applyBorder="0" applyAlignment="0" applyProtection="0"/>
    <xf numFmtId="172" fontId="26" fillId="0" borderId="0" applyFont="0" applyFill="0" applyBorder="0" applyAlignment="0" applyProtection="0"/>
    <xf numFmtId="0" fontId="1" fillId="0" borderId="0"/>
    <xf numFmtId="0" fontId="1" fillId="0" borderId="0"/>
    <xf numFmtId="0" fontId="37" fillId="26" borderId="0" applyNumberFormat="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38" fillId="27" borderId="14" applyNumberFormat="0" applyProtection="0">
      <alignment horizontal="center" vertical="center"/>
    </xf>
    <xf numFmtId="9" fontId="2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0" fontId="39" fillId="7" borderId="0" applyNumberFormat="0" applyBorder="0" applyAlignment="0" applyProtection="0"/>
    <xf numFmtId="0" fontId="40" fillId="23" borderId="15"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6" applyNumberFormat="0" applyFill="0" applyAlignment="0" applyProtection="0"/>
    <xf numFmtId="0" fontId="44" fillId="0" borderId="17" applyNumberFormat="0" applyFill="0" applyAlignment="0" applyProtection="0"/>
    <xf numFmtId="0" fontId="45" fillId="0" borderId="18" applyNumberFormat="0" applyFill="0" applyAlignment="0" applyProtection="0"/>
    <xf numFmtId="0" fontId="45" fillId="0" borderId="0" applyNumberFormat="0" applyFill="0" applyBorder="0" applyAlignment="0" applyProtection="0"/>
    <xf numFmtId="0" fontId="46" fillId="0" borderId="19" applyNumberFormat="0" applyFill="0" applyAlignment="0" applyProtection="0"/>
    <xf numFmtId="0" fontId="47" fillId="28" borderId="20" applyNumberFormat="0" applyAlignment="0" applyProtection="0"/>
    <xf numFmtId="0" fontId="1" fillId="0" borderId="0"/>
    <xf numFmtId="0" fontId="1" fillId="24" borderId="10" applyNumberFormat="0" applyFont="0" applyAlignment="0" applyProtection="0"/>
    <xf numFmtId="0" fontId="1" fillId="24" borderId="10" applyNumberFormat="0" applyFont="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9" fontId="1" fillId="0" borderId="0" applyFont="0" applyFill="0" applyBorder="0" applyAlignment="0" applyProtection="0"/>
    <xf numFmtId="43" fontId="55" fillId="0" borderId="0" applyFont="0" applyFill="0" applyBorder="0" applyAlignment="0" applyProtection="0"/>
  </cellStyleXfs>
  <cellXfs count="325">
    <xf numFmtId="0" fontId="0" fillId="0" borderId="0" xfId="0"/>
    <xf numFmtId="0" fontId="2" fillId="0" borderId="0" xfId="0" applyFont="1"/>
    <xf numFmtId="0" fontId="0" fillId="0" borderId="0" xfId="0" applyBorder="1"/>
    <xf numFmtId="3" fontId="3" fillId="0" borderId="0" xfId="10" applyNumberFormat="1" applyFont="1" applyAlignment="1">
      <alignment horizontal="left"/>
    </xf>
    <xf numFmtId="0" fontId="0" fillId="0" borderId="0" xfId="0" applyBorder="1" applyAlignment="1">
      <alignment wrapText="1"/>
    </xf>
    <xf numFmtId="164" fontId="0" fillId="0" borderId="0" xfId="0" applyNumberFormat="1" applyBorder="1"/>
    <xf numFmtId="0" fontId="3" fillId="0" borderId="0" xfId="1" applyFont="1" applyAlignment="1">
      <alignment vertical="center"/>
    </xf>
    <xf numFmtId="0" fontId="3" fillId="0" borderId="0" xfId="1" applyFont="1" applyFill="1" applyAlignment="1">
      <alignment vertical="center"/>
    </xf>
    <xf numFmtId="0" fontId="3" fillId="0" borderId="0" xfId="1" applyFont="1" applyBorder="1" applyAlignment="1">
      <alignment vertical="center"/>
    </xf>
    <xf numFmtId="0" fontId="3" fillId="0" borderId="0" xfId="0" applyFont="1"/>
    <xf numFmtId="0" fontId="5" fillId="0" borderId="0" xfId="1" applyFont="1" applyAlignment="1">
      <alignment vertical="center"/>
    </xf>
    <xf numFmtId="0" fontId="5" fillId="0" borderId="0" xfId="1" applyFont="1" applyBorder="1" applyAlignment="1">
      <alignment vertical="center"/>
    </xf>
    <xf numFmtId="0" fontId="7" fillId="0" borderId="0" xfId="1" applyFont="1" applyBorder="1" applyAlignment="1">
      <alignment vertical="center"/>
    </xf>
    <xf numFmtId="0" fontId="7" fillId="0" borderId="0" xfId="1" applyFont="1" applyAlignment="1">
      <alignment vertical="center"/>
    </xf>
    <xf numFmtId="0" fontId="8" fillId="0" borderId="0" xfId="1" applyFont="1" applyFill="1" applyAlignment="1">
      <alignment vertical="center"/>
    </xf>
    <xf numFmtId="0" fontId="8" fillId="0" borderId="0" xfId="1" applyFont="1" applyAlignment="1">
      <alignment vertical="center"/>
    </xf>
    <xf numFmtId="0" fontId="6" fillId="0" borderId="0" xfId="0" applyFont="1" applyFill="1" applyBorder="1" applyAlignment="1">
      <alignment horizontal="left" wrapText="1"/>
    </xf>
    <xf numFmtId="0" fontId="9" fillId="0" borderId="0" xfId="0" applyFont="1"/>
    <xf numFmtId="0" fontId="11" fillId="0" borderId="0" xfId="3" applyFont="1" applyBorder="1" applyAlignment="1">
      <alignment vertical="center"/>
    </xf>
    <xf numFmtId="0" fontId="10" fillId="0" borderId="0" xfId="3" applyFont="1" applyFill="1" applyBorder="1" applyAlignment="1">
      <alignment vertical="center"/>
    </xf>
    <xf numFmtId="0" fontId="10" fillId="0" borderId="0" xfId="3" applyFont="1" applyFill="1" applyAlignment="1">
      <alignment vertical="center"/>
    </xf>
    <xf numFmtId="0" fontId="9" fillId="0" borderId="0" xfId="0" applyFont="1" applyBorder="1" applyAlignment="1">
      <alignment horizontal="left" wrapText="1"/>
    </xf>
    <xf numFmtId="0" fontId="5" fillId="0" borderId="0" xfId="0" applyFont="1" applyBorder="1"/>
    <xf numFmtId="0" fontId="7" fillId="0" borderId="0" xfId="0" applyFont="1" applyBorder="1"/>
    <xf numFmtId="0" fontId="13" fillId="0" borderId="0" xfId="0" applyFont="1" applyFill="1" applyBorder="1"/>
    <xf numFmtId="0" fontId="2" fillId="0" borderId="0" xfId="1" applyFont="1" applyAlignment="1">
      <alignment vertical="center"/>
    </xf>
    <xf numFmtId="0" fontId="13" fillId="0" borderId="0" xfId="1" applyFont="1" applyFill="1" applyAlignment="1">
      <alignment horizontal="right" vertical="center"/>
    </xf>
    <xf numFmtId="168" fontId="3" fillId="0" borderId="0" xfId="1" applyNumberFormat="1" applyFont="1" applyFill="1" applyBorder="1" applyAlignment="1">
      <alignment vertical="center"/>
    </xf>
    <xf numFmtId="0" fontId="7" fillId="0" borderId="0" xfId="1" applyFont="1" applyFill="1" applyAlignment="1">
      <alignment vertical="center"/>
    </xf>
    <xf numFmtId="0" fontId="7" fillId="0" borderId="0" xfId="0" applyFont="1"/>
    <xf numFmtId="0" fontId="7" fillId="0" borderId="0" xfId="0" applyFont="1" applyBorder="1" applyAlignment="1">
      <alignment horizontal="left" wrapText="1"/>
    </xf>
    <xf numFmtId="0" fontId="1" fillId="0" borderId="0" xfId="0" applyFont="1"/>
    <xf numFmtId="0" fontId="14" fillId="0" borderId="0" xfId="0" applyFont="1"/>
    <xf numFmtId="166" fontId="14" fillId="0" borderId="0" xfId="0" applyNumberFormat="1" applyFont="1"/>
    <xf numFmtId="164" fontId="0" fillId="0" borderId="0" xfId="0" applyNumberFormat="1"/>
    <xf numFmtId="2" fontId="3" fillId="0" borderId="0" xfId="1" applyNumberFormat="1" applyFont="1" applyAlignment="1">
      <alignment vertical="center"/>
    </xf>
    <xf numFmtId="0" fontId="10" fillId="0" borderId="0" xfId="0" applyFont="1"/>
    <xf numFmtId="0" fontId="2" fillId="0" borderId="0" xfId="0" applyFont="1" applyAlignment="1">
      <alignment horizontal="center"/>
    </xf>
    <xf numFmtId="164" fontId="1" fillId="0" borderId="0" xfId="1" applyNumberFormat="1" applyBorder="1"/>
    <xf numFmtId="164" fontId="3" fillId="0" borderId="0" xfId="0" applyNumberFormat="1" applyFont="1"/>
    <xf numFmtId="0" fontId="5" fillId="0" borderId="0" xfId="0" applyFont="1"/>
    <xf numFmtId="165" fontId="3" fillId="0" borderId="0" xfId="0" applyNumberFormat="1" applyFont="1" applyBorder="1"/>
    <xf numFmtId="2" fontId="0" fillId="0" borderId="0" xfId="0" applyNumberFormat="1"/>
    <xf numFmtId="164" fontId="1" fillId="0" borderId="0" xfId="2" applyNumberFormat="1"/>
    <xf numFmtId="164" fontId="1" fillId="0" borderId="0" xfId="2" applyNumberFormat="1" applyBorder="1"/>
    <xf numFmtId="164" fontId="14" fillId="0" borderId="0" xfId="0" applyNumberFormat="1" applyFont="1"/>
    <xf numFmtId="165" fontId="0" fillId="0" borderId="0" xfId="0" applyNumberFormat="1" applyAlignment="1">
      <alignment horizontal="right"/>
    </xf>
    <xf numFmtId="165" fontId="10" fillId="0" borderId="0" xfId="3" applyNumberFormat="1" applyFont="1" applyFill="1" applyBorder="1" applyAlignment="1">
      <alignment vertical="center"/>
    </xf>
    <xf numFmtId="165" fontId="5" fillId="0" borderId="0" xfId="0" applyNumberFormat="1" applyFont="1" applyFill="1" applyAlignment="1">
      <alignment horizontal="right"/>
    </xf>
    <xf numFmtId="0" fontId="5" fillId="0" borderId="3" xfId="0" applyFont="1" applyBorder="1"/>
    <xf numFmtId="0" fontId="16" fillId="0" borderId="0" xfId="0" applyFont="1" applyBorder="1" applyAlignment="1">
      <alignment horizontal="center" vertical="center" wrapText="1"/>
    </xf>
    <xf numFmtId="2" fontId="2" fillId="0" borderId="0" xfId="1" applyNumberFormat="1" applyFont="1" applyAlignment="1">
      <alignment vertical="center"/>
    </xf>
    <xf numFmtId="3" fontId="17" fillId="0" borderId="0" xfId="10" applyNumberFormat="1" applyFont="1" applyAlignment="1">
      <alignment horizontal="left"/>
    </xf>
    <xf numFmtId="2" fontId="0" fillId="0" borderId="0" xfId="0" applyNumberFormat="1" applyBorder="1"/>
    <xf numFmtId="0" fontId="19" fillId="0" borderId="0" xfId="0" applyFont="1"/>
    <xf numFmtId="0" fontId="1" fillId="0" borderId="0" xfId="0" applyFont="1" applyAlignment="1">
      <alignment vertical="center"/>
    </xf>
    <xf numFmtId="2" fontId="1" fillId="0" borderId="1" xfId="0" applyNumberFormat="1" applyFont="1" applyBorder="1"/>
    <xf numFmtId="2" fontId="1" fillId="0" borderId="2" xfId="0" applyNumberFormat="1" applyFont="1" applyBorder="1" applyAlignment="1">
      <alignment vertical="center"/>
    </xf>
    <xf numFmtId="4" fontId="0" fillId="0" borderId="1" xfId="0" applyNumberFormat="1" applyBorder="1" applyAlignment="1">
      <alignment horizontal="right"/>
    </xf>
    <xf numFmtId="4" fontId="0" fillId="0" borderId="0" xfId="0" applyNumberFormat="1" applyBorder="1" applyAlignment="1">
      <alignment horizontal="right"/>
    </xf>
    <xf numFmtId="0" fontId="14" fillId="0" borderId="0" xfId="0" applyFont="1" applyBorder="1"/>
    <xf numFmtId="0" fontId="14" fillId="0" borderId="1" xfId="0" applyFont="1" applyBorder="1"/>
    <xf numFmtId="0" fontId="5" fillId="0" borderId="3" xfId="0" applyNumberFormat="1" applyFont="1" applyBorder="1"/>
    <xf numFmtId="2" fontId="14" fillId="0" borderId="1" xfId="0" applyNumberFormat="1" applyFont="1" applyBorder="1"/>
    <xf numFmtId="2" fontId="14" fillId="0" borderId="0" xfId="0" applyNumberFormat="1" applyFont="1" applyBorder="1"/>
    <xf numFmtId="2" fontId="14" fillId="0" borderId="2" xfId="0" applyNumberFormat="1" applyFont="1" applyBorder="1"/>
    <xf numFmtId="0" fontId="5" fillId="2" borderId="0" xfId="0" applyFont="1" applyFill="1" applyAlignment="1">
      <alignment horizontal="center"/>
    </xf>
    <xf numFmtId="0" fontId="7" fillId="0" borderId="0" xfId="3" applyFont="1" applyAlignment="1">
      <alignment vertical="center"/>
    </xf>
    <xf numFmtId="0" fontId="7" fillId="3" borderId="1" xfId="3" applyFont="1" applyFill="1" applyBorder="1" applyAlignment="1">
      <alignment horizontal="left" vertical="center"/>
    </xf>
    <xf numFmtId="0" fontId="7" fillId="3" borderId="0" xfId="3" applyFont="1" applyFill="1" applyAlignment="1">
      <alignment vertical="center"/>
    </xf>
    <xf numFmtId="0" fontId="4" fillId="0" borderId="0" xfId="3" applyFont="1" applyAlignment="1">
      <alignment vertical="center"/>
    </xf>
    <xf numFmtId="169" fontId="5" fillId="0" borderId="0" xfId="3" applyNumberFormat="1" applyFont="1" applyFill="1" applyBorder="1" applyAlignment="1">
      <alignment vertical="center"/>
    </xf>
    <xf numFmtId="0" fontId="1" fillId="0" borderId="0" xfId="1" applyFont="1" applyAlignment="1">
      <alignment vertical="center"/>
    </xf>
    <xf numFmtId="0" fontId="0" fillId="0" borderId="0" xfId="0" applyAlignment="1">
      <alignment horizontal="left"/>
    </xf>
    <xf numFmtId="0" fontId="1" fillId="0" borderId="0" xfId="1" applyFont="1" applyBorder="1" applyAlignment="1">
      <alignment vertical="center"/>
    </xf>
    <xf numFmtId="2" fontId="1" fillId="0" borderId="0" xfId="1" applyNumberFormat="1" applyFont="1" applyAlignment="1">
      <alignment vertical="center"/>
    </xf>
    <xf numFmtId="0" fontId="4" fillId="0" borderId="0" xfId="1" applyFont="1" applyFill="1" applyAlignment="1">
      <alignment vertical="center"/>
    </xf>
    <xf numFmtId="0" fontId="1" fillId="0" borderId="2" xfId="0" applyFont="1" applyBorder="1"/>
    <xf numFmtId="0" fontId="20" fillId="2" borderId="0" xfId="0" applyFont="1" applyFill="1" applyAlignment="1">
      <alignment horizont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 fillId="0" borderId="1" xfId="0" applyFont="1" applyBorder="1"/>
    <xf numFmtId="0" fontId="1" fillId="0" borderId="0" xfId="0" applyFont="1" applyBorder="1"/>
    <xf numFmtId="0" fontId="1" fillId="0" borderId="2" xfId="0" applyFont="1" applyBorder="1" applyAlignment="1">
      <alignment vertical="center" wrapText="1"/>
    </xf>
    <xf numFmtId="0" fontId="7" fillId="0" borderId="1" xfId="3" applyFont="1" applyBorder="1" applyAlignment="1">
      <alignment vertical="center"/>
    </xf>
    <xf numFmtId="0" fontId="7" fillId="0" borderId="0" xfId="3" applyFont="1" applyBorder="1" applyAlignment="1">
      <alignment vertical="center"/>
    </xf>
    <xf numFmtId="4" fontId="1" fillId="0" borderId="2" xfId="3" applyNumberFormat="1" applyFont="1" applyFill="1" applyBorder="1" applyAlignment="1">
      <alignment vertical="center"/>
    </xf>
    <xf numFmtId="0" fontId="1" fillId="0" borderId="0" xfId="0" applyFont="1" applyBorder="1" applyAlignment="1">
      <alignment vertical="center" wrapText="1"/>
    </xf>
    <xf numFmtId="4" fontId="1" fillId="0" borderId="0" xfId="3" applyNumberFormat="1" applyFont="1" applyFill="1" applyBorder="1" applyAlignment="1">
      <alignment vertical="center"/>
    </xf>
    <xf numFmtId="0" fontId="1" fillId="0" borderId="0" xfId="3" applyFont="1" applyAlignment="1">
      <alignment vertical="center"/>
    </xf>
    <xf numFmtId="0" fontId="1" fillId="0" borderId="3" xfId="0" applyFont="1" applyBorder="1" applyAlignment="1">
      <alignment vertical="center" wrapText="1"/>
    </xf>
    <xf numFmtId="169" fontId="1" fillId="0" borderId="0" xfId="3" applyNumberFormat="1" applyFont="1" applyFill="1" applyBorder="1" applyAlignment="1">
      <alignment vertical="center"/>
    </xf>
    <xf numFmtId="169" fontId="1" fillId="3" borderId="0" xfId="3" applyNumberFormat="1" applyFont="1" applyFill="1" applyBorder="1" applyAlignment="1">
      <alignment vertical="center"/>
    </xf>
    <xf numFmtId="0" fontId="1" fillId="0" borderId="0" xfId="0" applyFont="1" applyFill="1" applyBorder="1"/>
    <xf numFmtId="3" fontId="13" fillId="0" borderId="0" xfId="10" applyNumberFormat="1" applyFont="1" applyAlignment="1">
      <alignment horizontal="left"/>
    </xf>
    <xf numFmtId="164" fontId="1" fillId="0" borderId="0" xfId="0" applyNumberFormat="1" applyFont="1" applyBorder="1"/>
    <xf numFmtId="167" fontId="1" fillId="0" borderId="0" xfId="11" applyNumberFormat="1" applyFont="1" applyBorder="1"/>
    <xf numFmtId="164" fontId="1" fillId="0" borderId="0" xfId="0" applyNumberFormat="1" applyFont="1"/>
    <xf numFmtId="0" fontId="5" fillId="0" borderId="4" xfId="0" applyFont="1" applyFill="1" applyBorder="1" applyAlignment="1">
      <alignment horizontal="center" vertical="center" wrapText="1"/>
    </xf>
    <xf numFmtId="0" fontId="1" fillId="0" borderId="5" xfId="0" applyFont="1" applyBorder="1"/>
    <xf numFmtId="0" fontId="1" fillId="0" borderId="4" xfId="0" applyFont="1" applyBorder="1"/>
    <xf numFmtId="0" fontId="5" fillId="0" borderId="4" xfId="0" applyFont="1" applyBorder="1" applyAlignment="1">
      <alignment horizontal="center"/>
    </xf>
    <xf numFmtId="0" fontId="5" fillId="0" borderId="4" xfId="0" applyFont="1" applyBorder="1"/>
    <xf numFmtId="0" fontId="4" fillId="0" borderId="4" xfId="0" applyFont="1" applyFill="1" applyBorder="1"/>
    <xf numFmtId="2" fontId="5" fillId="0" borderId="0" xfId="1" applyNumberFormat="1" applyFont="1" applyFill="1" applyAlignment="1">
      <alignment vertical="center"/>
    </xf>
    <xf numFmtId="164" fontId="5" fillId="0" borderId="0" xfId="1" applyNumberFormat="1" applyFont="1" applyFill="1" applyAlignment="1">
      <alignment vertical="center"/>
    </xf>
    <xf numFmtId="2" fontId="1" fillId="0" borderId="0" xfId="1" applyNumberFormat="1" applyFont="1" applyFill="1" applyAlignment="1">
      <alignment vertical="center"/>
    </xf>
    <xf numFmtId="164" fontId="5" fillId="0" borderId="0" xfId="0" applyNumberFormat="1" applyFont="1" applyFill="1" applyAlignment="1">
      <alignment horizontal="right"/>
    </xf>
    <xf numFmtId="0" fontId="1" fillId="0" borderId="0" xfId="1" applyFont="1" applyFill="1" applyAlignment="1">
      <alignment vertical="center" wrapText="1"/>
    </xf>
    <xf numFmtId="0" fontId="1" fillId="0" borderId="0" xfId="1" applyFont="1" applyFill="1" applyAlignment="1">
      <alignment vertical="center"/>
    </xf>
    <xf numFmtId="0" fontId="5" fillId="0" borderId="0" xfId="1" applyFont="1" applyFill="1" applyAlignment="1">
      <alignment vertical="center"/>
    </xf>
    <xf numFmtId="164" fontId="2" fillId="0" borderId="0" xfId="1" applyNumberFormat="1" applyFont="1" applyFill="1" applyBorder="1" applyAlignment="1">
      <alignment vertical="center"/>
    </xf>
    <xf numFmtId="0" fontId="2" fillId="0" borderId="0" xfId="1" applyFont="1" applyFill="1" applyBorder="1" applyAlignment="1">
      <alignment vertical="center"/>
    </xf>
    <xf numFmtId="0" fontId="5" fillId="0" borderId="0" xfId="1" applyFont="1" applyFill="1" applyBorder="1" applyAlignment="1">
      <alignment vertical="center"/>
    </xf>
    <xf numFmtId="164" fontId="1" fillId="0" borderId="0" xfId="0" applyNumberFormat="1" applyFont="1" applyFill="1" applyAlignment="1">
      <alignment horizontal="right"/>
    </xf>
    <xf numFmtId="164" fontId="1" fillId="0" borderId="0" xfId="1" applyNumberFormat="1" applyFont="1" applyFill="1" applyAlignment="1">
      <alignment vertical="center"/>
    </xf>
    <xf numFmtId="164" fontId="1" fillId="0" borderId="0" xfId="1" applyNumberFormat="1" applyFont="1" applyFill="1" applyBorder="1"/>
    <xf numFmtId="0" fontId="1" fillId="0" borderId="0" xfId="1" applyFont="1" applyFill="1" applyBorder="1" applyAlignment="1">
      <alignment vertical="center"/>
    </xf>
    <xf numFmtId="2" fontId="7" fillId="0" borderId="0" xfId="1" applyNumberFormat="1" applyFont="1" applyAlignment="1">
      <alignment vertical="center"/>
    </xf>
    <xf numFmtId="2" fontId="1" fillId="0" borderId="4" xfId="1" applyNumberFormat="1" applyFont="1" applyFill="1" applyBorder="1" applyAlignment="1">
      <alignment vertical="center"/>
    </xf>
    <xf numFmtId="0" fontId="5" fillId="0" borderId="4" xfId="0" applyFont="1" applyFill="1" applyBorder="1" applyAlignment="1">
      <alignment horizontal="center"/>
    </xf>
    <xf numFmtId="0" fontId="22" fillId="0" borderId="5" xfId="1" applyFont="1" applyFill="1" applyBorder="1" applyAlignment="1"/>
    <xf numFmtId="0" fontId="13" fillId="0" borderId="0" xfId="1" applyFont="1"/>
    <xf numFmtId="0" fontId="13" fillId="0" borderId="0" xfId="1" applyFont="1" applyAlignment="1"/>
    <xf numFmtId="0" fontId="23" fillId="0" borderId="5" xfId="1" applyFont="1" applyFill="1" applyBorder="1" applyAlignment="1">
      <alignment vertical="center"/>
    </xf>
    <xf numFmtId="164" fontId="23" fillId="0" borderId="5" xfId="0" applyNumberFormat="1" applyFont="1" applyFill="1" applyBorder="1" applyAlignment="1">
      <alignment horizontal="right"/>
    </xf>
    <xf numFmtId="0" fontId="5" fillId="0" borderId="6" xfId="1" applyFont="1" applyFill="1" applyBorder="1" applyAlignment="1">
      <alignment vertical="center"/>
    </xf>
    <xf numFmtId="164" fontId="5" fillId="0" borderId="6" xfId="0" applyNumberFormat="1" applyFont="1" applyFill="1" applyBorder="1" applyAlignment="1">
      <alignment horizontal="right"/>
    </xf>
    <xf numFmtId="0" fontId="7" fillId="0" borderId="5" xfId="1" applyFont="1" applyFill="1" applyBorder="1" applyAlignment="1">
      <alignment vertical="center"/>
    </xf>
    <xf numFmtId="164" fontId="7" fillId="0" borderId="5" xfId="0" applyNumberFormat="1" applyFont="1" applyFill="1" applyBorder="1" applyAlignment="1">
      <alignment horizontal="right"/>
    </xf>
    <xf numFmtId="0" fontId="22" fillId="0" borderId="6" xfId="1" applyFont="1" applyFill="1" applyBorder="1" applyAlignment="1">
      <alignment vertical="center"/>
    </xf>
    <xf numFmtId="164" fontId="22" fillId="0" borderId="6" xfId="0" applyNumberFormat="1" applyFont="1" applyFill="1" applyBorder="1" applyAlignment="1">
      <alignment horizontal="right"/>
    </xf>
    <xf numFmtId="0" fontId="5" fillId="4" borderId="4" xfId="0" applyFont="1" applyFill="1" applyBorder="1" applyAlignment="1">
      <alignment horizontal="center"/>
    </xf>
    <xf numFmtId="2" fontId="1" fillId="4" borderId="0" xfId="1" applyNumberFormat="1" applyFont="1" applyFill="1" applyAlignment="1">
      <alignment vertical="center"/>
    </xf>
    <xf numFmtId="164" fontId="5" fillId="4" borderId="0" xfId="1" applyNumberFormat="1" applyFont="1" applyFill="1" applyAlignment="1">
      <alignment vertical="center"/>
    </xf>
    <xf numFmtId="164" fontId="1" fillId="4" borderId="0" xfId="0" applyNumberFormat="1" applyFont="1" applyFill="1" applyAlignment="1">
      <alignment horizontal="right"/>
    </xf>
    <xf numFmtId="164" fontId="1" fillId="4" borderId="0" xfId="1" applyNumberFormat="1" applyFont="1" applyFill="1" applyAlignment="1">
      <alignment vertical="center"/>
    </xf>
    <xf numFmtId="164" fontId="5" fillId="4" borderId="0" xfId="0" applyNumberFormat="1" applyFont="1" applyFill="1" applyAlignment="1">
      <alignment horizontal="right"/>
    </xf>
    <xf numFmtId="164" fontId="1" fillId="4" borderId="0" xfId="1" applyNumberFormat="1" applyFont="1" applyFill="1" applyBorder="1"/>
    <xf numFmtId="164" fontId="5" fillId="4" borderId="6" xfId="0" applyNumberFormat="1" applyFont="1" applyFill="1" applyBorder="1" applyAlignment="1">
      <alignment horizontal="right"/>
    </xf>
    <xf numFmtId="164" fontId="7" fillId="4" borderId="5" xfId="0" applyNumberFormat="1" applyFont="1" applyFill="1" applyBorder="1" applyAlignment="1">
      <alignment horizontal="right"/>
    </xf>
    <xf numFmtId="164" fontId="2" fillId="4" borderId="0" xfId="1" applyNumberFormat="1" applyFont="1" applyFill="1" applyBorder="1" applyAlignment="1">
      <alignment vertical="center"/>
    </xf>
    <xf numFmtId="164" fontId="22" fillId="4" borderId="6" xfId="0" applyNumberFormat="1" applyFont="1" applyFill="1" applyBorder="1" applyAlignment="1">
      <alignment horizontal="right"/>
    </xf>
    <xf numFmtId="164" fontId="23" fillId="4" borderId="5" xfId="0" applyNumberFormat="1" applyFont="1" applyFill="1" applyBorder="1" applyAlignment="1">
      <alignment horizontal="right"/>
    </xf>
    <xf numFmtId="0" fontId="1" fillId="4" borderId="0" xfId="1" applyFont="1" applyFill="1" applyAlignment="1">
      <alignment vertical="center"/>
    </xf>
    <xf numFmtId="0" fontId="13" fillId="0" borderId="0" xfId="8" applyFont="1"/>
    <xf numFmtId="0" fontId="25" fillId="0" borderId="0" xfId="3" applyFont="1" applyBorder="1" applyAlignment="1">
      <alignment vertical="center"/>
    </xf>
    <xf numFmtId="0" fontId="18" fillId="0" borderId="4" xfId="3" applyFont="1" applyBorder="1" applyAlignment="1">
      <alignment vertical="center"/>
    </xf>
    <xf numFmtId="0" fontId="11" fillId="0" borderId="6" xfId="3" applyFont="1" applyBorder="1" applyAlignment="1">
      <alignment vertical="center"/>
    </xf>
    <xf numFmtId="0" fontId="24" fillId="0" borderId="4" xfId="3" applyFont="1" applyBorder="1" applyAlignment="1">
      <alignment vertical="center"/>
    </xf>
    <xf numFmtId="164" fontId="1" fillId="0" borderId="0" xfId="1" applyNumberFormat="1" applyFont="1"/>
    <xf numFmtId="0" fontId="1" fillId="0" borderId="6" xfId="0" applyFont="1" applyBorder="1"/>
    <xf numFmtId="0" fontId="7" fillId="0" borderId="4" xfId="10" applyFont="1" applyBorder="1"/>
    <xf numFmtId="0" fontId="7" fillId="0" borderId="6" xfId="10" applyFont="1" applyBorder="1"/>
    <xf numFmtId="0" fontId="5" fillId="0" borderId="6" xfId="10" applyFont="1" applyBorder="1" applyAlignment="1">
      <alignment horizontal="right"/>
    </xf>
    <xf numFmtId="0" fontId="5" fillId="4" borderId="6" xfId="10" applyFont="1" applyFill="1" applyBorder="1" applyAlignment="1">
      <alignment horizontal="right"/>
    </xf>
    <xf numFmtId="0" fontId="1" fillId="0" borderId="0" xfId="0" applyFont="1" applyFill="1"/>
    <xf numFmtId="0" fontId="1" fillId="0" borderId="4" xfId="1" applyFont="1" applyBorder="1" applyAlignment="1">
      <alignment vertical="center"/>
    </xf>
    <xf numFmtId="164" fontId="3" fillId="0" borderId="0" xfId="1" applyNumberFormat="1" applyFont="1" applyAlignment="1">
      <alignment vertical="center"/>
    </xf>
    <xf numFmtId="167" fontId="0" fillId="0" borderId="0" xfId="11" applyNumberFormat="1" applyFont="1"/>
    <xf numFmtId="169" fontId="1" fillId="0" borderId="0" xfId="2" applyNumberFormat="1"/>
    <xf numFmtId="165" fontId="1" fillId="0" borderId="0" xfId="0" applyNumberFormat="1" applyFont="1" applyAlignment="1">
      <alignment horizontal="right"/>
    </xf>
    <xf numFmtId="170" fontId="0" fillId="0" borderId="0" xfId="0" applyNumberFormat="1" applyAlignment="1">
      <alignment horizontal="right"/>
    </xf>
    <xf numFmtId="169" fontId="0" fillId="0" borderId="0" xfId="0" applyNumberFormat="1"/>
    <xf numFmtId="171" fontId="0" fillId="0" borderId="0" xfId="0" applyNumberFormat="1"/>
    <xf numFmtId="0" fontId="0" fillId="0" borderId="0" xfId="0"/>
    <xf numFmtId="0" fontId="7" fillId="0" borderId="0" xfId="1" applyFont="1"/>
    <xf numFmtId="0" fontId="6" fillId="0" borderId="0" xfId="1" applyFont="1"/>
    <xf numFmtId="0" fontId="2" fillId="0" borderId="0" xfId="1" applyFont="1"/>
    <xf numFmtId="164" fontId="8" fillId="0" borderId="0" xfId="1" applyNumberFormat="1" applyFont="1" applyBorder="1"/>
    <xf numFmtId="0" fontId="5" fillId="0" borderId="4" xfId="1" applyFont="1" applyBorder="1"/>
    <xf numFmtId="0" fontId="1" fillId="0" borderId="0" xfId="1" applyFont="1" applyBorder="1"/>
    <xf numFmtId="0" fontId="1" fillId="0" borderId="5" xfId="1" applyFont="1" applyBorder="1"/>
    <xf numFmtId="0" fontId="5" fillId="0" borderId="4" xfId="1" applyFont="1" applyBorder="1" applyAlignment="1">
      <alignment wrapText="1"/>
    </xf>
    <xf numFmtId="165" fontId="0" fillId="0" borderId="0" xfId="0" applyNumberFormat="1"/>
    <xf numFmtId="0" fontId="5" fillId="0" borderId="6" xfId="1" applyFont="1" applyBorder="1"/>
    <xf numFmtId="0" fontId="13" fillId="0" borderId="0" xfId="1" applyFont="1"/>
    <xf numFmtId="0" fontId="7" fillId="0" borderId="0" xfId="56" applyFont="1" applyFill="1"/>
    <xf numFmtId="164" fontId="27" fillId="0" borderId="0" xfId="1" applyNumberFormat="1" applyFont="1" applyBorder="1"/>
    <xf numFmtId="168" fontId="22" fillId="4" borderId="5" xfId="0" applyNumberFormat="1" applyFont="1" applyFill="1" applyBorder="1" applyAlignment="1">
      <alignment horizontal="right"/>
    </xf>
    <xf numFmtId="168" fontId="22" fillId="0" borderId="5" xfId="0" applyNumberFormat="1" applyFont="1" applyFill="1" applyBorder="1" applyAlignment="1">
      <alignment horizontal="right"/>
    </xf>
    <xf numFmtId="0" fontId="5" fillId="0" borderId="0" xfId="0" applyFont="1" applyFill="1" applyBorder="1"/>
    <xf numFmtId="0" fontId="4" fillId="0" borderId="0" xfId="0" applyFont="1" applyBorder="1"/>
    <xf numFmtId="0" fontId="24" fillId="0" borderId="0" xfId="3" applyFont="1" applyBorder="1" applyAlignment="1">
      <alignment vertical="center"/>
    </xf>
    <xf numFmtId="0" fontId="48" fillId="0" borderId="0" xfId="3" applyFont="1" applyBorder="1" applyAlignment="1">
      <alignment vertical="center"/>
    </xf>
    <xf numFmtId="0" fontId="4" fillId="0" borderId="0" xfId="1" applyFont="1" applyBorder="1" applyAlignment="1">
      <alignment vertical="center"/>
    </xf>
    <xf numFmtId="0" fontId="5" fillId="0" borderId="4" xfId="1" applyFont="1" applyBorder="1" applyAlignment="1">
      <alignment vertical="center"/>
    </xf>
    <xf numFmtId="0" fontId="5" fillId="0" borderId="4" xfId="1" applyFont="1" applyBorder="1" applyAlignment="1">
      <alignment horizontal="center" wrapText="1"/>
    </xf>
    <xf numFmtId="165" fontId="7" fillId="0" borderId="0" xfId="0" applyNumberFormat="1" applyFont="1" applyAlignment="1">
      <alignment horizontal="right"/>
    </xf>
    <xf numFmtId="167" fontId="14" fillId="0" borderId="0" xfId="11" applyNumberFormat="1" applyFont="1"/>
    <xf numFmtId="0" fontId="0" fillId="0" borderId="0" xfId="0" applyFill="1"/>
    <xf numFmtId="0" fontId="49" fillId="0" borderId="0" xfId="0" applyFont="1" applyAlignment="1">
      <alignment horizontal="center"/>
    </xf>
    <xf numFmtId="0" fontId="1" fillId="0" borderId="0" xfId="1" applyFont="1" applyBorder="1" applyAlignment="1">
      <alignment horizontal="left" vertical="center"/>
    </xf>
    <xf numFmtId="0" fontId="5" fillId="0" borderId="0" xfId="1" applyFont="1" applyFill="1" applyBorder="1" applyAlignment="1">
      <alignment horizontal="left" vertical="center"/>
    </xf>
    <xf numFmtId="0" fontId="1" fillId="0" borderId="5" xfId="1" applyFont="1" applyBorder="1" applyAlignment="1">
      <alignment horizontal="left" vertical="center"/>
    </xf>
    <xf numFmtId="0" fontId="2" fillId="0" borderId="0" xfId="0" applyFont="1" applyFill="1"/>
    <xf numFmtId="0" fontId="0" fillId="0" borderId="0" xfId="0" applyFill="1" applyBorder="1"/>
    <xf numFmtId="2" fontId="1" fillId="0" borderId="0" xfId="0" applyNumberFormat="1" applyFont="1" applyBorder="1"/>
    <xf numFmtId="1" fontId="1" fillId="0" borderId="0" xfId="2" applyNumberFormat="1" applyBorder="1"/>
    <xf numFmtId="0" fontId="5" fillId="4" borderId="4" xfId="0" applyFont="1" applyFill="1" applyBorder="1" applyAlignment="1">
      <alignment horizontal="center" vertical="center" wrapText="1"/>
    </xf>
    <xf numFmtId="164" fontId="1" fillId="4" borderId="6" xfId="7" applyNumberFormat="1" applyFont="1" applyFill="1" applyBorder="1" applyAlignment="1">
      <alignment horizontal="right" indent="1"/>
    </xf>
    <xf numFmtId="164" fontId="1" fillId="0" borderId="6" xfId="7" applyNumberFormat="1" applyFont="1" applyBorder="1" applyAlignment="1">
      <alignment horizontal="right" indent="1"/>
    </xf>
    <xf numFmtId="165" fontId="1" fillId="4" borderId="6" xfId="0" applyNumberFormat="1" applyFont="1" applyFill="1" applyBorder="1" applyAlignment="1">
      <alignment horizontal="right" indent="1"/>
    </xf>
    <xf numFmtId="165" fontId="1" fillId="4" borderId="0" xfId="0" applyNumberFormat="1" applyFont="1" applyFill="1" applyBorder="1" applyAlignment="1">
      <alignment horizontal="right" indent="1"/>
    </xf>
    <xf numFmtId="165" fontId="1" fillId="0" borderId="0" xfId="0" applyNumberFormat="1" applyFont="1" applyBorder="1" applyAlignment="1">
      <alignment horizontal="right" indent="1"/>
    </xf>
    <xf numFmtId="164" fontId="1" fillId="4" borderId="0" xfId="7" applyNumberFormat="1" applyFont="1" applyFill="1" applyBorder="1" applyAlignment="1">
      <alignment horizontal="right" indent="1"/>
    </xf>
    <xf numFmtId="164" fontId="1" fillId="0" borderId="0" xfId="7" applyNumberFormat="1" applyFont="1" applyBorder="1" applyAlignment="1">
      <alignment horizontal="right" indent="1"/>
    </xf>
    <xf numFmtId="165" fontId="1" fillId="4" borderId="5" xfId="0" applyNumberFormat="1" applyFont="1" applyFill="1" applyBorder="1" applyAlignment="1">
      <alignment horizontal="right" indent="1"/>
    </xf>
    <xf numFmtId="165" fontId="1" fillId="0" borderId="5" xfId="0" applyNumberFormat="1" applyFont="1" applyBorder="1" applyAlignment="1">
      <alignment horizontal="right" indent="1"/>
    </xf>
    <xf numFmtId="165" fontId="1" fillId="4" borderId="0" xfId="1" applyNumberFormat="1" applyFont="1" applyFill="1" applyBorder="1" applyAlignment="1">
      <alignment horizontal="right" indent="1"/>
    </xf>
    <xf numFmtId="165" fontId="1" fillId="0" borderId="0" xfId="1" applyNumberFormat="1" applyFont="1" applyBorder="1" applyAlignment="1">
      <alignment horizontal="right" indent="1"/>
    </xf>
    <xf numFmtId="165" fontId="1" fillId="4" borderId="0" xfId="8" applyNumberFormat="1" applyFont="1" applyFill="1" applyBorder="1" applyAlignment="1">
      <alignment horizontal="right" indent="1"/>
    </xf>
    <xf numFmtId="165" fontId="1" fillId="4" borderId="0" xfId="4" applyNumberFormat="1" applyFont="1" applyFill="1" applyBorder="1" applyAlignment="1">
      <alignment horizontal="right" indent="1"/>
    </xf>
    <xf numFmtId="165" fontId="1" fillId="0" borderId="0" xfId="4" applyNumberFormat="1" applyFont="1" applyBorder="1" applyAlignment="1">
      <alignment horizontal="right" indent="1"/>
    </xf>
    <xf numFmtId="165" fontId="1" fillId="4" borderId="5" xfId="7" applyNumberFormat="1" applyFont="1" applyFill="1" applyBorder="1" applyAlignment="1">
      <alignment horizontal="right" indent="1"/>
    </xf>
    <xf numFmtId="165" fontId="1" fillId="0" borderId="5" xfId="7" applyNumberFormat="1" applyFont="1" applyFill="1" applyBorder="1" applyAlignment="1">
      <alignment horizontal="right" indent="1"/>
    </xf>
    <xf numFmtId="165" fontId="1" fillId="4" borderId="5" xfId="1" applyNumberFormat="1" applyFont="1" applyFill="1" applyBorder="1" applyAlignment="1">
      <alignment horizontal="right" indent="1"/>
    </xf>
    <xf numFmtId="165" fontId="1" fillId="4" borderId="0" xfId="6" applyNumberFormat="1" applyFont="1" applyFill="1" applyBorder="1" applyAlignment="1">
      <alignment horizontal="right" indent="1"/>
    </xf>
    <xf numFmtId="165" fontId="1" fillId="0" borderId="0" xfId="6" applyNumberFormat="1" applyFont="1" applyBorder="1" applyAlignment="1">
      <alignment horizontal="right" indent="1"/>
    </xf>
    <xf numFmtId="165" fontId="1" fillId="4" borderId="0" xfId="9" applyNumberFormat="1" applyFont="1" applyFill="1" applyBorder="1" applyAlignment="1">
      <alignment horizontal="right" indent="1"/>
    </xf>
    <xf numFmtId="165" fontId="1" fillId="0" borderId="0" xfId="9" applyNumberFormat="1" applyFont="1" applyBorder="1" applyAlignment="1">
      <alignment horizontal="right" indent="1"/>
    </xf>
    <xf numFmtId="165" fontId="5" fillId="4" borderId="0" xfId="4" applyNumberFormat="1" applyFont="1" applyFill="1" applyBorder="1" applyAlignment="1">
      <alignment horizontal="right" indent="1"/>
    </xf>
    <xf numFmtId="165" fontId="5" fillId="0" borderId="0" xfId="4" applyNumberFormat="1" applyFont="1" applyBorder="1" applyAlignment="1">
      <alignment horizontal="right" indent="1"/>
    </xf>
    <xf numFmtId="165" fontId="4" fillId="4" borderId="0" xfId="5" applyNumberFormat="1" applyFont="1" applyFill="1" applyBorder="1" applyAlignment="1">
      <alignment horizontal="right" indent="1"/>
    </xf>
    <xf numFmtId="165" fontId="4" fillId="0" borderId="0" xfId="1" applyNumberFormat="1" applyFont="1" applyBorder="1" applyAlignment="1">
      <alignment horizontal="right" indent="1"/>
    </xf>
    <xf numFmtId="165" fontId="4" fillId="4" borderId="0" xfId="1" applyNumberFormat="1" applyFont="1" applyFill="1" applyBorder="1" applyAlignment="1">
      <alignment horizontal="right" indent="1"/>
    </xf>
    <xf numFmtId="165" fontId="5" fillId="4" borderId="4" xfId="0" applyNumberFormat="1" applyFont="1" applyFill="1" applyBorder="1" applyAlignment="1">
      <alignment horizontal="right" indent="1"/>
    </xf>
    <xf numFmtId="165" fontId="5" fillId="0" borderId="4" xfId="0" applyNumberFormat="1" applyFont="1" applyBorder="1" applyAlignment="1">
      <alignment horizontal="right" indent="1"/>
    </xf>
    <xf numFmtId="2" fontId="1" fillId="0" borderId="0" xfId="0" applyNumberFormat="1" applyFont="1" applyBorder="1" applyAlignment="1">
      <alignment vertical="center"/>
    </xf>
    <xf numFmtId="2" fontId="1" fillId="0" borderId="0" xfId="0" applyNumberFormat="1" applyFont="1"/>
    <xf numFmtId="167" fontId="5" fillId="0" borderId="0" xfId="11" applyNumberFormat="1" applyFont="1" applyAlignment="1">
      <alignment vertical="center"/>
    </xf>
    <xf numFmtId="0" fontId="5" fillId="2" borderId="0" xfId="0" applyFont="1" applyFill="1" applyAlignment="1">
      <alignment vertical="center" wrapText="1"/>
    </xf>
    <xf numFmtId="0" fontId="20" fillId="2" borderId="0" xfId="0" applyFont="1" applyFill="1" applyAlignment="1"/>
    <xf numFmtId="174" fontId="0" fillId="0" borderId="0" xfId="11" applyNumberFormat="1" applyFont="1"/>
    <xf numFmtId="174" fontId="5" fillId="0" borderId="0" xfId="11" applyNumberFormat="1" applyFont="1"/>
    <xf numFmtId="43" fontId="0" fillId="0" borderId="0" xfId="94" applyFont="1"/>
    <xf numFmtId="167" fontId="5" fillId="0" borderId="0" xfId="11" applyNumberFormat="1" applyFont="1"/>
    <xf numFmtId="9" fontId="0" fillId="0" borderId="0" xfId="11" applyNumberFormat="1" applyFont="1"/>
    <xf numFmtId="0" fontId="9" fillId="4" borderId="0" xfId="0" applyFont="1" applyFill="1"/>
    <xf numFmtId="0" fontId="0" fillId="4" borderId="0" xfId="0" applyFill="1"/>
    <xf numFmtId="0" fontId="5" fillId="4" borderId="4" xfId="1" applyFont="1" applyFill="1" applyBorder="1" applyAlignment="1">
      <alignment horizontal="center" wrapText="1"/>
    </xf>
    <xf numFmtId="0" fontId="1" fillId="4" borderId="0" xfId="0" applyFont="1" applyFill="1"/>
    <xf numFmtId="2" fontId="3" fillId="4" borderId="0" xfId="1" applyNumberFormat="1" applyFont="1" applyFill="1" applyAlignment="1">
      <alignment vertical="center"/>
    </xf>
    <xf numFmtId="0" fontId="3" fillId="4" borderId="0" xfId="1" applyFont="1" applyFill="1" applyAlignment="1">
      <alignment vertical="center"/>
    </xf>
    <xf numFmtId="0" fontId="15" fillId="0" borderId="0" xfId="0" applyFont="1" applyAlignment="1">
      <alignment horizontal="left" wrapText="1"/>
    </xf>
    <xf numFmtId="0" fontId="15" fillId="0" borderId="0" xfId="0" applyFont="1" applyAlignment="1">
      <alignment horizontal="left"/>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5" xfId="0" applyFont="1" applyBorder="1" applyAlignment="1">
      <alignment horizontal="left" vertical="top"/>
    </xf>
    <xf numFmtId="0" fontId="13" fillId="0" borderId="0" xfId="0" applyFont="1" applyFill="1" applyBorder="1" applyAlignment="1">
      <alignment horizontal="left" vertical="center" wrapText="1"/>
    </xf>
    <xf numFmtId="0" fontId="1" fillId="0" borderId="0" xfId="0" applyFont="1" applyBorder="1" applyAlignment="1">
      <alignment horizontal="left" wrapText="1"/>
    </xf>
    <xf numFmtId="0" fontId="13" fillId="0" borderId="0" xfId="1" applyFont="1" applyAlignment="1">
      <alignment horizontal="left" wrapText="1"/>
    </xf>
    <xf numFmtId="0" fontId="2" fillId="0" borderId="0" xfId="0" applyFont="1" applyBorder="1" applyAlignment="1">
      <alignment horizontal="left" wrapText="1"/>
    </xf>
    <xf numFmtId="0" fontId="13" fillId="0" borderId="0" xfId="0" applyFont="1" applyFill="1" applyBorder="1" applyAlignment="1">
      <alignment horizontal="left" wrapText="1"/>
    </xf>
    <xf numFmtId="0" fontId="13" fillId="0" borderId="0" xfId="1" applyFont="1" applyAlignment="1">
      <alignment wrapText="1"/>
    </xf>
    <xf numFmtId="0" fontId="20" fillId="2" borderId="0" xfId="0" applyFont="1" applyFill="1" applyAlignment="1">
      <alignment horizontal="center"/>
    </xf>
    <xf numFmtId="0" fontId="5" fillId="2" borderId="0" xfId="0" applyFont="1" applyFill="1" applyAlignment="1">
      <alignment horizontal="center" wrapText="1"/>
    </xf>
    <xf numFmtId="0" fontId="5" fillId="2" borderId="0" xfId="0" applyFont="1" applyFill="1" applyBorder="1" applyAlignment="1">
      <alignment horizontal="center"/>
    </xf>
    <xf numFmtId="0" fontId="7" fillId="0" borderId="1" xfId="3" applyFont="1" applyBorder="1" applyAlignment="1">
      <alignment horizontal="left" vertical="center"/>
    </xf>
    <xf numFmtId="0" fontId="7" fillId="0" borderId="0" xfId="3" applyFont="1" applyBorder="1" applyAlignment="1">
      <alignment horizontal="left" vertical="center"/>
    </xf>
    <xf numFmtId="2" fontId="1" fillId="0" borderId="3" xfId="3" applyNumberFormat="1" applyFont="1" applyFill="1" applyBorder="1" applyAlignment="1">
      <alignment vertical="center"/>
    </xf>
    <xf numFmtId="2" fontId="1" fillId="0" borderId="0" xfId="3" applyNumberFormat="1" applyFont="1" applyFill="1" applyBorder="1" applyAlignment="1">
      <alignment vertical="center"/>
    </xf>
    <xf numFmtId="168" fontId="1" fillId="0" borderId="0" xfId="0" applyNumberFormat="1" applyFont="1" applyBorder="1"/>
    <xf numFmtId="165" fontId="5" fillId="4" borderId="0" xfId="0" applyNumberFormat="1" applyFont="1" applyFill="1" applyAlignment="1">
      <alignment horizontal="right" indent="2"/>
    </xf>
    <xf numFmtId="165" fontId="5" fillId="0" borderId="0" xfId="0" applyNumberFormat="1" applyFont="1" applyAlignment="1">
      <alignment horizontal="right" indent="2"/>
    </xf>
    <xf numFmtId="165" fontId="0" fillId="4" borderId="0" xfId="0" applyNumberFormat="1" applyFill="1" applyAlignment="1">
      <alignment horizontal="right" indent="2"/>
    </xf>
    <xf numFmtId="165" fontId="0" fillId="0" borderId="0" xfId="0" applyNumberFormat="1" applyAlignment="1">
      <alignment horizontal="right" indent="2"/>
    </xf>
    <xf numFmtId="165" fontId="1" fillId="0" borderId="0" xfId="0" applyNumberFormat="1" applyFont="1" applyAlignment="1">
      <alignment horizontal="right" indent="2"/>
    </xf>
    <xf numFmtId="2" fontId="1" fillId="0" borderId="0" xfId="56" applyNumberFormat="1" applyFont="1" applyAlignment="1">
      <alignment horizontal="right" vertical="center" indent="2"/>
    </xf>
    <xf numFmtId="2" fontId="1" fillId="4" borderId="0" xfId="56" applyNumberFormat="1" applyFont="1" applyFill="1" applyAlignment="1">
      <alignment horizontal="right" vertical="center" indent="2"/>
    </xf>
    <xf numFmtId="164" fontId="1" fillId="4" borderId="0" xfId="56" quotePrefix="1" applyNumberFormat="1" applyFont="1" applyFill="1" applyAlignment="1">
      <alignment horizontal="right" vertical="center" indent="2"/>
    </xf>
    <xf numFmtId="165" fontId="0" fillId="4" borderId="5" xfId="0" applyNumberFormat="1" applyFill="1" applyBorder="1" applyAlignment="1">
      <alignment horizontal="right" indent="2"/>
    </xf>
    <xf numFmtId="165" fontId="0" fillId="0" borderId="5" xfId="0" applyNumberFormat="1" applyBorder="1" applyAlignment="1">
      <alignment horizontal="right" indent="2"/>
    </xf>
    <xf numFmtId="165" fontId="1" fillId="0" borderId="5" xfId="0" applyNumberFormat="1" applyFont="1" applyBorder="1" applyAlignment="1">
      <alignment horizontal="right" indent="2"/>
    </xf>
    <xf numFmtId="164" fontId="5" fillId="4" borderId="6" xfId="1" applyNumberFormat="1" applyFont="1" applyFill="1" applyBorder="1" applyAlignment="1">
      <alignment horizontal="right" indent="2"/>
    </xf>
    <xf numFmtId="164" fontId="5" fillId="0" borderId="0" xfId="0" applyNumberFormat="1" applyFont="1" applyAlignment="1">
      <alignment horizontal="right" indent="2"/>
    </xf>
    <xf numFmtId="164" fontId="5" fillId="4" borderId="0" xfId="0" applyNumberFormat="1" applyFont="1" applyFill="1" applyAlignment="1">
      <alignment horizontal="right" indent="2"/>
    </xf>
    <xf numFmtId="164" fontId="1" fillId="4" borderId="0" xfId="1" applyNumberFormat="1" applyFont="1" applyFill="1" applyBorder="1" applyAlignment="1">
      <alignment horizontal="right" indent="2"/>
    </xf>
    <xf numFmtId="164" fontId="1" fillId="0" borderId="0" xfId="1" applyNumberFormat="1" applyFont="1" applyBorder="1" applyAlignment="1">
      <alignment horizontal="right" indent="2"/>
    </xf>
    <xf numFmtId="164" fontId="1" fillId="4" borderId="0" xfId="1" quotePrefix="1" applyNumberFormat="1" applyFont="1" applyFill="1" applyBorder="1" applyAlignment="1">
      <alignment horizontal="right" indent="2"/>
    </xf>
    <xf numFmtId="164" fontId="1" fillId="4" borderId="5" xfId="1" applyNumberFormat="1" applyFont="1" applyFill="1" applyBorder="1" applyAlignment="1">
      <alignment horizontal="right" indent="2"/>
    </xf>
    <xf numFmtId="164" fontId="1" fillId="0" borderId="5" xfId="1" applyNumberFormat="1" applyFont="1" applyBorder="1" applyAlignment="1">
      <alignment horizontal="right" indent="2"/>
    </xf>
    <xf numFmtId="168" fontId="1" fillId="4" borderId="0" xfId="0" applyNumberFormat="1" applyFont="1" applyFill="1" applyBorder="1" applyAlignment="1">
      <alignment horizontal="right" indent="1"/>
    </xf>
    <xf numFmtId="168" fontId="1" fillId="0" borderId="0" xfId="0" applyNumberFormat="1" applyFont="1" applyFill="1" applyBorder="1" applyAlignment="1">
      <alignment horizontal="right" indent="1"/>
    </xf>
    <xf numFmtId="168" fontId="7" fillId="4" borderId="0" xfId="0" applyNumberFormat="1" applyFont="1" applyFill="1" applyBorder="1" applyAlignment="1">
      <alignment horizontal="right" indent="1"/>
    </xf>
    <xf numFmtId="168" fontId="7" fillId="0" borderId="0" xfId="0" applyNumberFormat="1" applyFont="1" applyFill="1" applyBorder="1" applyAlignment="1">
      <alignment horizontal="right" indent="1"/>
    </xf>
    <xf numFmtId="168" fontId="5" fillId="4" borderId="0" xfId="0" applyNumberFormat="1" applyFont="1" applyFill="1" applyBorder="1" applyAlignment="1">
      <alignment horizontal="right" indent="1"/>
    </xf>
    <xf numFmtId="168" fontId="5" fillId="0" borderId="0" xfId="0" applyNumberFormat="1" applyFont="1" applyFill="1" applyBorder="1" applyAlignment="1">
      <alignment horizontal="right" indent="1"/>
    </xf>
    <xf numFmtId="168" fontId="4" fillId="4" borderId="0" xfId="0" applyNumberFormat="1" applyFont="1" applyFill="1" applyBorder="1" applyAlignment="1">
      <alignment horizontal="right" indent="1"/>
    </xf>
    <xf numFmtId="168" fontId="4" fillId="0" borderId="0" xfId="0" applyNumberFormat="1" applyFont="1" applyFill="1" applyBorder="1" applyAlignment="1">
      <alignment horizontal="right" indent="1"/>
    </xf>
    <xf numFmtId="168" fontId="1" fillId="4" borderId="5" xfId="0" applyNumberFormat="1" applyFont="1" applyFill="1" applyBorder="1" applyAlignment="1">
      <alignment horizontal="right" indent="1"/>
    </xf>
    <xf numFmtId="168" fontId="1" fillId="0" borderId="5" xfId="0" applyNumberFormat="1" applyFont="1" applyFill="1" applyBorder="1" applyAlignment="1">
      <alignment horizontal="right" indent="1"/>
    </xf>
    <xf numFmtId="168" fontId="5" fillId="4" borderId="4" xfId="0" applyNumberFormat="1" applyFont="1" applyFill="1" applyBorder="1" applyAlignment="1">
      <alignment horizontal="right" indent="1"/>
    </xf>
    <xf numFmtId="168" fontId="5" fillId="0" borderId="4" xfId="0" applyNumberFormat="1" applyFont="1" applyFill="1" applyBorder="1" applyAlignment="1">
      <alignment horizontal="right" indent="1"/>
    </xf>
    <xf numFmtId="168" fontId="1" fillId="29" borderId="0" xfId="0" applyNumberFormat="1" applyFont="1" applyFill="1" applyBorder="1" applyAlignment="1">
      <alignment horizontal="right" indent="1"/>
    </xf>
    <xf numFmtId="168" fontId="5" fillId="29" borderId="0" xfId="0" applyNumberFormat="1" applyFont="1" applyFill="1" applyBorder="1" applyAlignment="1">
      <alignment horizontal="right" indent="1"/>
    </xf>
    <xf numFmtId="168" fontId="1" fillId="29" borderId="5" xfId="0" applyNumberFormat="1" applyFont="1" applyFill="1" applyBorder="1" applyAlignment="1">
      <alignment horizontal="right" indent="1"/>
    </xf>
    <xf numFmtId="168" fontId="5" fillId="29" borderId="5" xfId="0" applyNumberFormat="1" applyFont="1" applyFill="1" applyBorder="1" applyAlignment="1">
      <alignment horizontal="right" indent="1"/>
    </xf>
    <xf numFmtId="168" fontId="5" fillId="4" borderId="5" xfId="0" applyNumberFormat="1" applyFont="1" applyFill="1" applyBorder="1" applyAlignment="1">
      <alignment horizontal="right" indent="1"/>
    </xf>
    <xf numFmtId="1" fontId="0" fillId="0" borderId="0" xfId="0" applyNumberFormat="1"/>
    <xf numFmtId="168" fontId="0" fillId="4" borderId="0" xfId="0" applyNumberFormat="1" applyFill="1" applyBorder="1" applyAlignment="1">
      <alignment horizontal="right" indent="1"/>
    </xf>
    <xf numFmtId="168" fontId="11" fillId="0" borderId="0" xfId="3" applyNumberFormat="1" applyFont="1" applyFill="1" applyBorder="1" applyAlignment="1">
      <alignment horizontal="right" vertical="center" indent="1"/>
    </xf>
    <xf numFmtId="168" fontId="25" fillId="0" borderId="0" xfId="3" applyNumberFormat="1" applyFont="1" applyFill="1" applyBorder="1" applyAlignment="1">
      <alignment horizontal="right" vertical="center" indent="1"/>
    </xf>
    <xf numFmtId="168" fontId="24" fillId="0" borderId="0" xfId="3" applyNumberFormat="1" applyFont="1" applyFill="1" applyBorder="1" applyAlignment="1">
      <alignment horizontal="right" vertical="center" indent="1"/>
    </xf>
    <xf numFmtId="168" fontId="48" fillId="0" borderId="0" xfId="3" applyNumberFormat="1" applyFont="1" applyFill="1" applyBorder="1" applyAlignment="1">
      <alignment horizontal="right" vertical="center" indent="1"/>
    </xf>
    <xf numFmtId="165" fontId="7" fillId="4" borderId="0" xfId="0" applyNumberFormat="1" applyFont="1" applyFill="1" applyBorder="1" applyAlignment="1">
      <alignment horizontal="right" indent="1"/>
    </xf>
    <xf numFmtId="168" fontId="24" fillId="0" borderId="4" xfId="3" applyNumberFormat="1" applyFont="1" applyFill="1" applyBorder="1" applyAlignment="1">
      <alignment horizontal="right" vertical="center" indent="1"/>
    </xf>
    <xf numFmtId="165" fontId="0" fillId="4" borderId="6" xfId="0" applyNumberFormat="1" applyFill="1" applyBorder="1" applyAlignment="1">
      <alignment horizontal="right" indent="1"/>
    </xf>
    <xf numFmtId="165" fontId="0" fillId="0" borderId="6" xfId="0" applyNumberFormat="1" applyBorder="1" applyAlignment="1">
      <alignment horizontal="right" indent="1"/>
    </xf>
    <xf numFmtId="165" fontId="7" fillId="0" borderId="0" xfId="0" applyNumberFormat="1" applyFont="1" applyBorder="1" applyAlignment="1">
      <alignment horizontal="right" indent="1"/>
    </xf>
    <xf numFmtId="165" fontId="5" fillId="4" borderId="0" xfId="0" applyNumberFormat="1" applyFont="1" applyFill="1" applyBorder="1" applyAlignment="1">
      <alignment horizontal="right" indent="1"/>
    </xf>
    <xf numFmtId="165" fontId="5" fillId="0" borderId="0" xfId="0" applyNumberFormat="1" applyFont="1" applyBorder="1" applyAlignment="1">
      <alignment horizontal="right" indent="1"/>
    </xf>
    <xf numFmtId="165" fontId="4" fillId="4" borderId="0" xfId="0" applyNumberFormat="1" applyFont="1" applyFill="1" applyBorder="1" applyAlignment="1">
      <alignment horizontal="right" indent="1"/>
    </xf>
    <xf numFmtId="165" fontId="4" fillId="0" borderId="0" xfId="0" applyNumberFormat="1" applyFont="1" applyBorder="1" applyAlignment="1">
      <alignment horizontal="right" indent="1"/>
    </xf>
    <xf numFmtId="165" fontId="0" fillId="4" borderId="0" xfId="0" applyNumberFormat="1" applyFill="1" applyBorder="1" applyAlignment="1">
      <alignment horizontal="right" indent="1"/>
    </xf>
    <xf numFmtId="165" fontId="0" fillId="0" borderId="0" xfId="0" applyNumberFormat="1" applyBorder="1" applyAlignment="1">
      <alignment horizontal="right" indent="1"/>
    </xf>
    <xf numFmtId="0" fontId="8" fillId="4" borderId="0" xfId="0" applyFont="1" applyFill="1" applyBorder="1" applyAlignment="1">
      <alignment horizontal="right" indent="1"/>
    </xf>
    <xf numFmtId="0" fontId="8" fillId="0" borderId="0" xfId="0" applyFont="1" applyBorder="1" applyAlignment="1">
      <alignment horizontal="right" indent="1"/>
    </xf>
    <xf numFmtId="0" fontId="1" fillId="4" borderId="0" xfId="0" applyFont="1" applyFill="1" applyBorder="1" applyAlignment="1">
      <alignment horizontal="right" indent="1"/>
    </xf>
    <xf numFmtId="164" fontId="5" fillId="4" borderId="0" xfId="10" applyNumberFormat="1" applyFont="1" applyFill="1" applyBorder="1" applyAlignment="1">
      <alignment horizontal="right" indent="1"/>
    </xf>
    <xf numFmtId="164" fontId="5" fillId="29" borderId="0" xfId="10" applyNumberFormat="1" applyFont="1" applyFill="1" applyBorder="1" applyAlignment="1">
      <alignment horizontal="right" indent="1"/>
    </xf>
    <xf numFmtId="164" fontId="12" fillId="4" borderId="0" xfId="0" applyNumberFormat="1" applyFont="1" applyFill="1" applyBorder="1" applyAlignment="1">
      <alignment horizontal="right" indent="1"/>
    </xf>
    <xf numFmtId="164" fontId="12" fillId="0" borderId="0" xfId="0" applyNumberFormat="1" applyFont="1" applyBorder="1" applyAlignment="1">
      <alignment horizontal="right" indent="1"/>
    </xf>
    <xf numFmtId="164" fontId="5" fillId="4" borderId="0" xfId="0" applyNumberFormat="1" applyFont="1" applyFill="1" applyBorder="1" applyAlignment="1">
      <alignment horizontal="right" indent="1"/>
    </xf>
    <xf numFmtId="164" fontId="5" fillId="29" borderId="0" xfId="0" applyNumberFormat="1" applyFont="1" applyFill="1" applyBorder="1" applyAlignment="1">
      <alignment horizontal="right" indent="1"/>
    </xf>
  </cellXfs>
  <cellStyles count="95">
    <cellStyle name="20 % - Accent1 2" xfId="12"/>
    <cellStyle name="20 % - Accent2 2" xfId="13"/>
    <cellStyle name="20 % - Accent3 2" xfId="14"/>
    <cellStyle name="20 % - Accent4 2" xfId="15"/>
    <cellStyle name="20 % - Accent5 2" xfId="16"/>
    <cellStyle name="20 % - Accent6 2" xfId="17"/>
    <cellStyle name="40 % - Accent1 2" xfId="18"/>
    <cellStyle name="40 % - Accent2 2" xfId="19"/>
    <cellStyle name="40 % - Accent3 2" xfId="20"/>
    <cellStyle name="40 % - Accent4 2" xfId="21"/>
    <cellStyle name="40 % - Accent5 2" xfId="22"/>
    <cellStyle name="40 % - Accent6 2" xfId="23"/>
    <cellStyle name="60 % - Accent1 2" xfId="24"/>
    <cellStyle name="60 % - Accent2 2" xfId="25"/>
    <cellStyle name="60 % - Accent3 2" xfId="26"/>
    <cellStyle name="60 % - Accent4 2" xfId="27"/>
    <cellStyle name="60 % - Accent5 2" xfId="28"/>
    <cellStyle name="60 % - Accent6 2" xfId="29"/>
    <cellStyle name="Accent1 2" xfId="30"/>
    <cellStyle name="Accent2 2" xfId="31"/>
    <cellStyle name="Accent3 2" xfId="32"/>
    <cellStyle name="Accent4 2" xfId="33"/>
    <cellStyle name="Accent5 2" xfId="34"/>
    <cellStyle name="Accent6 2" xfId="35"/>
    <cellStyle name="Avertissement 2" xfId="36"/>
    <cellStyle name="Calcul 2" xfId="37"/>
    <cellStyle name="Cellule liée 2" xfId="38"/>
    <cellStyle name="chiffres" xfId="39"/>
    <cellStyle name="chiffres 2" xfId="40"/>
    <cellStyle name="Commentaire 2" xfId="42"/>
    <cellStyle name="Commentaire 2 2" xfId="89"/>
    <cellStyle name="Commentaire 3" xfId="41"/>
    <cellStyle name="Commentaire 4" xfId="88"/>
    <cellStyle name="courant" xfId="43"/>
    <cellStyle name="Entrée 2" xfId="44"/>
    <cellStyle name="gris_centre" xfId="45"/>
    <cellStyle name="gris-gras" xfId="46"/>
    <cellStyle name="Insatisfaisant 2" xfId="47"/>
    <cellStyle name="libelle" xfId="48"/>
    <cellStyle name="libelle-rouge" xfId="49"/>
    <cellStyle name="Milliers" xfId="94" builtinId="3"/>
    <cellStyle name="Milliers 2" xfId="51"/>
    <cellStyle name="Milliers 2 2" xfId="52"/>
    <cellStyle name="Milliers 3" xfId="53"/>
    <cellStyle name="Milliers 3 2" xfId="90"/>
    <cellStyle name="Milliers 4" xfId="50"/>
    <cellStyle name="Monétaire 2" xfId="55"/>
    <cellStyle name="Monétaire 2 2" xfId="92"/>
    <cellStyle name="Monétaire 3" xfId="54"/>
    <cellStyle name="Monétaire 4" xfId="91"/>
    <cellStyle name="Motif" xfId="1"/>
    <cellStyle name="Motif 2" xfId="56"/>
    <cellStyle name="Motif_Chapitre10 Les séries longues" xfId="57"/>
    <cellStyle name="Neutre 2" xfId="58"/>
    <cellStyle name="Normal" xfId="0" builtinId="0"/>
    <cellStyle name="Normal 10" xfId="59"/>
    <cellStyle name="Normal 11" xfId="60"/>
    <cellStyle name="Normal 12" xfId="61"/>
    <cellStyle name="Normal 13" xfId="62"/>
    <cellStyle name="Normal 14" xfId="63"/>
    <cellStyle name="Normal 15" xfId="87"/>
    <cellStyle name="Normal 2" xfId="64"/>
    <cellStyle name="Normal 3" xfId="65"/>
    <cellStyle name="Normal 4" xfId="66"/>
    <cellStyle name="Normal 5" xfId="67"/>
    <cellStyle name="Normal 6" xfId="68"/>
    <cellStyle name="Normal 7" xfId="69"/>
    <cellStyle name="Normal 8" xfId="70"/>
    <cellStyle name="Normal 9" xfId="71"/>
    <cellStyle name="Normal_3.3" xfId="2"/>
    <cellStyle name="Normal_FBCF" xfId="3"/>
    <cellStyle name="Normal_Feuil10" xfId="4"/>
    <cellStyle name="Normal_Feuil13" xfId="5"/>
    <cellStyle name="Normal_Feuil16" xfId="6"/>
    <cellStyle name="Normal_Feuil5" xfId="7"/>
    <cellStyle name="Normal_Feuil7" xfId="8"/>
    <cellStyle name="Normal_Feuil9" xfId="9"/>
    <cellStyle name="Normal_Rétro PO" xfId="10"/>
    <cellStyle name="nouveau" xfId="72"/>
    <cellStyle name="Pourcentage" xfId="11" builtinId="5"/>
    <cellStyle name="Pourcentage 2" xfId="74"/>
    <cellStyle name="Pourcentage 2 2" xfId="75"/>
    <cellStyle name="Pourcentage 3" xfId="76"/>
    <cellStyle name="Pourcentage 3 2" xfId="93"/>
    <cellStyle name="Pourcentage 4" xfId="73"/>
    <cellStyle name="Satisfaisant 2" xfId="77"/>
    <cellStyle name="Sortie 2" xfId="78"/>
    <cellStyle name="Texte explicatif 2" xfId="79"/>
    <cellStyle name="Titre 2" xfId="80"/>
    <cellStyle name="Titre 1 2" xfId="81"/>
    <cellStyle name="Titre 2 2" xfId="82"/>
    <cellStyle name="Titre 3 2" xfId="83"/>
    <cellStyle name="Titre 4 2" xfId="84"/>
    <cellStyle name="Total 2" xfId="85"/>
    <cellStyle name="Vérification 2" xfId="86"/>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fr-FR"/>
              <a:t>Poids des dépenses des administrations publiques locales dans les dépenses publiques</a:t>
            </a:r>
          </a:p>
        </c:rich>
      </c:tx>
      <c:layout>
        <c:manualLayout>
          <c:xMode val="edge"/>
          <c:yMode val="edge"/>
          <c:x val="0.17551040995320424"/>
          <c:y val="3.1862845788778162E-2"/>
        </c:manualLayout>
      </c:layout>
      <c:overlay val="0"/>
      <c:spPr>
        <a:noFill/>
        <a:ln w="25400">
          <a:noFill/>
        </a:ln>
      </c:spPr>
    </c:title>
    <c:autoTitleDeleted val="0"/>
    <c:plotArea>
      <c:layout>
        <c:manualLayout>
          <c:layoutTarget val="inner"/>
          <c:xMode val="edge"/>
          <c:yMode val="edge"/>
          <c:x val="5.4567085751091565E-2"/>
          <c:y val="0.16421607933153179"/>
          <c:w val="0.92882669876313562"/>
          <c:h val="0.69838703979799766"/>
        </c:manualLayout>
      </c:layout>
      <c:lineChart>
        <c:grouping val="standard"/>
        <c:varyColors val="0"/>
        <c:ser>
          <c:idx val="0"/>
          <c:order val="0"/>
          <c:tx>
            <c:strRef>
              <c:f>'annexe données pour les graph'!$A$6</c:f>
              <c:strCache>
                <c:ptCount val="1"/>
                <c:pt idx="0">
                  <c:v>poids des dépenses des administarations publiques locales dans les administrations publiques</c:v>
                </c:pt>
              </c:strCache>
            </c:strRef>
          </c:tx>
          <c:spPr>
            <a:ln w="38100">
              <a:solidFill>
                <a:srgbClr val="000080"/>
              </a:solidFill>
              <a:prstDash val="solid"/>
            </a:ln>
          </c:spPr>
          <c:marker>
            <c:symbol val="none"/>
          </c:marker>
          <c:cat>
            <c:numRef>
              <c:f>'annexe données pour les graph'!$B$3:$AR$3</c:f>
              <c:numCache>
                <c:formatCode>General</c:formatCode>
                <c:ptCount val="43"/>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pt idx="37">
                  <c:v>2015</c:v>
                </c:pt>
                <c:pt idx="38">
                  <c:v>2016</c:v>
                </c:pt>
                <c:pt idx="39">
                  <c:v>2017</c:v>
                </c:pt>
                <c:pt idx="40">
                  <c:v>2018</c:v>
                </c:pt>
                <c:pt idx="41">
                  <c:v>2019</c:v>
                </c:pt>
                <c:pt idx="42">
                  <c:v>2020</c:v>
                </c:pt>
              </c:numCache>
            </c:numRef>
          </c:cat>
          <c:val>
            <c:numRef>
              <c:f>'annexe données pour les graph'!$B$6:$AR$6</c:f>
              <c:numCache>
                <c:formatCode>0.00</c:formatCode>
                <c:ptCount val="43"/>
                <c:pt idx="0">
                  <c:v>17.339206153768043</c:v>
                </c:pt>
                <c:pt idx="1">
                  <c:v>17.340520121718864</c:v>
                </c:pt>
                <c:pt idx="2">
                  <c:v>17.204567786989248</c:v>
                </c:pt>
                <c:pt idx="3">
                  <c:v>16.833884049264043</c:v>
                </c:pt>
                <c:pt idx="4">
                  <c:v>16.891088570788014</c:v>
                </c:pt>
                <c:pt idx="5">
                  <c:v>17.054026380044718</c:v>
                </c:pt>
                <c:pt idx="6">
                  <c:v>15.891697778556338</c:v>
                </c:pt>
                <c:pt idx="7">
                  <c:v>16.167625391058632</c:v>
                </c:pt>
                <c:pt idx="8">
                  <c:v>16.78173642992807</c:v>
                </c:pt>
                <c:pt idx="9">
                  <c:v>16.978692405754874</c:v>
                </c:pt>
                <c:pt idx="10">
                  <c:v>17.33640940492527</c:v>
                </c:pt>
                <c:pt idx="11">
                  <c:v>17.801562927600571</c:v>
                </c:pt>
                <c:pt idx="12">
                  <c:v>17.830189750949511</c:v>
                </c:pt>
                <c:pt idx="13">
                  <c:v>18.256317721779055</c:v>
                </c:pt>
                <c:pt idx="14">
                  <c:v>18.140780567520402</c:v>
                </c:pt>
                <c:pt idx="15">
                  <c:v>17.39013895299135</c:v>
                </c:pt>
                <c:pt idx="16">
                  <c:v>17.881757501093865</c:v>
                </c:pt>
                <c:pt idx="17">
                  <c:v>17.739894357074288</c:v>
                </c:pt>
                <c:pt idx="18">
                  <c:v>18.145203534054268</c:v>
                </c:pt>
                <c:pt idx="19">
                  <c:v>17.609392886678517</c:v>
                </c:pt>
                <c:pt idx="20">
                  <c:v>17.814374605162381</c:v>
                </c:pt>
                <c:pt idx="21">
                  <c:v>18.029774312501441</c:v>
                </c:pt>
                <c:pt idx="22">
                  <c:v>18.679023677432784</c:v>
                </c:pt>
                <c:pt idx="23">
                  <c:v>18.384198730156331</c:v>
                </c:pt>
                <c:pt idx="24">
                  <c:v>18.629651985332188</c:v>
                </c:pt>
                <c:pt idx="25">
                  <c:v>19.012874943591537</c:v>
                </c:pt>
                <c:pt idx="26">
                  <c:v>19.956095659185358</c:v>
                </c:pt>
                <c:pt idx="27">
                  <c:v>20.078246945404587</c:v>
                </c:pt>
                <c:pt idx="28">
                  <c:v>20.507089988671982</c:v>
                </c:pt>
                <c:pt idx="29">
                  <c:v>21.013811066491847</c:v>
                </c:pt>
                <c:pt idx="30">
                  <c:v>21.087708889548107</c:v>
                </c:pt>
                <c:pt idx="31">
                  <c:v>20.914230672964063</c:v>
                </c:pt>
                <c:pt idx="32">
                  <c:v>20.299201026295293</c:v>
                </c:pt>
                <c:pt idx="33">
                  <c:v>20.360413232413023</c:v>
                </c:pt>
                <c:pt idx="34">
                  <c:v>20.492782466326702</c:v>
                </c:pt>
                <c:pt idx="35">
                  <c:v>20.860483600069657</c:v>
                </c:pt>
                <c:pt idx="36">
                  <c:v>20.589646150518956</c:v>
                </c:pt>
                <c:pt idx="37">
                  <c:v>20.064693558514119</c:v>
                </c:pt>
                <c:pt idx="38">
                  <c:v>19.655884431494712</c:v>
                </c:pt>
                <c:pt idx="39">
                  <c:v>19.584891153532958</c:v>
                </c:pt>
                <c:pt idx="40">
                  <c:v>19.735356271353737</c:v>
                </c:pt>
                <c:pt idx="41">
                  <c:v>20.168905523336605</c:v>
                </c:pt>
                <c:pt idx="42">
                  <c:v>18.96283186835894</c:v>
                </c:pt>
              </c:numCache>
            </c:numRef>
          </c:val>
          <c:smooth val="0"/>
        </c:ser>
        <c:dLbls>
          <c:showLegendKey val="0"/>
          <c:showVal val="0"/>
          <c:showCatName val="0"/>
          <c:showSerName val="0"/>
          <c:showPercent val="0"/>
          <c:showBubbleSize val="0"/>
        </c:dLbls>
        <c:smooth val="0"/>
        <c:axId val="1793625184"/>
        <c:axId val="1793603424"/>
      </c:lineChart>
      <c:catAx>
        <c:axId val="1793625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fr-FR"/>
          </a:p>
        </c:txPr>
        <c:crossAx val="1793603424"/>
        <c:crosses val="autoZero"/>
        <c:auto val="1"/>
        <c:lblAlgn val="ctr"/>
        <c:lblOffset val="100"/>
        <c:tickLblSkip val="1"/>
        <c:tickMarkSkip val="1"/>
        <c:noMultiLvlLbl val="0"/>
      </c:catAx>
      <c:valAx>
        <c:axId val="1793603424"/>
        <c:scaling>
          <c:orientation val="minMax"/>
          <c:max val="22"/>
          <c:min val="15"/>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Arial"/>
                    <a:ea typeface="Arial"/>
                    <a:cs typeface="Arial"/>
                  </a:defRPr>
                </a:pPr>
                <a:r>
                  <a:rPr lang="fr-FR" sz="800"/>
                  <a:t>en %</a:t>
                </a:r>
              </a:p>
            </c:rich>
          </c:tx>
          <c:layout>
            <c:manualLayout>
              <c:xMode val="edge"/>
              <c:yMode val="edge"/>
              <c:x val="2.2311240606252371E-2"/>
              <c:y val="9.558845144356953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793625184"/>
        <c:crosses val="autoZero"/>
        <c:crossBetween val="between"/>
      </c:valAx>
      <c:spPr>
        <a:noFill/>
        <a:ln w="25400">
          <a:noFill/>
        </a:ln>
      </c:spPr>
    </c:plotArea>
    <c:plotVisOnly val="1"/>
    <c:dispBlanksAs val="gap"/>
    <c:showDLblsOverMax val="0"/>
  </c:chart>
  <c:spPr>
    <a:solidFill>
      <a:sysClr val="window" lastClr="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278" footer="0.49212598450000278"/>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fr-FR" sz="1050"/>
              <a:t>Taux de croissance annuel de la formation brute de capital fixe </a:t>
            </a:r>
          </a:p>
          <a:p>
            <a:pPr>
              <a:defRPr sz="1050"/>
            </a:pPr>
            <a:r>
              <a:rPr lang="fr-FR" sz="1050"/>
              <a:t>des administrations publiques locales</a:t>
            </a:r>
          </a:p>
        </c:rich>
      </c:tx>
      <c:layout>
        <c:manualLayout>
          <c:xMode val="edge"/>
          <c:yMode val="edge"/>
          <c:x val="0.2642025540798818"/>
          <c:y val="4.3589743589743567E-2"/>
        </c:manualLayout>
      </c:layout>
      <c:overlay val="0"/>
      <c:spPr>
        <a:noFill/>
        <a:ln w="25400">
          <a:noFill/>
        </a:ln>
      </c:spPr>
    </c:title>
    <c:autoTitleDeleted val="0"/>
    <c:plotArea>
      <c:layout>
        <c:manualLayout>
          <c:layoutTarget val="inner"/>
          <c:xMode val="edge"/>
          <c:yMode val="edge"/>
          <c:x val="4.9173112210531209E-2"/>
          <c:y val="0.22674620600715226"/>
          <c:w val="0.94462058393143311"/>
          <c:h val="0.70256590305416511"/>
        </c:manualLayout>
      </c:layout>
      <c:barChart>
        <c:barDir val="col"/>
        <c:grouping val="clustered"/>
        <c:varyColors val="0"/>
        <c:ser>
          <c:idx val="0"/>
          <c:order val="0"/>
          <c:tx>
            <c:strRef>
              <c:f>'annexe données pour les graph'!$A$21</c:f>
              <c:strCache>
                <c:ptCount val="1"/>
                <c:pt idx="0">
                  <c:v>taux de croissance annuel de la FBCF des APUL</c:v>
                </c:pt>
              </c:strCache>
            </c:strRef>
          </c:tx>
          <c:invertIfNegative val="0"/>
          <c:dPt>
            <c:idx val="0"/>
            <c:invertIfNegative val="0"/>
            <c:bubble3D val="0"/>
            <c:spPr>
              <a:solidFill>
                <a:schemeClr val="accent1"/>
              </a:solidFill>
            </c:spPr>
          </c:dPt>
          <c:cat>
            <c:numRef>
              <c:f>'annexe données pour les graph'!$B$20:$AG$20</c:f>
              <c:numCache>
                <c:formatCode>General</c:formatCode>
                <c:ptCount val="32"/>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pt idx="31">
                  <c:v>2020</c:v>
                </c:pt>
              </c:numCache>
            </c:numRef>
          </c:cat>
          <c:val>
            <c:numRef>
              <c:f>'annexe données pour les graph'!$B$21:$AG$21</c:f>
              <c:numCache>
                <c:formatCode>0.00</c:formatCode>
                <c:ptCount val="32"/>
                <c:pt idx="0">
                  <c:v>9.6072234762979658</c:v>
                </c:pt>
                <c:pt idx="1">
                  <c:v>4.600873218551782</c:v>
                </c:pt>
                <c:pt idx="2">
                  <c:v>10.316991533766483</c:v>
                </c:pt>
                <c:pt idx="3">
                  <c:v>3.2054256648224255</c:v>
                </c:pt>
                <c:pt idx="4">
                  <c:v>-5.0703835644865691</c:v>
                </c:pt>
                <c:pt idx="5">
                  <c:v>2.7216089190075454</c:v>
                </c:pt>
                <c:pt idx="6">
                  <c:v>-2.6849684329999235</c:v>
                </c:pt>
                <c:pt idx="7">
                  <c:v>-2.5112074935306317</c:v>
                </c:pt>
                <c:pt idx="8">
                  <c:v>-5.8658591296545604</c:v>
                </c:pt>
                <c:pt idx="9">
                  <c:v>3.2725684101830854</c:v>
                </c:pt>
                <c:pt idx="10">
                  <c:v>12.617774872130138</c:v>
                </c:pt>
                <c:pt idx="11">
                  <c:v>12.235350361972408</c:v>
                </c:pt>
                <c:pt idx="12">
                  <c:v>1.31743085769922</c:v>
                </c:pt>
                <c:pt idx="13">
                  <c:v>-1.8198198198198012</c:v>
                </c:pt>
                <c:pt idx="14">
                  <c:v>5.1660855202789513</c:v>
                </c:pt>
                <c:pt idx="15">
                  <c:v>9.3301922461681563</c:v>
                </c:pt>
                <c:pt idx="16">
                  <c:v>8.791998084647922</c:v>
                </c:pt>
                <c:pt idx="17">
                  <c:v>6.02503912363066</c:v>
                </c:pt>
                <c:pt idx="18">
                  <c:v>8.2264760147601415</c:v>
                </c:pt>
                <c:pt idx="19">
                  <c:v>1.9668847358663477</c:v>
                </c:pt>
                <c:pt idx="20">
                  <c:v>-1.4900731452455629</c:v>
                </c:pt>
                <c:pt idx="21">
                  <c:v>-6.2668392133568123</c:v>
                </c:pt>
                <c:pt idx="22">
                  <c:v>2.5100151642034385</c:v>
                </c:pt>
                <c:pt idx="23">
                  <c:v>5.7074096970767485</c:v>
                </c:pt>
                <c:pt idx="24">
                  <c:v>5.0838607264448443</c:v>
                </c:pt>
                <c:pt idx="25">
                  <c:v>-8.3281986046788941</c:v>
                </c:pt>
                <c:pt idx="26">
                  <c:v>-9.5791504954359183</c:v>
                </c:pt>
                <c:pt idx="27">
                  <c:v>-3.3930412680143074</c:v>
                </c:pt>
                <c:pt idx="28">
                  <c:v>5.7734312946783106</c:v>
                </c:pt>
                <c:pt idx="29">
                  <c:v>8.3963016848922933</c:v>
                </c:pt>
                <c:pt idx="30">
                  <c:v>15.790613093176308</c:v>
                </c:pt>
                <c:pt idx="31">
                  <c:v>-8.8023034064988899</c:v>
                </c:pt>
              </c:numCache>
            </c:numRef>
          </c:val>
        </c:ser>
        <c:dLbls>
          <c:showLegendKey val="0"/>
          <c:showVal val="0"/>
          <c:showCatName val="0"/>
          <c:showSerName val="0"/>
          <c:showPercent val="0"/>
          <c:showBubbleSize val="0"/>
        </c:dLbls>
        <c:gapWidth val="80"/>
        <c:axId val="1793615392"/>
        <c:axId val="1793595808"/>
      </c:barChart>
      <c:catAx>
        <c:axId val="1793615392"/>
        <c:scaling>
          <c:orientation val="minMax"/>
        </c:scaling>
        <c:delete val="0"/>
        <c:axPos val="b"/>
        <c:numFmt formatCode="General" sourceLinked="1"/>
        <c:majorTickMark val="out"/>
        <c:minorTickMark val="none"/>
        <c:tickLblPos val="low"/>
        <c:txPr>
          <a:bodyPr rot="-5400000" vert="horz"/>
          <a:lstStyle/>
          <a:p>
            <a:pPr>
              <a:defRPr sz="800" baseline="0"/>
            </a:pPr>
            <a:endParaRPr lang="fr-FR"/>
          </a:p>
        </c:txPr>
        <c:crossAx val="1793595808"/>
        <c:crosses val="autoZero"/>
        <c:auto val="1"/>
        <c:lblAlgn val="ctr"/>
        <c:lblOffset val="100"/>
        <c:tickLblSkip val="1"/>
        <c:tickMarkSkip val="1"/>
        <c:noMultiLvlLbl val="0"/>
      </c:catAx>
      <c:valAx>
        <c:axId val="1793595808"/>
        <c:scaling>
          <c:orientation val="minMax"/>
          <c:max val="16"/>
          <c:min val="-12"/>
        </c:scaling>
        <c:delete val="0"/>
        <c:axPos val="l"/>
        <c:majorGridlines>
          <c:spPr>
            <a:ln>
              <a:prstDash val="sysDot"/>
            </a:ln>
          </c:spPr>
        </c:majorGridlines>
        <c:title>
          <c:tx>
            <c:rich>
              <a:bodyPr rot="0" vert="horz"/>
              <a:lstStyle/>
              <a:p>
                <a:pPr>
                  <a:defRPr/>
                </a:pPr>
                <a:r>
                  <a:rPr lang="fr-FR" sz="900" b="0"/>
                  <a:t>en %</a:t>
                </a:r>
              </a:p>
            </c:rich>
          </c:tx>
          <c:layout>
            <c:manualLayout>
              <c:xMode val="edge"/>
              <c:yMode val="edge"/>
              <c:x val="2.5546956844986587E-2"/>
              <c:y val="0.13931677771047848"/>
            </c:manualLayout>
          </c:layout>
          <c:overlay val="0"/>
          <c:spPr>
            <a:noFill/>
            <a:ln w="25400">
              <a:noFill/>
            </a:ln>
          </c:spPr>
        </c:title>
        <c:numFmt formatCode="\+0;\-0" sourceLinked="0"/>
        <c:majorTickMark val="out"/>
        <c:minorTickMark val="none"/>
        <c:tickLblPos val="nextTo"/>
        <c:txPr>
          <a:bodyPr rot="0" vert="horz"/>
          <a:lstStyle/>
          <a:p>
            <a:pPr>
              <a:defRPr/>
            </a:pPr>
            <a:endParaRPr lang="fr-FR"/>
          </a:p>
        </c:txPr>
        <c:crossAx val="1793615392"/>
        <c:crosses val="autoZero"/>
        <c:crossBetween val="between"/>
        <c:majorUnit val="2"/>
        <c:minorUnit val="0.4"/>
      </c:valAx>
    </c:plotArea>
    <c:plotVisOnly val="1"/>
    <c:dispBlanksAs val="gap"/>
    <c:showDLblsOverMax val="0"/>
  </c:chart>
  <c:spPr>
    <a:ln>
      <a:noFill/>
    </a:ln>
  </c:spPr>
  <c:printSettings>
    <c:headerFooter alignWithMargins="0"/>
    <c:pageMargins b="0.98425196899999956" l="0.78740157499999996" r="0.78740157499999996" t="0.98425196899999956" header="0.49212598450000278" footer="0.49212598450000278"/>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Capacités (+) ou besoins (-) de financement </a:t>
            </a:r>
          </a:p>
          <a:p>
            <a:pPr>
              <a:defRPr/>
            </a:pPr>
            <a:r>
              <a:rPr lang="fr-FR" b="1"/>
              <a:t>des administrations publiques</a:t>
            </a:r>
          </a:p>
        </c:rich>
      </c:tx>
      <c:layout>
        <c:manualLayout>
          <c:xMode val="edge"/>
          <c:yMode val="edge"/>
          <c:x val="0.23036110135914539"/>
          <c:y val="3.2145352900070291E-2"/>
        </c:manualLayout>
      </c:layout>
      <c:overlay val="0"/>
      <c:spPr>
        <a:noFill/>
        <a:ln w="25400">
          <a:noFill/>
        </a:ln>
      </c:spPr>
    </c:title>
    <c:autoTitleDeleted val="0"/>
    <c:plotArea>
      <c:layout>
        <c:manualLayout>
          <c:layoutTarget val="inner"/>
          <c:xMode val="edge"/>
          <c:yMode val="edge"/>
          <c:x val="5.9384823732476479E-2"/>
          <c:y val="0.19706539296996545"/>
          <c:w val="0.91094847321300032"/>
          <c:h val="0.72121827628689283"/>
        </c:manualLayout>
      </c:layout>
      <c:barChart>
        <c:barDir val="col"/>
        <c:grouping val="clustered"/>
        <c:varyColors val="0"/>
        <c:ser>
          <c:idx val="1"/>
          <c:order val="0"/>
          <c:tx>
            <c:strRef>
              <c:f>'annexe données pour les graph'!$A$63</c:f>
              <c:strCache>
                <c:ptCount val="1"/>
                <c:pt idx="0">
                  <c:v>Total</c:v>
                </c:pt>
              </c:strCache>
            </c:strRef>
          </c:tx>
          <c:spPr>
            <a:gradFill rotWithShape="0">
              <a:gsLst>
                <a:gs pos="0">
                  <a:srgbClr val="FFFFFF"/>
                </a:gs>
                <a:gs pos="100000">
                  <a:srgbClr val="0000FF"/>
                </a:gs>
              </a:gsLst>
              <a:lin ang="5400000" scaled="1"/>
            </a:gradFill>
            <a:ln w="25400">
              <a:noFill/>
            </a:ln>
          </c:spPr>
          <c:invertIfNegative val="0"/>
          <c:cat>
            <c:numRef>
              <c:f>'annexe données pour les graph'!$B$62:$AP$62</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'annexe données pour les graph'!$B$63:$AP$63</c:f>
              <c:numCache>
                <c:formatCode>0.00</c:formatCode>
                <c:ptCount val="41"/>
                <c:pt idx="0">
                  <c:v>-0.42853654989561701</c:v>
                </c:pt>
                <c:pt idx="1">
                  <c:v>-2.4075205010870953</c:v>
                </c:pt>
                <c:pt idx="2">
                  <c:v>-2.8369151121584086</c:v>
                </c:pt>
                <c:pt idx="3">
                  <c:v>-2.5407661688990859</c:v>
                </c:pt>
                <c:pt idx="4">
                  <c:v>-2.7360948836349519</c:v>
                </c:pt>
                <c:pt idx="5">
                  <c:v>-2.9724586802705484</c:v>
                </c:pt>
                <c:pt idx="6">
                  <c:v>-3.1974128508213426</c:v>
                </c:pt>
                <c:pt idx="7">
                  <c:v>-2.0144100965864951</c:v>
                </c:pt>
                <c:pt idx="8">
                  <c:v>-2.5644845542496024</c:v>
                </c:pt>
                <c:pt idx="9">
                  <c:v>-1.7821311118973844</c:v>
                </c:pt>
                <c:pt idx="10">
                  <c:v>-2.4337816132022074</c:v>
                </c:pt>
                <c:pt idx="11">
                  <c:v>-2.862952363717143</c:v>
                </c:pt>
                <c:pt idx="12">
                  <c:v>-4.6011286701786416</c:v>
                </c:pt>
                <c:pt idx="13">
                  <c:v>-6.3587970307562021</c:v>
                </c:pt>
                <c:pt idx="14">
                  <c:v>-5.4229838402302644</c:v>
                </c:pt>
                <c:pt idx="15">
                  <c:v>-5.1085444625224081</c:v>
                </c:pt>
                <c:pt idx="16">
                  <c:v>-3.9058809314046483</c:v>
                </c:pt>
                <c:pt idx="17">
                  <c:v>-3.6529118140637542</c:v>
                </c:pt>
                <c:pt idx="18">
                  <c:v>-2.3785857308415705</c:v>
                </c:pt>
                <c:pt idx="19">
                  <c:v>-1.6029272831206458</c:v>
                </c:pt>
                <c:pt idx="20">
                  <c:v>-1.3184902580870332</c:v>
                </c:pt>
                <c:pt idx="21">
                  <c:v>-1.3792095525831014</c:v>
                </c:pt>
                <c:pt idx="22">
                  <c:v>-3.1602266269749886</c:v>
                </c:pt>
                <c:pt idx="23">
                  <c:v>-4.0154763876582864</c:v>
                </c:pt>
                <c:pt idx="24">
                  <c:v>-3.5905712432476622</c:v>
                </c:pt>
                <c:pt idx="25">
                  <c:v>-3.3555600452649887</c:v>
                </c:pt>
                <c:pt idx="26">
                  <c:v>-2.4436859675873803</c:v>
                </c:pt>
                <c:pt idx="27">
                  <c:v>-2.6362443929790218</c:v>
                </c:pt>
                <c:pt idx="28">
                  <c:v>-3.2637348722919839</c:v>
                </c:pt>
                <c:pt idx="29">
                  <c:v>-7.1747781175569809</c:v>
                </c:pt>
                <c:pt idx="30">
                  <c:v>-6.8866715824591571</c:v>
                </c:pt>
                <c:pt idx="31">
                  <c:v>-5.1547611765732109</c:v>
                </c:pt>
                <c:pt idx="32">
                  <c:v>-4.9809834179283241</c:v>
                </c:pt>
                <c:pt idx="33">
                  <c:v>-4.084094330544211</c:v>
                </c:pt>
                <c:pt idx="34">
                  <c:v>-3.9046593464867092</c:v>
                </c:pt>
                <c:pt idx="35">
                  <c:v>-3.6251746699465857</c:v>
                </c:pt>
                <c:pt idx="36">
                  <c:v>-3.6372563983547943</c:v>
                </c:pt>
                <c:pt idx="37">
                  <c:v>-2.9584170931926188</c:v>
                </c:pt>
                <c:pt idx="38">
                  <c:v>-2.2889545408000402</c:v>
                </c:pt>
                <c:pt idx="39">
                  <c:v>-3.0646507783158641</c:v>
                </c:pt>
                <c:pt idx="40">
                  <c:v>-9.2059450325528385</c:v>
                </c:pt>
              </c:numCache>
            </c:numRef>
          </c:val>
        </c:ser>
        <c:dLbls>
          <c:showLegendKey val="0"/>
          <c:showVal val="0"/>
          <c:showCatName val="0"/>
          <c:showSerName val="0"/>
          <c:showPercent val="0"/>
          <c:showBubbleSize val="0"/>
        </c:dLbls>
        <c:gapWidth val="100"/>
        <c:axId val="1793597440"/>
        <c:axId val="1793617024"/>
      </c:barChart>
      <c:lineChart>
        <c:grouping val="standard"/>
        <c:varyColors val="0"/>
        <c:ser>
          <c:idx val="2"/>
          <c:order val="1"/>
          <c:tx>
            <c:strRef>
              <c:f>'annexe données pour les graph'!$A$64</c:f>
              <c:strCache>
                <c:ptCount val="1"/>
                <c:pt idx="0">
                  <c:v>État</c:v>
                </c:pt>
              </c:strCache>
            </c:strRef>
          </c:tx>
          <c:spPr>
            <a:ln w="25400">
              <a:solidFill>
                <a:srgbClr val="000000"/>
              </a:solidFill>
              <a:prstDash val="solid"/>
            </a:ln>
          </c:spPr>
          <c:marker>
            <c:symbol val="none"/>
          </c:marker>
          <c:cat>
            <c:numRef>
              <c:f>'annexe données pour les graph'!$B$62:$AP$62</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'annexe données pour les graph'!$B$64:$AP$64</c:f>
              <c:numCache>
                <c:formatCode>0.00</c:formatCode>
                <c:ptCount val="41"/>
                <c:pt idx="0">
                  <c:v>-0.24968451874083433</c:v>
                </c:pt>
                <c:pt idx="1">
                  <c:v>-1.1133654833989681</c:v>
                </c:pt>
                <c:pt idx="2">
                  <c:v>-1.5546376727480211</c:v>
                </c:pt>
                <c:pt idx="3">
                  <c:v>-1.9984245036113377</c:v>
                </c:pt>
                <c:pt idx="4">
                  <c:v>-2.2259323483404909</c:v>
                </c:pt>
                <c:pt idx="5">
                  <c:v>-2.4821521356827887</c:v>
                </c:pt>
                <c:pt idx="6">
                  <c:v>-1.8064167280901484</c:v>
                </c:pt>
                <c:pt idx="7">
                  <c:v>-1.4319216234913181</c:v>
                </c:pt>
                <c:pt idx="8">
                  <c:v>-1.9613815992737234</c:v>
                </c:pt>
                <c:pt idx="9">
                  <c:v>-1.4984142342632911</c:v>
                </c:pt>
                <c:pt idx="10">
                  <c:v>-2.0337040226383727</c:v>
                </c:pt>
                <c:pt idx="11">
                  <c:v>-1.8617663347480637</c:v>
                </c:pt>
                <c:pt idx="12">
                  <c:v>-3.359996360264776</c:v>
                </c:pt>
                <c:pt idx="13">
                  <c:v>-5.1973589224879611</c:v>
                </c:pt>
                <c:pt idx="14">
                  <c:v>-4.6890875994114118</c:v>
                </c:pt>
                <c:pt idx="15">
                  <c:v>-3.6568168874184339</c:v>
                </c:pt>
                <c:pt idx="16">
                  <c:v>-3.4143717489382657</c:v>
                </c:pt>
                <c:pt idx="17">
                  <c:v>-3.7577249495045706</c:v>
                </c:pt>
                <c:pt idx="18">
                  <c:v>-2.6863757304071765</c:v>
                </c:pt>
                <c:pt idx="19">
                  <c:v>-2.4001439561034377</c:v>
                </c:pt>
                <c:pt idx="20">
                  <c:v>-2.1905401882113669</c:v>
                </c:pt>
                <c:pt idx="21">
                  <c:v>-2.1260565636636879</c:v>
                </c:pt>
                <c:pt idx="22">
                  <c:v>-3.5903106787817598</c:v>
                </c:pt>
                <c:pt idx="23">
                  <c:v>-3.8185629546374584</c:v>
                </c:pt>
                <c:pt idx="24">
                  <c:v>-3.1485572754759978</c:v>
                </c:pt>
                <c:pt idx="25">
                  <c:v>-2.9651086730477969</c:v>
                </c:pt>
                <c:pt idx="26">
                  <c:v>-2.748801774137549</c:v>
                </c:pt>
                <c:pt idx="27">
                  <c:v>-2.0607715944022265</c:v>
                </c:pt>
                <c:pt idx="28">
                  <c:v>-3.3236631999996198</c:v>
                </c:pt>
                <c:pt idx="29">
                  <c:v>-5.9977621037996673</c:v>
                </c:pt>
                <c:pt idx="30">
                  <c:v>-6.1580052058945052</c:v>
                </c:pt>
                <c:pt idx="31">
                  <c:v>-4.4887969696774705</c:v>
                </c:pt>
                <c:pt idx="32">
                  <c:v>-4.076398951104462</c:v>
                </c:pt>
                <c:pt idx="33">
                  <c:v>-3.3157170514433503</c:v>
                </c:pt>
                <c:pt idx="34">
                  <c:v>-3.4544706049265841</c:v>
                </c:pt>
                <c:pt idx="35">
                  <c:v>-3.33210215280709</c:v>
                </c:pt>
                <c:pt idx="36">
                  <c:v>-3.398863718254407</c:v>
                </c:pt>
                <c:pt idx="37">
                  <c:v>-3.0532699645923196</c:v>
                </c:pt>
                <c:pt idx="38">
                  <c:v>-2.7923172031044663</c:v>
                </c:pt>
                <c:pt idx="39">
                  <c:v>-3.5152924863648551</c:v>
                </c:pt>
                <c:pt idx="40">
                  <c:v>-7.9036946288677949</c:v>
                </c:pt>
              </c:numCache>
            </c:numRef>
          </c:val>
          <c:smooth val="0"/>
        </c:ser>
        <c:ser>
          <c:idx val="3"/>
          <c:order val="2"/>
          <c:tx>
            <c:strRef>
              <c:f>'annexe données pour les graph'!$A$65</c:f>
              <c:strCache>
                <c:ptCount val="1"/>
                <c:pt idx="0">
                  <c:v>ODAC</c:v>
                </c:pt>
              </c:strCache>
            </c:strRef>
          </c:tx>
          <c:spPr>
            <a:ln w="25400">
              <a:solidFill>
                <a:srgbClr val="000000"/>
              </a:solidFill>
              <a:prstDash val="sysDash"/>
            </a:ln>
          </c:spPr>
          <c:marker>
            <c:symbol val="none"/>
          </c:marker>
          <c:cat>
            <c:numRef>
              <c:f>'annexe données pour les graph'!$B$62:$AP$62</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'annexe données pour les graph'!$B$65:$AP$65</c:f>
              <c:numCache>
                <c:formatCode>0.00</c:formatCode>
                <c:ptCount val="41"/>
                <c:pt idx="0">
                  <c:v>0.25920263426021334</c:v>
                </c:pt>
                <c:pt idx="1">
                  <c:v>0.12353297896113952</c:v>
                </c:pt>
                <c:pt idx="2">
                  <c:v>0.13037795630949356</c:v>
                </c:pt>
                <c:pt idx="3">
                  <c:v>0.11391019670584623</c:v>
                </c:pt>
                <c:pt idx="4">
                  <c:v>-9.391403477558069E-2</c:v>
                </c:pt>
                <c:pt idx="5">
                  <c:v>0.16207171918001098</c:v>
                </c:pt>
                <c:pt idx="6">
                  <c:v>-0.1556599667834398</c:v>
                </c:pt>
                <c:pt idx="7">
                  <c:v>9.4628091297051641E-3</c:v>
                </c:pt>
                <c:pt idx="8">
                  <c:v>9.9760578394756411E-2</c:v>
                </c:pt>
                <c:pt idx="9">
                  <c:v>0.24831494839943163</c:v>
                </c:pt>
                <c:pt idx="10">
                  <c:v>0.21498831379053013</c:v>
                </c:pt>
                <c:pt idx="11">
                  <c:v>0.20646599353122438</c:v>
                </c:pt>
                <c:pt idx="12">
                  <c:v>0.21167420032298834</c:v>
                </c:pt>
                <c:pt idx="13">
                  <c:v>0.16600728633822731</c:v>
                </c:pt>
                <c:pt idx="14">
                  <c:v>0.15933998530308996</c:v>
                </c:pt>
                <c:pt idx="15">
                  <c:v>-0.41969258687700167</c:v>
                </c:pt>
                <c:pt idx="16">
                  <c:v>-4.240314799181933E-2</c:v>
                </c:pt>
                <c:pt idx="17">
                  <c:v>0.21697479329258151</c:v>
                </c:pt>
                <c:pt idx="18">
                  <c:v>0.11435792822120479</c:v>
                </c:pt>
                <c:pt idx="19">
                  <c:v>0.16459679898811996</c:v>
                </c:pt>
                <c:pt idx="20">
                  <c:v>1.5758308804015232E-2</c:v>
                </c:pt>
                <c:pt idx="21">
                  <c:v>1.0011702620683367E-2</c:v>
                </c:pt>
                <c:pt idx="22">
                  <c:v>0.13962459259856788</c:v>
                </c:pt>
                <c:pt idx="23">
                  <c:v>5.7093243893612651E-2</c:v>
                </c:pt>
                <c:pt idx="24">
                  <c:v>0.38749578189010658</c:v>
                </c:pt>
                <c:pt idx="25">
                  <c:v>0.23370454142717431</c:v>
                </c:pt>
                <c:pt idx="26">
                  <c:v>0.3627950847524164</c:v>
                </c:pt>
                <c:pt idx="27">
                  <c:v>-0.36783487778704471</c:v>
                </c:pt>
                <c:pt idx="28">
                  <c:v>-0.13456268558137999</c:v>
                </c:pt>
                <c:pt idx="29">
                  <c:v>-6.8476800379176805E-2</c:v>
                </c:pt>
                <c:pt idx="30">
                  <c:v>0.56733636307256285</c:v>
                </c:pt>
                <c:pt idx="31">
                  <c:v>-1.015367079378535E-2</c:v>
                </c:pt>
                <c:pt idx="32">
                  <c:v>-0.12255814951410979</c:v>
                </c:pt>
                <c:pt idx="33">
                  <c:v>6.3338697521161419E-2</c:v>
                </c:pt>
                <c:pt idx="34">
                  <c:v>0.12150165250620418</c:v>
                </c:pt>
                <c:pt idx="35">
                  <c:v>-0.11376290010334533</c:v>
                </c:pt>
                <c:pt idx="36">
                  <c:v>-0.27760259143496119</c:v>
                </c:pt>
                <c:pt idx="37">
                  <c:v>-0.19188226577783213</c:v>
                </c:pt>
                <c:pt idx="38">
                  <c:v>-0.10806895086797909</c:v>
                </c:pt>
                <c:pt idx="39">
                  <c:v>-9.9973950160709521E-2</c:v>
                </c:pt>
                <c:pt idx="40">
                  <c:v>0.99949640006730311</c:v>
                </c:pt>
              </c:numCache>
            </c:numRef>
          </c:val>
          <c:smooth val="0"/>
        </c:ser>
        <c:ser>
          <c:idx val="4"/>
          <c:order val="3"/>
          <c:tx>
            <c:strRef>
              <c:f>'annexe données pour les graph'!$A$66</c:f>
              <c:strCache>
                <c:ptCount val="1"/>
                <c:pt idx="0">
                  <c:v>APUL</c:v>
                </c:pt>
              </c:strCache>
            </c:strRef>
          </c:tx>
          <c:spPr>
            <a:ln w="25400">
              <a:solidFill>
                <a:srgbClr val="0000FF"/>
              </a:solidFill>
              <a:prstDash val="solid"/>
            </a:ln>
          </c:spPr>
          <c:marker>
            <c:symbol val="none"/>
          </c:marker>
          <c:cat>
            <c:numRef>
              <c:f>'annexe données pour les graph'!$B$62:$AP$62</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'annexe données pour les graph'!$B$66:$AP$66</c:f>
              <c:numCache>
                <c:formatCode>0.00</c:formatCode>
                <c:ptCount val="41"/>
                <c:pt idx="0">
                  <c:v>-1.1021092365342453</c:v>
                </c:pt>
                <c:pt idx="1">
                  <c:v>-1.2455261624780298</c:v>
                </c:pt>
                <c:pt idx="2">
                  <c:v>-1.3331316684421</c:v>
                </c:pt>
                <c:pt idx="3">
                  <c:v>-1.1776869324743431</c:v>
                </c:pt>
                <c:pt idx="4">
                  <c:v>-0.74862497901678993</c:v>
                </c:pt>
                <c:pt idx="5">
                  <c:v>-0.76561729883000229</c:v>
                </c:pt>
                <c:pt idx="6">
                  <c:v>-0.65197956118836564</c:v>
                </c:pt>
                <c:pt idx="7">
                  <c:v>-0.53774457313620927</c:v>
                </c:pt>
                <c:pt idx="8">
                  <c:v>-0.59650989399854948</c:v>
                </c:pt>
                <c:pt idx="9">
                  <c:v>-0.61236311588325043</c:v>
                </c:pt>
                <c:pt idx="10">
                  <c:v>-0.49974104728792246</c:v>
                </c:pt>
                <c:pt idx="11">
                  <c:v>-0.73518015265377379</c:v>
                </c:pt>
                <c:pt idx="12">
                  <c:v>-0.69063791926602347</c:v>
                </c:pt>
                <c:pt idx="13">
                  <c:v>-0.35022634248571044</c:v>
                </c:pt>
                <c:pt idx="14">
                  <c:v>-0.37258434861297129</c:v>
                </c:pt>
                <c:pt idx="15">
                  <c:v>-0.31298412551574578</c:v>
                </c:pt>
                <c:pt idx="16">
                  <c:v>-7.2987716129046198E-2</c:v>
                </c:pt>
                <c:pt idx="17">
                  <c:v>0.11417283240636479</c:v>
                </c:pt>
                <c:pt idx="18">
                  <c:v>0.19542926672730976</c:v>
                </c:pt>
                <c:pt idx="19">
                  <c:v>0.2044255127068394</c:v>
                </c:pt>
                <c:pt idx="20">
                  <c:v>7.906207292658167E-2</c:v>
                </c:pt>
                <c:pt idx="21">
                  <c:v>5.9420105164316589E-2</c:v>
                </c:pt>
                <c:pt idx="22">
                  <c:v>9.0500919965782453E-2</c:v>
                </c:pt>
                <c:pt idx="23">
                  <c:v>2.0482431214251803E-2</c:v>
                </c:pt>
                <c:pt idx="24">
                  <c:v>-0.16684090684743164</c:v>
                </c:pt>
                <c:pt idx="25">
                  <c:v>-0.19536725658438461</c:v>
                </c:pt>
                <c:pt idx="26">
                  <c:v>-0.21313196701562501</c:v>
                </c:pt>
                <c:pt idx="27">
                  <c:v>-0.41852098893988771</c:v>
                </c:pt>
                <c:pt idx="28">
                  <c:v>-0.50045674671090645</c:v>
                </c:pt>
                <c:pt idx="29">
                  <c:v>-0.32508405609873381</c:v>
                </c:pt>
                <c:pt idx="30">
                  <c:v>-9.8431856632024098E-2</c:v>
                </c:pt>
                <c:pt idx="31">
                  <c:v>-3.6679528465586621E-2</c:v>
                </c:pt>
                <c:pt idx="32">
                  <c:v>-0.17569859715499547</c:v>
                </c:pt>
                <c:pt idx="33">
                  <c:v>-0.40185357085014189</c:v>
                </c:pt>
                <c:pt idx="34">
                  <c:v>-0.22537347105381153</c:v>
                </c:pt>
                <c:pt idx="35">
                  <c:v>-4.639670456035588E-3</c:v>
                </c:pt>
                <c:pt idx="36">
                  <c:v>0.13602616500658843</c:v>
                </c:pt>
                <c:pt idx="37">
                  <c:v>7.1346423232729064E-2</c:v>
                </c:pt>
                <c:pt idx="38">
                  <c:v>0.11547383199636378</c:v>
                </c:pt>
                <c:pt idx="39">
                  <c:v>-4.4387285217021281E-2</c:v>
                </c:pt>
                <c:pt idx="40">
                  <c:v>-0.18147002024074541</c:v>
                </c:pt>
              </c:numCache>
            </c:numRef>
          </c:val>
          <c:smooth val="0"/>
        </c:ser>
        <c:ser>
          <c:idx val="5"/>
          <c:order val="4"/>
          <c:tx>
            <c:strRef>
              <c:f>'annexe données pour les graph'!$A$67</c:f>
              <c:strCache>
                <c:ptCount val="1"/>
                <c:pt idx="0">
                  <c:v>Administrations de sécurité sociale</c:v>
                </c:pt>
              </c:strCache>
            </c:strRef>
          </c:tx>
          <c:spPr>
            <a:ln w="25400">
              <a:solidFill>
                <a:srgbClr val="00CCFF"/>
              </a:solidFill>
              <a:prstDash val="solid"/>
            </a:ln>
          </c:spPr>
          <c:marker>
            <c:symbol val="none"/>
          </c:marker>
          <c:cat>
            <c:numRef>
              <c:f>'annexe données pour les graph'!$B$62:$AP$62</c:f>
              <c:numCache>
                <c:formatCode>General</c:formatCode>
                <c:ptCount val="41"/>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numCache>
            </c:numRef>
          </c:cat>
          <c:val>
            <c:numRef>
              <c:f>'annexe données pour les graph'!$B$67:$AP$67</c:f>
              <c:numCache>
                <c:formatCode>0.00</c:formatCode>
                <c:ptCount val="41"/>
                <c:pt idx="0">
                  <c:v>0.6638332195955442</c:v>
                </c:pt>
                <c:pt idx="1">
                  <c:v>-0.17137749779688152</c:v>
                </c:pt>
                <c:pt idx="2">
                  <c:v>-7.8841120176683849E-2</c:v>
                </c:pt>
                <c:pt idx="3">
                  <c:v>0.52112762055711259</c:v>
                </c:pt>
                <c:pt idx="4">
                  <c:v>0.33195216809983635</c:v>
                </c:pt>
                <c:pt idx="5">
                  <c:v>0.1131070548349136</c:v>
                </c:pt>
                <c:pt idx="6">
                  <c:v>-0.58311107430704623</c:v>
                </c:pt>
                <c:pt idx="7">
                  <c:v>-5.4323533892752261E-2</c:v>
                </c:pt>
                <c:pt idx="8">
                  <c:v>-0.10678597123945752</c:v>
                </c:pt>
                <c:pt idx="9">
                  <c:v>8.0030423595622374E-2</c:v>
                </c:pt>
                <c:pt idx="10">
                  <c:v>-0.11551469222210678</c:v>
                </c:pt>
                <c:pt idx="11">
                  <c:v>-0.47265506948586017</c:v>
                </c:pt>
                <c:pt idx="12">
                  <c:v>-0.76287594001116965</c:v>
                </c:pt>
                <c:pt idx="13">
                  <c:v>-0.97686882577827217</c:v>
                </c:pt>
                <c:pt idx="14">
                  <c:v>-0.52065187750898689</c:v>
                </c:pt>
                <c:pt idx="15">
                  <c:v>-0.71929711300668486</c:v>
                </c:pt>
                <c:pt idx="16">
                  <c:v>-0.37635788415338578</c:v>
                </c:pt>
                <c:pt idx="17">
                  <c:v>-0.22633449025814292</c:v>
                </c:pt>
                <c:pt idx="18">
                  <c:v>-1.5533741867057029E-3</c:v>
                </c:pt>
                <c:pt idx="19">
                  <c:v>0.42840849415728427</c:v>
                </c:pt>
                <c:pt idx="20">
                  <c:v>0.77716191616711527</c:v>
                </c:pt>
                <c:pt idx="21">
                  <c:v>0.67748021435156303</c:v>
                </c:pt>
                <c:pt idx="22">
                  <c:v>0.19958066483755846</c:v>
                </c:pt>
                <c:pt idx="23">
                  <c:v>-0.27418248490692682</c:v>
                </c:pt>
                <c:pt idx="24">
                  <c:v>-0.66284489723591611</c:v>
                </c:pt>
                <c:pt idx="25">
                  <c:v>-0.42878865705998975</c:v>
                </c:pt>
                <c:pt idx="26">
                  <c:v>0.15550679695427783</c:v>
                </c:pt>
                <c:pt idx="27">
                  <c:v>0.21103759897682312</c:v>
                </c:pt>
                <c:pt idx="28">
                  <c:v>0.69514852491686407</c:v>
                </c:pt>
                <c:pt idx="29">
                  <c:v>-0.78355844053790169</c:v>
                </c:pt>
                <c:pt idx="30">
                  <c:v>-1.1975708830052021</c:v>
                </c:pt>
                <c:pt idx="31">
                  <c:v>-0.61908242547946046</c:v>
                </c:pt>
                <c:pt idx="32">
                  <c:v>-0.60627984587761663</c:v>
                </c:pt>
                <c:pt idx="33">
                  <c:v>-0.42986240577187923</c:v>
                </c:pt>
                <c:pt idx="34">
                  <c:v>-0.34631692301251765</c:v>
                </c:pt>
                <c:pt idx="35">
                  <c:v>-0.17466994658010948</c:v>
                </c:pt>
                <c:pt idx="36">
                  <c:v>-9.6816253672013158E-2</c:v>
                </c:pt>
                <c:pt idx="37">
                  <c:v>0.21538871394481759</c:v>
                </c:pt>
                <c:pt idx="38">
                  <c:v>0.49595778117603551</c:v>
                </c:pt>
                <c:pt idx="39">
                  <c:v>0.59500294342672377</c:v>
                </c:pt>
                <c:pt idx="40">
                  <c:v>-2.1202767835115943</c:v>
                </c:pt>
              </c:numCache>
            </c:numRef>
          </c:val>
          <c:smooth val="0"/>
        </c:ser>
        <c:dLbls>
          <c:showLegendKey val="0"/>
          <c:showVal val="0"/>
          <c:showCatName val="0"/>
          <c:showSerName val="0"/>
          <c:showPercent val="0"/>
          <c:showBubbleSize val="0"/>
        </c:dLbls>
        <c:marker val="1"/>
        <c:smooth val="0"/>
        <c:axId val="1793605056"/>
        <c:axId val="1793621376"/>
      </c:lineChart>
      <c:catAx>
        <c:axId val="179359744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fr-FR"/>
          </a:p>
        </c:txPr>
        <c:crossAx val="1793617024"/>
        <c:crosses val="autoZero"/>
        <c:auto val="0"/>
        <c:lblAlgn val="ctr"/>
        <c:lblOffset val="40"/>
        <c:tickLblSkip val="2"/>
        <c:tickMarkSkip val="1"/>
        <c:noMultiLvlLbl val="0"/>
      </c:catAx>
      <c:valAx>
        <c:axId val="1793617024"/>
        <c:scaling>
          <c:orientation val="minMax"/>
          <c:max val="2"/>
          <c:min val="-10"/>
        </c:scaling>
        <c:delete val="0"/>
        <c:axPos val="l"/>
        <c:majorGridlines>
          <c:spPr>
            <a:ln w="3175">
              <a:solidFill>
                <a:srgbClr val="000000"/>
              </a:solidFill>
              <a:prstDash val="sysDash"/>
            </a:ln>
          </c:spPr>
        </c:majorGridlines>
        <c:title>
          <c:tx>
            <c:rich>
              <a:bodyPr rot="0" vert="horz"/>
              <a:lstStyle/>
              <a:p>
                <a:pPr algn="ctr">
                  <a:defRPr sz="800" b="0" i="0" u="none" strike="noStrike" baseline="0">
                    <a:solidFill>
                      <a:srgbClr val="000000"/>
                    </a:solidFill>
                    <a:latin typeface="Arial"/>
                    <a:ea typeface="Arial"/>
                    <a:cs typeface="Arial"/>
                  </a:defRPr>
                </a:pPr>
                <a:r>
                  <a:rPr lang="fr-FR" sz="800"/>
                  <a:t>en % du PIB</a:t>
                </a:r>
              </a:p>
            </c:rich>
          </c:tx>
          <c:layout>
            <c:manualLayout>
              <c:xMode val="edge"/>
              <c:yMode val="edge"/>
              <c:x val="3.7154989384288748E-3"/>
              <c:y val="0.13207569179638709"/>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793597440"/>
        <c:crosses val="autoZero"/>
        <c:crossBetween val="between"/>
        <c:majorUnit val="1"/>
        <c:minorUnit val="1"/>
      </c:valAx>
      <c:catAx>
        <c:axId val="1793605056"/>
        <c:scaling>
          <c:orientation val="minMax"/>
        </c:scaling>
        <c:delete val="1"/>
        <c:axPos val="b"/>
        <c:numFmt formatCode="General" sourceLinked="1"/>
        <c:majorTickMark val="out"/>
        <c:minorTickMark val="none"/>
        <c:tickLblPos val="none"/>
        <c:crossAx val="1793621376"/>
        <c:crosses val="autoZero"/>
        <c:auto val="0"/>
        <c:lblAlgn val="ctr"/>
        <c:lblOffset val="100"/>
        <c:noMultiLvlLbl val="0"/>
      </c:catAx>
      <c:valAx>
        <c:axId val="1793621376"/>
        <c:scaling>
          <c:orientation val="minMax"/>
        </c:scaling>
        <c:delete val="1"/>
        <c:axPos val="l"/>
        <c:numFmt formatCode="0.00" sourceLinked="1"/>
        <c:majorTickMark val="out"/>
        <c:minorTickMark val="none"/>
        <c:tickLblPos val="none"/>
        <c:crossAx val="1793605056"/>
        <c:crosses val="autoZero"/>
        <c:crossBetween val="between"/>
      </c:valAx>
      <c:spPr>
        <a:noFill/>
        <a:ln w="25400">
          <a:noFill/>
        </a:ln>
      </c:spPr>
    </c:plotArea>
    <c:legend>
      <c:legendPos val="r"/>
      <c:layout>
        <c:manualLayout>
          <c:xMode val="edge"/>
          <c:yMode val="edge"/>
          <c:x val="6.0851254352699585E-2"/>
          <c:y val="0.92514157158926558"/>
          <c:w val="0.90233545647559343"/>
          <c:h val="7.407407407407407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9525">
      <a:noFill/>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oddHeader>&amp;A</c:oddHeader>
      <c:oddFooter>Page &amp;P</c:oddFooter>
    </c:headerFooter>
    <c:pageMargins b="0.98425196899999956" l="0.78740157499999996" r="0.78740157499999996" t="0.98425196899999956" header="0.5" footer="0.5"/>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9525</xdr:colOff>
      <xdr:row>36</xdr:row>
      <xdr:rowOff>0</xdr:rowOff>
    </xdr:from>
    <xdr:to>
      <xdr:col>6</xdr:col>
      <xdr:colOff>993913</xdr:colOff>
      <xdr:row>60</xdr:row>
      <xdr:rowOff>157370</xdr:rowOff>
    </xdr:to>
    <xdr:graphicFrame macro="">
      <xdr:nvGraphicFramePr>
        <xdr:cNvPr id="12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38</xdr:row>
      <xdr:rowOff>161923</xdr:rowOff>
    </xdr:from>
    <xdr:to>
      <xdr:col>5</xdr:col>
      <xdr:colOff>640080</xdr:colOff>
      <xdr:row>64</xdr:row>
      <xdr:rowOff>47624</xdr:rowOff>
    </xdr:to>
    <xdr:graphicFrame macro="">
      <xdr:nvGraphicFramePr>
        <xdr:cNvPr id="247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0.24603</cdr:x>
      <cdr:y>0.67733</cdr:y>
    </cdr:from>
    <cdr:to>
      <cdr:x>0.24603</cdr:x>
      <cdr:y>0.71635</cdr:y>
    </cdr:to>
    <cdr:sp macro="" textlink="">
      <cdr:nvSpPr>
        <cdr:cNvPr id="2" name="Line 7"/>
        <cdr:cNvSpPr>
          <a:spLocks xmlns:a="http://schemas.openxmlformats.org/drawingml/2006/main" noChangeShapeType="1"/>
        </cdr:cNvSpPr>
      </cdr:nvSpPr>
      <cdr:spPr bwMode="auto">
        <a:xfrm xmlns:a="http://schemas.openxmlformats.org/drawingml/2006/main" flipV="1">
          <a:off x="1743504" y="2869641"/>
          <a:ext cx="0" cy="1653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0.41886</cdr:x>
      <cdr:y>0.64706</cdr:y>
    </cdr:from>
    <cdr:to>
      <cdr:x>0.41886</cdr:x>
      <cdr:y>0.68608</cdr:y>
    </cdr:to>
    <cdr:sp macro="" textlink="">
      <cdr:nvSpPr>
        <cdr:cNvPr id="3" name="Line 7"/>
        <cdr:cNvSpPr>
          <a:spLocks xmlns:a="http://schemas.openxmlformats.org/drawingml/2006/main" noChangeShapeType="1"/>
        </cdr:cNvSpPr>
      </cdr:nvSpPr>
      <cdr:spPr bwMode="auto">
        <a:xfrm xmlns:a="http://schemas.openxmlformats.org/drawingml/2006/main" flipV="1">
          <a:off x="2968303" y="2741419"/>
          <a:ext cx="0" cy="1653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0.62044</cdr:x>
      <cdr:y>0.66587</cdr:y>
    </cdr:from>
    <cdr:to>
      <cdr:x>0.62044</cdr:x>
      <cdr:y>0.70489</cdr:y>
    </cdr:to>
    <cdr:sp macro="" textlink="">
      <cdr:nvSpPr>
        <cdr:cNvPr id="4" name="Line 7"/>
        <cdr:cNvSpPr>
          <a:spLocks xmlns:a="http://schemas.openxmlformats.org/drawingml/2006/main" noChangeShapeType="1"/>
        </cdr:cNvSpPr>
      </cdr:nvSpPr>
      <cdr:spPr bwMode="auto">
        <a:xfrm xmlns:a="http://schemas.openxmlformats.org/drawingml/2006/main" flipV="1">
          <a:off x="4656853" y="2727220"/>
          <a:ext cx="0" cy="15981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0.80091</cdr:x>
      <cdr:y>0.84415</cdr:y>
    </cdr:from>
    <cdr:to>
      <cdr:x>0.80091</cdr:x>
      <cdr:y>0.88316</cdr:y>
    </cdr:to>
    <cdr:sp macro="" textlink="">
      <cdr:nvSpPr>
        <cdr:cNvPr id="5" name="Line 7"/>
        <cdr:cNvSpPr>
          <a:spLocks xmlns:a="http://schemas.openxmlformats.org/drawingml/2006/main" noChangeShapeType="1"/>
        </cdr:cNvSpPr>
      </cdr:nvSpPr>
      <cdr:spPr bwMode="auto">
        <a:xfrm xmlns:a="http://schemas.openxmlformats.org/drawingml/2006/main" flipV="1">
          <a:off x="5675695" y="3576440"/>
          <a:ext cx="0" cy="1652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0.64641</cdr:x>
      <cdr:y>0.17637</cdr:y>
    </cdr:from>
    <cdr:to>
      <cdr:x>0.64641</cdr:x>
      <cdr:y>0.21539</cdr:y>
    </cdr:to>
    <cdr:sp macro="" textlink="">
      <cdr:nvSpPr>
        <cdr:cNvPr id="6" name="Line 7"/>
        <cdr:cNvSpPr>
          <a:spLocks xmlns:a="http://schemas.openxmlformats.org/drawingml/2006/main" noChangeShapeType="1"/>
        </cdr:cNvSpPr>
      </cdr:nvSpPr>
      <cdr:spPr bwMode="auto">
        <a:xfrm xmlns:a="http://schemas.openxmlformats.org/drawingml/2006/main" flipV="1">
          <a:off x="4457727" y="655154"/>
          <a:ext cx="0" cy="14495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0.64779</cdr:x>
      <cdr:y>0.15047</cdr:y>
    </cdr:from>
    <cdr:to>
      <cdr:x>0.98343</cdr:x>
      <cdr:y>0.21714</cdr:y>
    </cdr:to>
    <cdr:sp macro="" textlink="">
      <cdr:nvSpPr>
        <cdr:cNvPr id="8" name="ZoneTexte 7"/>
        <cdr:cNvSpPr txBox="1"/>
      </cdr:nvSpPr>
      <cdr:spPr>
        <a:xfrm xmlns:a="http://schemas.openxmlformats.org/drawingml/2006/main">
          <a:off x="4590629" y="637512"/>
          <a:ext cx="2378546" cy="282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 Année électorale pour les communes</a:t>
          </a:r>
        </a:p>
      </cdr:txBody>
    </cdr:sp>
  </cdr:relSizeAnchor>
  <cdr:relSizeAnchor xmlns:cdr="http://schemas.openxmlformats.org/drawingml/2006/chartDrawing">
    <cdr:from>
      <cdr:x>0.22975</cdr:x>
      <cdr:y>0.2219</cdr:y>
    </cdr:from>
    <cdr:to>
      <cdr:x>0.23389</cdr:x>
      <cdr:y>0.92702</cdr:y>
    </cdr:to>
    <cdr:sp macro="" textlink="">
      <cdr:nvSpPr>
        <cdr:cNvPr id="10" name="Connecteur droit 9"/>
        <cdr:cNvSpPr/>
      </cdr:nvSpPr>
      <cdr:spPr>
        <a:xfrm xmlns:a="http://schemas.openxmlformats.org/drawingml/2006/main" flipH="1">
          <a:off x="1626396" y="890531"/>
          <a:ext cx="29307" cy="2829789"/>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0.40776</cdr:x>
      <cdr:y>0.22534</cdr:y>
    </cdr:from>
    <cdr:to>
      <cdr:x>0.40776</cdr:x>
      <cdr:y>0.92021</cdr:y>
    </cdr:to>
    <cdr:sp macro="" textlink="">
      <cdr:nvSpPr>
        <cdr:cNvPr id="12" name="Connecteur droit 11"/>
        <cdr:cNvSpPr/>
      </cdr:nvSpPr>
      <cdr:spPr>
        <a:xfrm xmlns:a="http://schemas.openxmlformats.org/drawingml/2006/main">
          <a:off x="2886525" y="904324"/>
          <a:ext cx="0" cy="2788653"/>
        </a:xfrm>
        <a:prstGeom xmlns:a="http://schemas.openxmlformats.org/drawingml/2006/main" prst="line">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0.60988</cdr:x>
      <cdr:y>0.22353</cdr:y>
    </cdr:from>
    <cdr:to>
      <cdr:x>0.60988</cdr:x>
      <cdr:y>0.9184</cdr:y>
    </cdr:to>
    <cdr:sp macro="" textlink="">
      <cdr:nvSpPr>
        <cdr:cNvPr id="13" name="Connecteur droit 12"/>
        <cdr:cNvSpPr/>
      </cdr:nvSpPr>
      <cdr:spPr>
        <a:xfrm xmlns:a="http://schemas.openxmlformats.org/drawingml/2006/main">
          <a:off x="4317349" y="897076"/>
          <a:ext cx="0" cy="2788653"/>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0.78724</cdr:x>
      <cdr:y>0.2255</cdr:y>
    </cdr:from>
    <cdr:to>
      <cdr:x>0.78724</cdr:x>
      <cdr:y>0.92038</cdr:y>
    </cdr:to>
    <cdr:sp macro="" textlink="">
      <cdr:nvSpPr>
        <cdr:cNvPr id="14" name="Connecteur droit 13"/>
        <cdr:cNvSpPr/>
      </cdr:nvSpPr>
      <cdr:spPr>
        <a:xfrm xmlns:a="http://schemas.openxmlformats.org/drawingml/2006/main">
          <a:off x="5572835" y="904988"/>
          <a:ext cx="0" cy="2788693"/>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0.06923</cdr:x>
      <cdr:y>0.62195</cdr:y>
    </cdr:from>
    <cdr:to>
      <cdr:x>0.06923</cdr:x>
      <cdr:y>0.66097</cdr:y>
    </cdr:to>
    <cdr:sp macro="" textlink="">
      <cdr:nvSpPr>
        <cdr:cNvPr id="15" name="Line 7"/>
        <cdr:cNvSpPr>
          <a:spLocks xmlns:a="http://schemas.openxmlformats.org/drawingml/2006/main" noChangeShapeType="1"/>
        </cdr:cNvSpPr>
      </cdr:nvSpPr>
      <cdr:spPr bwMode="auto">
        <a:xfrm xmlns:a="http://schemas.openxmlformats.org/drawingml/2006/main" flipV="1">
          <a:off x="490593" y="2635041"/>
          <a:ext cx="0" cy="16531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fr-FR"/>
        </a:p>
      </cdr:txBody>
    </cdr:sp>
  </cdr:relSizeAnchor>
  <cdr:relSizeAnchor xmlns:cdr="http://schemas.openxmlformats.org/drawingml/2006/chartDrawing">
    <cdr:from>
      <cdr:x>0.97836</cdr:x>
      <cdr:y>0.84958</cdr:y>
    </cdr:from>
    <cdr:to>
      <cdr:x>0.97836</cdr:x>
      <cdr:y>0.88859</cdr:y>
    </cdr:to>
    <cdr:sp macro="" textlink="">
      <cdr:nvSpPr>
        <cdr:cNvPr id="16" name="Line 7"/>
        <cdr:cNvSpPr>
          <a:spLocks xmlns:a="http://schemas.openxmlformats.org/drawingml/2006/main" noChangeShapeType="1"/>
        </cdr:cNvSpPr>
      </cdr:nvSpPr>
      <cdr:spPr bwMode="auto">
        <a:xfrm xmlns:a="http://schemas.openxmlformats.org/drawingml/2006/main" flipV="1">
          <a:off x="6739428" y="3479653"/>
          <a:ext cx="0" cy="15977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0.96517</cdr:x>
      <cdr:y>0.22208</cdr:y>
    </cdr:from>
    <cdr:to>
      <cdr:x>0.96517</cdr:x>
      <cdr:y>0.91696</cdr:y>
    </cdr:to>
    <cdr:sp macro="" textlink="">
      <cdr:nvSpPr>
        <cdr:cNvPr id="17" name="Connecteur droit 16"/>
        <cdr:cNvSpPr/>
      </cdr:nvSpPr>
      <cdr:spPr>
        <a:xfrm xmlns:a="http://schemas.openxmlformats.org/drawingml/2006/main">
          <a:off x="6648587" y="909597"/>
          <a:ext cx="0" cy="2846056"/>
        </a:xfrm>
        <a:prstGeom xmlns:a="http://schemas.openxmlformats.org/drawingml/2006/main" prst="line">
          <a:avLst/>
        </a:prstGeom>
        <a:noFill xmlns:a="http://schemas.openxmlformats.org/drawingml/2006/main"/>
        <a:ln xmlns:a="http://schemas.openxmlformats.org/drawingml/2006/main" w="9525" cap="flat" cmpd="sng" algn="ctr">
          <a:solidFill>
            <a:srgbClr val="4F81BD">
              <a:shade val="95000"/>
              <a:satMod val="105000"/>
            </a:srgbClr>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9525</xdr:colOff>
      <xdr:row>28</xdr:row>
      <xdr:rowOff>0</xdr:rowOff>
    </xdr:from>
    <xdr:to>
      <xdr:col>5</xdr:col>
      <xdr:colOff>662940</xdr:colOff>
      <xdr:row>56</xdr:row>
      <xdr:rowOff>133350</xdr:rowOff>
    </xdr:to>
    <xdr:graphicFrame macro="">
      <xdr:nvGraphicFramePr>
        <xdr:cNvPr id="43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I31"/>
  <sheetViews>
    <sheetView topLeftCell="A4" zoomScaleNormal="100" workbookViewId="0">
      <selection activeCell="E9" sqref="E9"/>
    </sheetView>
  </sheetViews>
  <sheetFormatPr baseColWidth="10" defaultColWidth="11.453125" defaultRowHeight="12.5" x14ac:dyDescent="0.25"/>
  <cols>
    <col min="1" max="1" width="11.453125" style="9"/>
    <col min="2" max="2" width="5.7265625" style="9" customWidth="1"/>
    <col min="3" max="5" width="11.453125" style="9"/>
    <col min="6" max="6" width="11.81640625" style="9" customWidth="1"/>
    <col min="7" max="7" width="11.453125" style="9"/>
    <col min="8" max="8" width="12.1796875" style="9" customWidth="1"/>
    <col min="9" max="9" width="15.26953125" style="9" customWidth="1"/>
    <col min="10" max="16384" width="11.453125" style="9"/>
  </cols>
  <sheetData>
    <row r="5" spans="2:9" ht="15.5" x14ac:dyDescent="0.35">
      <c r="I5" s="37" t="s">
        <v>125</v>
      </c>
    </row>
    <row r="6" spans="2:9" ht="15.5" x14ac:dyDescent="0.35">
      <c r="I6" s="37"/>
    </row>
    <row r="7" spans="2:9" ht="35" x14ac:dyDescent="0.7">
      <c r="I7" s="191">
        <v>3</v>
      </c>
    </row>
    <row r="13" spans="2:9" ht="64.5" customHeight="1" x14ac:dyDescent="0.25">
      <c r="B13" s="244" t="s">
        <v>126</v>
      </c>
      <c r="C13" s="245"/>
      <c r="D13" s="245"/>
      <c r="E13" s="245"/>
      <c r="F13" s="245"/>
      <c r="G13" s="245"/>
      <c r="H13" s="245"/>
      <c r="I13" s="245"/>
    </row>
    <row r="14" spans="2:9" x14ac:dyDescent="0.25">
      <c r="B14" s="245"/>
      <c r="C14" s="245"/>
      <c r="D14" s="245"/>
      <c r="E14" s="245"/>
      <c r="F14" s="245"/>
      <c r="G14" s="245"/>
      <c r="H14" s="245"/>
      <c r="I14" s="245"/>
    </row>
    <row r="15" spans="2:9" ht="30" x14ac:dyDescent="0.6">
      <c r="B15" s="245" t="s">
        <v>43</v>
      </c>
      <c r="C15" s="245"/>
      <c r="D15" s="245"/>
      <c r="E15" s="245"/>
      <c r="F15" s="245"/>
      <c r="G15" s="245"/>
      <c r="H15" s="245"/>
      <c r="I15" s="245"/>
    </row>
    <row r="16" spans="2:9" ht="15.5" x14ac:dyDescent="0.35">
      <c r="D16" s="36"/>
      <c r="E16" s="36"/>
      <c r="F16" s="36"/>
      <c r="G16" s="36"/>
      <c r="H16" s="37"/>
    </row>
    <row r="17" spans="2:8" ht="15.5" x14ac:dyDescent="0.35">
      <c r="D17" s="36"/>
      <c r="E17" s="36"/>
      <c r="F17" s="36"/>
      <c r="G17" s="36"/>
      <c r="H17" s="37"/>
    </row>
    <row r="18" spans="2:8" ht="15.5" x14ac:dyDescent="0.35">
      <c r="D18" s="36"/>
      <c r="E18" s="36"/>
      <c r="F18" s="36"/>
      <c r="G18" s="36"/>
      <c r="H18" s="37"/>
    </row>
    <row r="19" spans="2:8" ht="15.5" x14ac:dyDescent="0.35">
      <c r="B19" s="1" t="s">
        <v>118</v>
      </c>
      <c r="D19" s="36"/>
      <c r="E19" s="36"/>
      <c r="F19" s="36"/>
      <c r="G19" s="36"/>
      <c r="H19" s="37"/>
    </row>
    <row r="20" spans="2:8" ht="15.5" x14ac:dyDescent="0.35">
      <c r="D20" s="36"/>
      <c r="E20" s="36"/>
      <c r="F20" s="36"/>
      <c r="G20" s="36"/>
      <c r="H20" s="36"/>
    </row>
    <row r="21" spans="2:8" ht="15.5" x14ac:dyDescent="0.35">
      <c r="B21" s="1" t="s">
        <v>119</v>
      </c>
      <c r="C21" s="1"/>
      <c r="D21" s="1"/>
      <c r="E21" s="1"/>
      <c r="F21" s="1"/>
      <c r="G21" s="1"/>
      <c r="H21" s="1"/>
    </row>
    <row r="22" spans="2:8" ht="6" customHeight="1" x14ac:dyDescent="0.35">
      <c r="D22" s="1"/>
      <c r="E22" s="1"/>
      <c r="F22" s="1"/>
      <c r="G22" s="1"/>
      <c r="H22" s="37"/>
    </row>
    <row r="23" spans="2:8" ht="15.5" x14ac:dyDescent="0.35">
      <c r="B23" s="1" t="s">
        <v>120</v>
      </c>
      <c r="C23" s="1"/>
      <c r="D23" s="1"/>
      <c r="E23" s="1"/>
      <c r="F23" s="1"/>
      <c r="G23" s="1"/>
      <c r="H23" s="1"/>
    </row>
    <row r="24" spans="2:8" ht="6" customHeight="1" x14ac:dyDescent="0.35">
      <c r="D24" s="1"/>
      <c r="E24" s="1"/>
      <c r="F24" s="1"/>
      <c r="G24" s="1"/>
      <c r="H24" s="37"/>
    </row>
    <row r="25" spans="2:8" ht="15.5" x14ac:dyDescent="0.35">
      <c r="B25" s="1" t="s">
        <v>121</v>
      </c>
      <c r="C25" s="1"/>
      <c r="D25" s="1"/>
      <c r="E25" s="1"/>
      <c r="F25" s="1"/>
      <c r="G25" s="1"/>
      <c r="H25" s="1"/>
    </row>
    <row r="26" spans="2:8" ht="6" customHeight="1" x14ac:dyDescent="0.35">
      <c r="D26" s="1"/>
      <c r="E26" s="1"/>
      <c r="F26" s="1"/>
      <c r="G26" s="1"/>
      <c r="H26" s="37"/>
    </row>
    <row r="27" spans="2:8" ht="15.5" x14ac:dyDescent="0.35">
      <c r="B27" s="1" t="s">
        <v>122</v>
      </c>
      <c r="C27" s="1"/>
      <c r="D27" s="1"/>
      <c r="E27" s="1"/>
      <c r="F27" s="1"/>
      <c r="G27" s="1"/>
      <c r="H27" s="37"/>
    </row>
    <row r="28" spans="2:8" ht="6" customHeight="1" x14ac:dyDescent="0.35">
      <c r="D28" s="1"/>
      <c r="E28" s="1"/>
      <c r="F28" s="1"/>
      <c r="G28" s="1"/>
      <c r="H28" s="37"/>
    </row>
    <row r="29" spans="2:8" ht="15.5" x14ac:dyDescent="0.35">
      <c r="B29" s="1" t="s">
        <v>123</v>
      </c>
      <c r="C29" s="1"/>
      <c r="D29" s="1"/>
      <c r="E29" s="1"/>
      <c r="F29" s="1"/>
      <c r="G29" s="1"/>
      <c r="H29" s="37"/>
    </row>
    <row r="30" spans="2:8" ht="6" customHeight="1" x14ac:dyDescent="0.35">
      <c r="D30" s="1"/>
      <c r="E30" s="1"/>
      <c r="F30" s="1"/>
      <c r="G30" s="1"/>
      <c r="H30" s="37"/>
    </row>
    <row r="31" spans="2:8" ht="15.5" x14ac:dyDescent="0.35">
      <c r="B31" s="1" t="s">
        <v>124</v>
      </c>
    </row>
  </sheetData>
  <mergeCells count="2">
    <mergeCell ref="B13:I14"/>
    <mergeCell ref="B15:I15"/>
  </mergeCells>
  <phoneticPr fontId="6" type="noConversion"/>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
  <sheetViews>
    <sheetView showGridLines="0" tabSelected="1" zoomScaleNormal="100" zoomScaleSheetLayoutView="100" workbookViewId="0"/>
  </sheetViews>
  <sheetFormatPr baseColWidth="10" defaultRowHeight="12.5" x14ac:dyDescent="0.25"/>
  <cols>
    <col min="1" max="1" width="28.26953125" customWidth="1"/>
    <col min="2" max="2" width="28.7265625" customWidth="1"/>
    <col min="3" max="3" width="12.7265625" customWidth="1"/>
    <col min="4" max="4" width="16.26953125" customWidth="1"/>
    <col min="5" max="5" width="15" customWidth="1"/>
    <col min="6" max="6" width="15.26953125" customWidth="1"/>
    <col min="7" max="7" width="14.54296875" customWidth="1"/>
    <col min="8" max="8" width="12.7265625" customWidth="1"/>
    <col min="9" max="9" width="13.453125" customWidth="1"/>
  </cols>
  <sheetData>
    <row r="1" spans="1:15" ht="18" x14ac:dyDescent="0.4">
      <c r="A1" s="238" t="s">
        <v>39</v>
      </c>
      <c r="B1" s="239"/>
      <c r="C1" s="239"/>
      <c r="D1" s="239"/>
      <c r="E1" s="239"/>
      <c r="F1" s="239"/>
      <c r="G1" s="239"/>
    </row>
    <row r="3" spans="1:15" ht="15.5" x14ac:dyDescent="0.35">
      <c r="A3" s="195" t="s">
        <v>78</v>
      </c>
      <c r="B3" s="190"/>
      <c r="C3" s="190"/>
      <c r="D3" s="190"/>
    </row>
    <row r="4" spans="1:15" ht="13" x14ac:dyDescent="0.3">
      <c r="A4" s="29" t="s">
        <v>47</v>
      </c>
      <c r="I4" s="40"/>
    </row>
    <row r="5" spans="1:15" ht="13" x14ac:dyDescent="0.3">
      <c r="A5" s="100"/>
      <c r="B5" s="100"/>
      <c r="C5" s="132">
        <v>2016</v>
      </c>
      <c r="D5" s="101">
        <v>2017</v>
      </c>
      <c r="E5" s="132">
        <v>2018</v>
      </c>
      <c r="F5" s="101">
        <v>2019</v>
      </c>
      <c r="G5" s="132">
        <v>2020</v>
      </c>
    </row>
    <row r="6" spans="1:15" x14ac:dyDescent="0.25">
      <c r="A6" s="246" t="s">
        <v>21</v>
      </c>
      <c r="B6" s="151" t="s">
        <v>27</v>
      </c>
      <c r="C6" s="200">
        <v>119.229</v>
      </c>
      <c r="D6" s="201">
        <v>122.31399999999999</v>
      </c>
      <c r="E6" s="200">
        <v>124.229</v>
      </c>
      <c r="F6" s="201">
        <v>127.18899999999999</v>
      </c>
      <c r="G6" s="202">
        <v>129.24799999999999</v>
      </c>
      <c r="H6" s="233"/>
    </row>
    <row r="7" spans="1:15" x14ac:dyDescent="0.25">
      <c r="A7" s="247"/>
      <c r="B7" s="82" t="s">
        <v>24</v>
      </c>
      <c r="C7" s="203">
        <v>2234.1289999999999</v>
      </c>
      <c r="D7" s="204">
        <v>2297.2420000000002</v>
      </c>
      <c r="E7" s="203">
        <v>2363.306</v>
      </c>
      <c r="F7" s="204">
        <v>2437.6350000000002</v>
      </c>
      <c r="G7" s="203">
        <v>2302.8597200000004</v>
      </c>
      <c r="H7" s="233"/>
    </row>
    <row r="8" spans="1:15" x14ac:dyDescent="0.25">
      <c r="A8" s="247" t="s">
        <v>19</v>
      </c>
      <c r="B8" s="82" t="s">
        <v>22</v>
      </c>
      <c r="C8" s="205">
        <v>40.287999999999997</v>
      </c>
      <c r="D8" s="206">
        <v>42.613999999999997</v>
      </c>
      <c r="E8" s="205">
        <v>46.192</v>
      </c>
      <c r="F8" s="206">
        <v>53.485999999999997</v>
      </c>
      <c r="G8" s="203">
        <v>48.777999999999999</v>
      </c>
      <c r="H8" s="233"/>
    </row>
    <row r="9" spans="1:15" x14ac:dyDescent="0.25">
      <c r="A9" s="248"/>
      <c r="B9" s="99" t="s">
        <v>23</v>
      </c>
      <c r="C9" s="207">
        <v>487.38200000000001</v>
      </c>
      <c r="D9" s="208">
        <v>516.78399999999999</v>
      </c>
      <c r="E9" s="207">
        <v>541.02300000000002</v>
      </c>
      <c r="F9" s="208">
        <v>572.29300000000001</v>
      </c>
      <c r="G9" s="207">
        <v>528.84640999999999</v>
      </c>
      <c r="H9" s="233"/>
    </row>
    <row r="10" spans="1:15" x14ac:dyDescent="0.25">
      <c r="A10" s="145" t="s">
        <v>165</v>
      </c>
      <c r="B10" s="31"/>
      <c r="C10" s="31"/>
      <c r="D10" s="31"/>
      <c r="E10" s="31"/>
      <c r="F10" s="31"/>
      <c r="G10" s="31"/>
      <c r="H10" s="165"/>
    </row>
    <row r="11" spans="1:15" x14ac:dyDescent="0.25">
      <c r="A11" s="31"/>
      <c r="B11" s="31"/>
      <c r="C11" s="31"/>
      <c r="D11" s="31"/>
      <c r="E11" s="31"/>
      <c r="F11" s="31"/>
      <c r="G11" s="31"/>
    </row>
    <row r="12" spans="1:15" x14ac:dyDescent="0.25">
      <c r="A12" s="31"/>
      <c r="B12" s="31"/>
      <c r="C12" s="31"/>
      <c r="D12" s="31"/>
      <c r="E12" s="31"/>
      <c r="F12" s="31"/>
      <c r="G12" s="31"/>
    </row>
    <row r="13" spans="1:15" ht="15.5" x14ac:dyDescent="0.35">
      <c r="A13" s="195" t="s">
        <v>159</v>
      </c>
      <c r="B13" s="156"/>
      <c r="C13" s="31"/>
      <c r="D13" s="31"/>
      <c r="E13" s="31"/>
      <c r="F13" s="31"/>
      <c r="G13" s="31"/>
    </row>
    <row r="14" spans="1:15" ht="13" x14ac:dyDescent="0.3">
      <c r="A14" s="29" t="s">
        <v>47</v>
      </c>
      <c r="B14" s="31"/>
      <c r="C14" s="31"/>
      <c r="D14" s="82"/>
      <c r="E14" s="31"/>
      <c r="F14" s="31"/>
      <c r="G14" s="31"/>
      <c r="I14" s="2"/>
      <c r="J14" s="2"/>
      <c r="K14" s="2"/>
      <c r="L14" s="2"/>
      <c r="M14" s="2"/>
      <c r="N14" s="2"/>
      <c r="O14" s="2"/>
    </row>
    <row r="15" spans="1:15" ht="53.25" customHeight="1" x14ac:dyDescent="0.3">
      <c r="A15" s="103"/>
      <c r="B15" s="103"/>
      <c r="C15" s="199" t="s">
        <v>109</v>
      </c>
      <c r="D15" s="98" t="s">
        <v>17</v>
      </c>
      <c r="E15" s="199" t="s">
        <v>7</v>
      </c>
      <c r="F15" s="98" t="s">
        <v>10</v>
      </c>
      <c r="G15" s="199" t="s">
        <v>80</v>
      </c>
      <c r="H15" s="4"/>
      <c r="I15" s="2"/>
      <c r="J15" s="50"/>
      <c r="K15" s="50"/>
      <c r="L15" s="50"/>
      <c r="M15" s="50"/>
      <c r="N15" s="50"/>
      <c r="O15" s="2"/>
    </row>
    <row r="16" spans="1:15" x14ac:dyDescent="0.25">
      <c r="A16" s="82" t="s">
        <v>18</v>
      </c>
      <c r="B16" s="82"/>
      <c r="C16" s="209">
        <v>564.91</v>
      </c>
      <c r="D16" s="210">
        <v>97.546000000000006</v>
      </c>
      <c r="E16" s="209">
        <v>269.79899999999998</v>
      </c>
      <c r="F16" s="210">
        <v>661.29100000000005</v>
      </c>
      <c r="G16" s="211">
        <v>1422.778</v>
      </c>
      <c r="H16" s="233"/>
      <c r="J16" s="2"/>
      <c r="K16" s="2"/>
      <c r="L16" s="2"/>
      <c r="M16" s="2"/>
      <c r="N16" s="2"/>
      <c r="O16" s="2"/>
    </row>
    <row r="17" spans="1:15" x14ac:dyDescent="0.25">
      <c r="A17" s="82" t="s">
        <v>20</v>
      </c>
      <c r="B17" s="82"/>
      <c r="C17" s="209">
        <v>129.024</v>
      </c>
      <c r="D17" s="210">
        <v>19.391999999999999</v>
      </c>
      <c r="E17" s="209">
        <v>84.302999999999997</v>
      </c>
      <c r="F17" s="210">
        <v>71.331000000000003</v>
      </c>
      <c r="G17" s="209">
        <v>304.05</v>
      </c>
      <c r="H17" s="233"/>
      <c r="J17" s="2"/>
      <c r="K17" s="2"/>
      <c r="L17" s="2"/>
      <c r="M17" s="2"/>
      <c r="N17" s="2"/>
      <c r="O17" s="2"/>
    </row>
    <row r="18" spans="1:15" x14ac:dyDescent="0.25">
      <c r="A18" s="82" t="s">
        <v>26</v>
      </c>
      <c r="B18" s="82"/>
      <c r="C18" s="203">
        <v>129.78200000000001</v>
      </c>
      <c r="D18" s="204">
        <v>5.5120000000000005</v>
      </c>
      <c r="E18" s="203">
        <v>27.164999999999999</v>
      </c>
      <c r="F18" s="204">
        <v>503.08499999999998</v>
      </c>
      <c r="G18" s="209">
        <v>665.54399999999998</v>
      </c>
      <c r="H18" s="233"/>
      <c r="J18" s="2"/>
      <c r="K18" s="2"/>
    </row>
    <row r="19" spans="1:15" x14ac:dyDescent="0.25">
      <c r="A19" s="82" t="s">
        <v>19</v>
      </c>
      <c r="B19" s="82"/>
      <c r="C19" s="212">
        <v>12.615</v>
      </c>
      <c r="D19" s="213">
        <v>18.100999999999999</v>
      </c>
      <c r="E19" s="212">
        <v>48.777999999999999</v>
      </c>
      <c r="F19" s="213">
        <v>6.6050000000000004</v>
      </c>
      <c r="G19" s="209">
        <v>86.099000000000004</v>
      </c>
      <c r="H19" s="233"/>
      <c r="J19" s="2"/>
      <c r="K19" s="2"/>
      <c r="L19" s="2"/>
      <c r="M19" s="2"/>
      <c r="N19" s="2"/>
      <c r="O19" s="2"/>
    </row>
    <row r="20" spans="1:15" x14ac:dyDescent="0.25">
      <c r="A20" s="250" t="s">
        <v>71</v>
      </c>
      <c r="B20" s="250"/>
      <c r="C20" s="212">
        <v>4.3680000000000003</v>
      </c>
      <c r="D20" s="213">
        <v>5.76</v>
      </c>
      <c r="E20" s="212">
        <v>35.378999999999998</v>
      </c>
      <c r="F20" s="213">
        <v>15.875999999999999</v>
      </c>
      <c r="G20" s="209">
        <v>61.383000000000003</v>
      </c>
      <c r="H20" s="233"/>
      <c r="J20" s="2"/>
      <c r="K20" s="2"/>
      <c r="L20" s="2"/>
      <c r="M20" s="2"/>
      <c r="N20" s="2"/>
      <c r="O20" s="2"/>
    </row>
    <row r="21" spans="1:15" x14ac:dyDescent="0.25">
      <c r="A21" s="99" t="s">
        <v>25</v>
      </c>
      <c r="B21" s="99"/>
      <c r="C21" s="214">
        <v>142.40700000000001</v>
      </c>
      <c r="D21" s="215">
        <v>37.743000000000002</v>
      </c>
      <c r="E21" s="214">
        <v>129.24799999999999</v>
      </c>
      <c r="F21" s="215">
        <v>84.31</v>
      </c>
      <c r="G21" s="216">
        <v>393.70800000000003</v>
      </c>
      <c r="H21" s="233"/>
      <c r="J21" s="2"/>
      <c r="K21" s="2"/>
    </row>
    <row r="22" spans="1:15" x14ac:dyDescent="0.25">
      <c r="A22" s="145" t="s">
        <v>165</v>
      </c>
      <c r="B22" s="95"/>
      <c r="C22" s="82"/>
      <c r="D22" s="96"/>
      <c r="E22" s="31"/>
      <c r="F22" s="31"/>
      <c r="G22" s="31"/>
      <c r="I22" s="2"/>
      <c r="J22" s="2"/>
      <c r="K22" s="2"/>
      <c r="L22" s="2"/>
      <c r="M22" s="2"/>
      <c r="N22" s="2"/>
      <c r="O22" s="2"/>
    </row>
    <row r="23" spans="1:15" ht="17.25" customHeight="1" x14ac:dyDescent="0.25">
      <c r="A23" s="249" t="s">
        <v>110</v>
      </c>
      <c r="B23" s="249"/>
      <c r="C23" s="249"/>
      <c r="D23" s="249"/>
      <c r="E23" s="249"/>
      <c r="F23" s="249"/>
      <c r="G23" s="249"/>
      <c r="I23" s="2"/>
      <c r="J23" s="2"/>
      <c r="K23" s="2"/>
      <c r="L23" s="2"/>
      <c r="M23" s="2"/>
      <c r="N23" s="2"/>
      <c r="O23" s="2"/>
    </row>
    <row r="24" spans="1:15" x14ac:dyDescent="0.25">
      <c r="A24" s="16"/>
      <c r="B24" s="16"/>
      <c r="C24" s="16"/>
      <c r="D24" s="16"/>
      <c r="E24" s="16"/>
      <c r="F24" s="16"/>
      <c r="G24" s="16"/>
    </row>
    <row r="25" spans="1:15" ht="15.5" x14ac:dyDescent="0.35">
      <c r="A25" s="1" t="s">
        <v>79</v>
      </c>
      <c r="B25" s="31"/>
      <c r="C25" s="31"/>
      <c r="D25" s="31"/>
      <c r="E25" s="31"/>
      <c r="F25" s="31"/>
      <c r="G25" s="31"/>
    </row>
    <row r="26" spans="1:15" ht="13" x14ac:dyDescent="0.3">
      <c r="A26" s="29" t="s">
        <v>47</v>
      </c>
      <c r="B26" s="31"/>
      <c r="C26" s="31"/>
      <c r="D26" s="31"/>
      <c r="E26" s="31"/>
      <c r="F26" s="31"/>
      <c r="G26" s="31"/>
    </row>
    <row r="27" spans="1:15" ht="13" x14ac:dyDescent="0.3">
      <c r="A27" s="100"/>
      <c r="B27" s="100"/>
      <c r="C27" s="132">
        <v>2016</v>
      </c>
      <c r="D27" s="101">
        <v>2017</v>
      </c>
      <c r="E27" s="132">
        <v>2018</v>
      </c>
      <c r="F27" s="101">
        <v>2019</v>
      </c>
      <c r="G27" s="132">
        <v>2020</v>
      </c>
    </row>
    <row r="28" spans="1:15" x14ac:dyDescent="0.25">
      <c r="A28" s="82" t="s">
        <v>109</v>
      </c>
      <c r="B28" s="82"/>
      <c r="C28" s="217">
        <v>481.32100000000003</v>
      </c>
      <c r="D28" s="218">
        <v>497.11399999999992</v>
      </c>
      <c r="E28" s="217">
        <v>497.69499999999999</v>
      </c>
      <c r="F28" s="218">
        <v>503.19100000000003</v>
      </c>
      <c r="G28" s="217">
        <v>564.91</v>
      </c>
      <c r="H28" s="233">
        <f t="shared" ref="H28:H33" si="0">+G28/F28-1</f>
        <v>0.12265521442156135</v>
      </c>
    </row>
    <row r="29" spans="1:15" x14ac:dyDescent="0.25">
      <c r="A29" s="82" t="s">
        <v>17</v>
      </c>
      <c r="B29" s="82"/>
      <c r="C29" s="219">
        <v>80.935999999999993</v>
      </c>
      <c r="D29" s="220">
        <v>81.283999999999992</v>
      </c>
      <c r="E29" s="219">
        <v>79.078000000000003</v>
      </c>
      <c r="F29" s="220">
        <v>88.885000000000019</v>
      </c>
      <c r="G29" s="219">
        <v>97.546000000000006</v>
      </c>
      <c r="H29" s="233">
        <f t="shared" si="0"/>
        <v>9.7440513022444497E-2</v>
      </c>
    </row>
    <row r="30" spans="1:15" ht="13" x14ac:dyDescent="0.3">
      <c r="A30" s="181" t="s">
        <v>7</v>
      </c>
      <c r="B30" s="22"/>
      <c r="C30" s="221">
        <v>248.92899999999997</v>
      </c>
      <c r="D30" s="222">
        <v>254.21600000000001</v>
      </c>
      <c r="E30" s="221">
        <v>259.53000000000003</v>
      </c>
      <c r="F30" s="222">
        <v>272.13399999999996</v>
      </c>
      <c r="G30" s="221">
        <v>269.79899999999998</v>
      </c>
      <c r="H30" s="234">
        <f t="shared" si="0"/>
        <v>-8.5803317483298391E-3</v>
      </c>
    </row>
    <row r="31" spans="1:15" ht="13" x14ac:dyDescent="0.3">
      <c r="A31" s="182" t="s">
        <v>81</v>
      </c>
      <c r="B31" s="182"/>
      <c r="C31" s="223">
        <v>226.74600000000001</v>
      </c>
      <c r="D31" s="224">
        <v>231.3</v>
      </c>
      <c r="E31" s="225">
        <v>235.869</v>
      </c>
      <c r="F31" s="224">
        <v>246.83599999999998</v>
      </c>
      <c r="G31" s="225">
        <v>242.67499999999998</v>
      </c>
      <c r="H31" s="234">
        <f t="shared" si="0"/>
        <v>-1.6857346578294852E-2</v>
      </c>
      <c r="I31" s="165"/>
    </row>
    <row r="32" spans="1:15" x14ac:dyDescent="0.25">
      <c r="A32" s="82" t="s">
        <v>10</v>
      </c>
      <c r="B32" s="82"/>
      <c r="C32" s="212">
        <v>585.00400000000002</v>
      </c>
      <c r="D32" s="213">
        <v>596.62499999999989</v>
      </c>
      <c r="E32" s="212">
        <v>608.79899999999986</v>
      </c>
      <c r="F32" s="213">
        <v>621.69299999999998</v>
      </c>
      <c r="G32" s="212">
        <v>661.29100000000005</v>
      </c>
      <c r="H32" s="233">
        <f t="shared" si="0"/>
        <v>6.3693816723045193E-2</v>
      </c>
    </row>
    <row r="33" spans="1:13" ht="16" x14ac:dyDescent="0.3">
      <c r="A33" s="102" t="s">
        <v>80</v>
      </c>
      <c r="B33" s="100"/>
      <c r="C33" s="226">
        <v>1266.4349999999997</v>
      </c>
      <c r="D33" s="227">
        <v>1298.021</v>
      </c>
      <c r="E33" s="226">
        <v>1315.0509999999999</v>
      </c>
      <c r="F33" s="227">
        <v>1349.2749999999999</v>
      </c>
      <c r="G33" s="226">
        <v>1422.778</v>
      </c>
      <c r="H33" s="233">
        <f t="shared" si="0"/>
        <v>5.4475922254544118E-2</v>
      </c>
    </row>
    <row r="34" spans="1:13" x14ac:dyDescent="0.25">
      <c r="A34" s="145" t="s">
        <v>165</v>
      </c>
      <c r="B34" s="31"/>
      <c r="C34" s="31"/>
      <c r="D34" s="97" t="s">
        <v>41</v>
      </c>
      <c r="E34" s="31"/>
      <c r="F34" s="31"/>
    </row>
    <row r="35" spans="1:13" ht="12.75" customHeight="1" x14ac:dyDescent="0.25">
      <c r="A35" s="249" t="s">
        <v>110</v>
      </c>
      <c r="B35" s="249"/>
      <c r="C35" s="249"/>
      <c r="D35" s="249"/>
      <c r="E35" s="249"/>
      <c r="F35" s="249"/>
      <c r="G35" s="249"/>
    </row>
    <row r="36" spans="1:13" ht="23.25" customHeight="1" x14ac:dyDescent="0.25"/>
    <row r="39" spans="1:13" x14ac:dyDescent="0.25">
      <c r="I39" s="156"/>
      <c r="J39" s="190"/>
      <c r="K39" s="190"/>
      <c r="L39" s="190"/>
      <c r="M39" s="190"/>
    </row>
    <row r="60" spans="1:1" s="165" customFormat="1" x14ac:dyDescent="0.25"/>
    <row r="61" spans="1:1" s="165" customFormat="1" x14ac:dyDescent="0.25"/>
    <row r="62" spans="1:1" x14ac:dyDescent="0.25">
      <c r="A62" s="145" t="s">
        <v>165</v>
      </c>
    </row>
  </sheetData>
  <mergeCells count="5">
    <mergeCell ref="A6:A7"/>
    <mergeCell ref="A8:A9"/>
    <mergeCell ref="A35:G35"/>
    <mergeCell ref="A23:G23"/>
    <mergeCell ref="A20:B20"/>
  </mergeCells>
  <phoneticPr fontId="6" type="noConversion"/>
  <pageMargins left="0.53" right="0" top="0.98425196850393704" bottom="0.98425196850393704" header="0.51181102362204722" footer="0.51181102362204722"/>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3"/>
  <sheetViews>
    <sheetView zoomScaleNormal="100" workbookViewId="0"/>
  </sheetViews>
  <sheetFormatPr baseColWidth="10" defaultColWidth="11.453125" defaultRowHeight="12.5" x14ac:dyDescent="0.25"/>
  <cols>
    <col min="1" max="1" width="62.1796875" style="6" customWidth="1"/>
    <col min="2" max="3" width="8.453125" style="6" customWidth="1"/>
    <col min="4" max="4" width="9" style="6" customWidth="1"/>
    <col min="5" max="5" width="9.1796875" style="6" customWidth="1"/>
    <col min="6" max="6" width="10.1796875" style="6" customWidth="1"/>
    <col min="8" max="8" width="10.1796875" style="6" customWidth="1"/>
    <col min="9" max="16384" width="11.453125" style="6"/>
  </cols>
  <sheetData>
    <row r="1" spans="1:9" ht="18" x14ac:dyDescent="0.4">
      <c r="A1" s="238" t="s">
        <v>28</v>
      </c>
      <c r="B1" s="242"/>
      <c r="C1" s="242"/>
      <c r="D1" s="243"/>
      <c r="E1" s="243"/>
      <c r="F1" s="243"/>
    </row>
    <row r="2" spans="1:9" x14ac:dyDescent="0.25">
      <c r="A2" s="35"/>
      <c r="B2" s="35"/>
      <c r="C2" s="35"/>
      <c r="D2" s="7"/>
      <c r="E2" s="8"/>
      <c r="F2" s="8"/>
      <c r="H2" s="8"/>
    </row>
    <row r="3" spans="1:9" ht="15.5" x14ac:dyDescent="0.25">
      <c r="A3" s="51" t="s">
        <v>15</v>
      </c>
      <c r="B3" s="75"/>
      <c r="C3" s="75"/>
      <c r="D3" s="109"/>
      <c r="E3" s="74"/>
      <c r="F3" s="74"/>
      <c r="H3" s="8"/>
    </row>
    <row r="4" spans="1:9" ht="13" x14ac:dyDescent="0.25">
      <c r="A4" s="118" t="s">
        <v>47</v>
      </c>
      <c r="B4" s="75"/>
      <c r="C4" s="75"/>
      <c r="D4" s="117"/>
      <c r="E4" s="74"/>
      <c r="F4" s="74"/>
      <c r="H4" s="8"/>
    </row>
    <row r="5" spans="1:9" ht="13" x14ac:dyDescent="0.3">
      <c r="A5" s="119"/>
      <c r="B5" s="132">
        <v>2016</v>
      </c>
      <c r="C5" s="120">
        <v>2017</v>
      </c>
      <c r="D5" s="132">
        <v>2018</v>
      </c>
      <c r="E5" s="120">
        <v>2019</v>
      </c>
      <c r="F5" s="132">
        <v>2020</v>
      </c>
      <c r="H5" s="74"/>
    </row>
    <row r="6" spans="1:9" ht="15" x14ac:dyDescent="0.25">
      <c r="A6" s="113" t="s">
        <v>155</v>
      </c>
      <c r="B6" s="133"/>
      <c r="C6" s="109"/>
      <c r="D6" s="144"/>
      <c r="E6" s="109"/>
      <c r="F6" s="144"/>
    </row>
    <row r="7" spans="1:9" ht="13" x14ac:dyDescent="0.25">
      <c r="A7" s="104" t="s">
        <v>74</v>
      </c>
      <c r="B7" s="134">
        <v>133.37299999999996</v>
      </c>
      <c r="C7" s="105">
        <v>136.40600000000001</v>
      </c>
      <c r="D7" s="134">
        <v>137.36700000000002</v>
      </c>
      <c r="E7" s="105">
        <v>139.93999999999997</v>
      </c>
      <c r="F7" s="134">
        <v>140.03399999999996</v>
      </c>
      <c r="H7" s="233"/>
    </row>
    <row r="8" spans="1:9" x14ac:dyDescent="0.25">
      <c r="A8" s="106" t="s">
        <v>132</v>
      </c>
      <c r="B8" s="135">
        <v>50.753</v>
      </c>
      <c r="C8" s="114">
        <v>51.881999999999998</v>
      </c>
      <c r="D8" s="135">
        <v>52.658000000000001</v>
      </c>
      <c r="E8" s="114">
        <v>53.768999999999998</v>
      </c>
      <c r="F8" s="135">
        <v>52.427</v>
      </c>
      <c r="H8" s="233"/>
    </row>
    <row r="9" spans="1:9" x14ac:dyDescent="0.25">
      <c r="A9" s="106" t="s">
        <v>133</v>
      </c>
      <c r="B9" s="135">
        <v>79.665999999999997</v>
      </c>
      <c r="C9" s="114">
        <v>81.507999999999996</v>
      </c>
      <c r="D9" s="135">
        <v>81.635000000000005</v>
      </c>
      <c r="E9" s="114">
        <v>83.037999999999997</v>
      </c>
      <c r="F9" s="135">
        <v>84.302999999999997</v>
      </c>
      <c r="H9" s="233"/>
    </row>
    <row r="10" spans="1:9" ht="14.5" x14ac:dyDescent="0.25">
      <c r="A10" s="106" t="s">
        <v>156</v>
      </c>
      <c r="B10" s="136">
        <v>2.9539999999999997</v>
      </c>
      <c r="C10" s="115">
        <v>3.016</v>
      </c>
      <c r="D10" s="136">
        <v>3.0739999999999994</v>
      </c>
      <c r="E10" s="115">
        <v>3.1330000000000005</v>
      </c>
      <c r="F10" s="136">
        <v>3.3040000000000003</v>
      </c>
      <c r="H10" s="233"/>
    </row>
    <row r="11" spans="1:9" x14ac:dyDescent="0.25">
      <c r="A11" s="106"/>
      <c r="B11" s="136"/>
      <c r="C11" s="115"/>
      <c r="D11" s="136"/>
      <c r="E11" s="115"/>
      <c r="F11" s="136"/>
      <c r="H11" s="158"/>
    </row>
    <row r="12" spans="1:9" ht="13" x14ac:dyDescent="0.3">
      <c r="A12" s="104" t="s">
        <v>134</v>
      </c>
      <c r="B12" s="137">
        <v>1.657</v>
      </c>
      <c r="C12" s="107">
        <v>1.216</v>
      </c>
      <c r="D12" s="137">
        <v>1.3109999999999999</v>
      </c>
      <c r="E12" s="107">
        <v>1.3240000000000001</v>
      </c>
      <c r="F12" s="137">
        <v>1</v>
      </c>
      <c r="H12" s="233"/>
    </row>
    <row r="13" spans="1:9" s="10" customFormat="1" ht="13" x14ac:dyDescent="0.25">
      <c r="A13" s="106"/>
      <c r="B13" s="136"/>
      <c r="C13" s="115"/>
      <c r="D13" s="136"/>
      <c r="E13" s="115"/>
      <c r="F13" s="136"/>
      <c r="H13" s="158"/>
    </row>
    <row r="14" spans="1:9" ht="13" x14ac:dyDescent="0.3">
      <c r="A14" s="104" t="s">
        <v>11</v>
      </c>
      <c r="B14" s="137">
        <v>71.47</v>
      </c>
      <c r="C14" s="107">
        <v>71.72</v>
      </c>
      <c r="D14" s="137">
        <v>72.276999999999987</v>
      </c>
      <c r="E14" s="107">
        <v>74.581000000000003</v>
      </c>
      <c r="F14" s="137">
        <v>77.561000000000007</v>
      </c>
      <c r="H14" s="233"/>
    </row>
    <row r="15" spans="1:9" s="10" customFormat="1" ht="13" x14ac:dyDescent="0.25">
      <c r="A15" s="106" t="s">
        <v>130</v>
      </c>
      <c r="B15" s="135">
        <v>16.620999999999999</v>
      </c>
      <c r="C15" s="114">
        <v>16.837</v>
      </c>
      <c r="D15" s="135">
        <v>16.997</v>
      </c>
      <c r="E15" s="114">
        <v>17.207000000000001</v>
      </c>
      <c r="F15" s="135">
        <v>17.584</v>
      </c>
      <c r="H15" s="233"/>
      <c r="I15" s="230"/>
    </row>
    <row r="16" spans="1:9" ht="13" x14ac:dyDescent="0.25">
      <c r="A16" s="108" t="s">
        <v>131</v>
      </c>
      <c r="B16" s="135">
        <v>9.4380000000000006</v>
      </c>
      <c r="C16" s="114">
        <v>9.3569999999999993</v>
      </c>
      <c r="D16" s="135">
        <v>9.5579999999999998</v>
      </c>
      <c r="E16" s="114">
        <v>9.6639999999999997</v>
      </c>
      <c r="F16" s="135">
        <v>9.5809999999999995</v>
      </c>
      <c r="H16" s="233"/>
      <c r="I16" s="230"/>
    </row>
    <row r="17" spans="1:8" x14ac:dyDescent="0.25">
      <c r="A17" s="109" t="s">
        <v>135</v>
      </c>
      <c r="B17" s="135">
        <v>13.983000000000001</v>
      </c>
      <c r="C17" s="114">
        <v>13.586</v>
      </c>
      <c r="D17" s="135">
        <v>13.625</v>
      </c>
      <c r="E17" s="114">
        <v>13.823</v>
      </c>
      <c r="F17" s="135">
        <v>14.188000000000001</v>
      </c>
      <c r="H17" s="233"/>
    </row>
    <row r="18" spans="1:8" x14ac:dyDescent="0.25">
      <c r="A18" s="109" t="s">
        <v>136</v>
      </c>
      <c r="B18" s="136">
        <v>23.471</v>
      </c>
      <c r="C18" s="115">
        <v>23.856000000000002</v>
      </c>
      <c r="D18" s="136">
        <v>24.001999999999999</v>
      </c>
      <c r="E18" s="115">
        <v>24.666</v>
      </c>
      <c r="F18" s="136">
        <v>25.765000000000001</v>
      </c>
      <c r="H18" s="233"/>
    </row>
    <row r="19" spans="1:8" x14ac:dyDescent="0.25">
      <c r="A19" s="109" t="s">
        <v>137</v>
      </c>
      <c r="B19" s="135">
        <v>7.9569999999999999</v>
      </c>
      <c r="C19" s="114">
        <v>8.0839999999999996</v>
      </c>
      <c r="D19" s="135">
        <v>8.0950000000000006</v>
      </c>
      <c r="E19" s="114">
        <v>9.2210000000000001</v>
      </c>
      <c r="F19" s="135">
        <v>10.443</v>
      </c>
      <c r="H19" s="233"/>
    </row>
    <row r="20" spans="1:8" x14ac:dyDescent="0.25">
      <c r="A20" s="109"/>
      <c r="B20" s="136"/>
      <c r="C20" s="115"/>
      <c r="D20" s="136"/>
      <c r="E20" s="115"/>
      <c r="F20" s="136"/>
      <c r="H20" s="158"/>
    </row>
    <row r="21" spans="1:8" ht="13" x14ac:dyDescent="0.3">
      <c r="A21" s="110" t="s">
        <v>65</v>
      </c>
      <c r="B21" s="137">
        <v>42.428999999999995</v>
      </c>
      <c r="C21" s="107">
        <v>44.873999999999995</v>
      </c>
      <c r="D21" s="137">
        <v>48.575000000000003</v>
      </c>
      <c r="E21" s="107">
        <v>56.288999999999994</v>
      </c>
      <c r="F21" s="137">
        <v>51.204000000000001</v>
      </c>
      <c r="H21" s="233"/>
    </row>
    <row r="22" spans="1:8" s="10" customFormat="1" ht="13" x14ac:dyDescent="0.25">
      <c r="A22" s="109" t="s">
        <v>138</v>
      </c>
      <c r="B22" s="135">
        <v>40.287999999999997</v>
      </c>
      <c r="C22" s="114">
        <v>42.613999999999997</v>
      </c>
      <c r="D22" s="135">
        <v>46.192</v>
      </c>
      <c r="E22" s="114">
        <v>53.485999999999997</v>
      </c>
      <c r="F22" s="135">
        <v>48.777999999999999</v>
      </c>
      <c r="H22" s="233"/>
    </row>
    <row r="23" spans="1:8" x14ac:dyDescent="0.25">
      <c r="A23" s="109" t="s">
        <v>139</v>
      </c>
      <c r="B23" s="135">
        <v>2.141</v>
      </c>
      <c r="C23" s="114">
        <v>2.2600000000000002</v>
      </c>
      <c r="D23" s="135">
        <v>2.383</v>
      </c>
      <c r="E23" s="114">
        <v>2.8029999999999999</v>
      </c>
      <c r="F23" s="135">
        <v>2.4260000000000002</v>
      </c>
      <c r="H23" s="233"/>
    </row>
    <row r="24" spans="1:8" x14ac:dyDescent="0.25">
      <c r="A24" s="109"/>
      <c r="B24" s="138"/>
      <c r="C24" s="116"/>
      <c r="D24" s="138"/>
      <c r="E24" s="116"/>
      <c r="F24" s="138"/>
      <c r="H24" s="158"/>
    </row>
    <row r="25" spans="1:8" ht="13" x14ac:dyDescent="0.3">
      <c r="A25" s="126" t="s">
        <v>0</v>
      </c>
      <c r="B25" s="139">
        <v>248.92899999999997</v>
      </c>
      <c r="C25" s="127">
        <v>254.21600000000001</v>
      </c>
      <c r="D25" s="139">
        <v>259.53000000000003</v>
      </c>
      <c r="E25" s="127">
        <v>272.13399999999996</v>
      </c>
      <c r="F25" s="139">
        <v>269.79899999999998</v>
      </c>
      <c r="H25" s="233"/>
    </row>
    <row r="26" spans="1:8" ht="15" x14ac:dyDescent="0.3">
      <c r="A26" s="128" t="s">
        <v>158</v>
      </c>
      <c r="B26" s="140">
        <v>247.51899999999998</v>
      </c>
      <c r="C26" s="129">
        <v>252.75399999999999</v>
      </c>
      <c r="D26" s="140">
        <v>257.99500000000006</v>
      </c>
      <c r="E26" s="129">
        <v>270.59499999999997</v>
      </c>
      <c r="F26" s="140">
        <v>268.26400000000001</v>
      </c>
      <c r="H26" s="233"/>
    </row>
    <row r="27" spans="1:8" x14ac:dyDescent="0.25">
      <c r="A27" s="109"/>
      <c r="B27" s="136"/>
      <c r="C27" s="115"/>
      <c r="D27" s="136"/>
      <c r="E27" s="115"/>
      <c r="F27" s="136"/>
      <c r="H27" s="158"/>
    </row>
    <row r="28" spans="1:8" ht="15.5" x14ac:dyDescent="0.25">
      <c r="A28" s="113" t="s">
        <v>157</v>
      </c>
      <c r="B28" s="141"/>
      <c r="C28" s="111"/>
      <c r="D28" s="141"/>
      <c r="E28" s="111"/>
      <c r="F28" s="141"/>
      <c r="H28" s="158"/>
    </row>
    <row r="29" spans="1:8" ht="13" x14ac:dyDescent="0.3">
      <c r="A29" s="110" t="s">
        <v>12</v>
      </c>
      <c r="B29" s="137">
        <v>43.439000000000007</v>
      </c>
      <c r="C29" s="107">
        <v>44.067</v>
      </c>
      <c r="D29" s="137">
        <v>44.498000000000005</v>
      </c>
      <c r="E29" s="107">
        <v>44.689</v>
      </c>
      <c r="F29" s="137">
        <v>41.777999999999999</v>
      </c>
      <c r="H29" s="233"/>
    </row>
    <row r="30" spans="1:8" s="10" customFormat="1" ht="13" x14ac:dyDescent="0.25">
      <c r="A30" s="109" t="s">
        <v>140</v>
      </c>
      <c r="B30" s="135">
        <v>34.962000000000003</v>
      </c>
      <c r="C30" s="114">
        <v>35.552</v>
      </c>
      <c r="D30" s="135">
        <v>36.411999999999999</v>
      </c>
      <c r="E30" s="114">
        <v>36.874000000000002</v>
      </c>
      <c r="F30" s="135">
        <v>35.378999999999998</v>
      </c>
      <c r="H30" s="233"/>
    </row>
    <row r="31" spans="1:8" ht="14.5" x14ac:dyDescent="0.25">
      <c r="A31" s="109" t="s">
        <v>154</v>
      </c>
      <c r="B31" s="136">
        <v>8.4770000000000003</v>
      </c>
      <c r="C31" s="115">
        <v>8.5150000000000006</v>
      </c>
      <c r="D31" s="136">
        <v>8.0860000000000003</v>
      </c>
      <c r="E31" s="115">
        <v>7.8150000000000004</v>
      </c>
      <c r="F31" s="136">
        <v>6.399</v>
      </c>
      <c r="H31" s="233"/>
    </row>
    <row r="32" spans="1:8" ht="15.5" x14ac:dyDescent="0.25">
      <c r="A32" s="112"/>
      <c r="B32" s="141"/>
      <c r="C32" s="111"/>
      <c r="D32" s="141"/>
      <c r="E32" s="111"/>
      <c r="F32" s="141"/>
      <c r="H32" s="158"/>
    </row>
    <row r="33" spans="1:8" ht="13" x14ac:dyDescent="0.3">
      <c r="A33" s="110" t="s">
        <v>72</v>
      </c>
      <c r="B33" s="137">
        <v>2.7350000000000003</v>
      </c>
      <c r="C33" s="107">
        <v>2.7719999999999998</v>
      </c>
      <c r="D33" s="137">
        <v>3.0269999999999997</v>
      </c>
      <c r="E33" s="107">
        <v>3.169</v>
      </c>
      <c r="F33" s="137">
        <v>2.6149999999999998</v>
      </c>
      <c r="H33" s="233"/>
    </row>
    <row r="34" spans="1:8" s="10" customFormat="1" ht="13" x14ac:dyDescent="0.25">
      <c r="A34" s="109"/>
      <c r="B34" s="136"/>
      <c r="C34" s="115"/>
      <c r="D34" s="136"/>
      <c r="E34" s="115"/>
      <c r="F34" s="136"/>
      <c r="H34" s="158"/>
    </row>
    <row r="35" spans="1:8" ht="13" x14ac:dyDescent="0.3">
      <c r="A35" s="110" t="s">
        <v>1</v>
      </c>
      <c r="B35" s="137">
        <v>138.64500000000001</v>
      </c>
      <c r="C35" s="107">
        <v>143.65</v>
      </c>
      <c r="D35" s="137">
        <v>151.82599999999999</v>
      </c>
      <c r="E35" s="107">
        <v>157.072</v>
      </c>
      <c r="F35" s="137">
        <v>154.261</v>
      </c>
      <c r="H35" s="233"/>
    </row>
    <row r="36" spans="1:8" s="10" customFormat="1" ht="13" x14ac:dyDescent="0.25">
      <c r="A36" s="109" t="s">
        <v>141</v>
      </c>
      <c r="B36" s="135">
        <v>110.76600000000001</v>
      </c>
      <c r="C36" s="114">
        <v>115.03</v>
      </c>
      <c r="D36" s="135">
        <v>122.617</v>
      </c>
      <c r="E36" s="114">
        <v>127.026</v>
      </c>
      <c r="F36" s="135">
        <v>123.565</v>
      </c>
      <c r="H36" s="233"/>
    </row>
    <row r="37" spans="1:8" x14ac:dyDescent="0.25">
      <c r="A37" s="109" t="s">
        <v>142</v>
      </c>
      <c r="B37" s="135">
        <v>19.137</v>
      </c>
      <c r="C37" s="114">
        <v>19.646000000000001</v>
      </c>
      <c r="D37" s="135">
        <v>17.224</v>
      </c>
      <c r="E37" s="114">
        <v>14.266</v>
      </c>
      <c r="F37" s="135">
        <v>10.784000000000001</v>
      </c>
      <c r="H37" s="233"/>
    </row>
    <row r="38" spans="1:8" x14ac:dyDescent="0.25">
      <c r="A38" s="109" t="s">
        <v>143</v>
      </c>
      <c r="B38" s="135">
        <v>7.9089999999999998</v>
      </c>
      <c r="C38" s="114">
        <v>8.1319999999999997</v>
      </c>
      <c r="D38" s="135">
        <v>11.129</v>
      </c>
      <c r="E38" s="114">
        <v>14.928000000000001</v>
      </c>
      <c r="F38" s="135">
        <v>19.059999999999999</v>
      </c>
      <c r="H38" s="233"/>
    </row>
    <row r="39" spans="1:8" x14ac:dyDescent="0.25">
      <c r="A39" s="109" t="s">
        <v>144</v>
      </c>
      <c r="B39" s="135">
        <v>0.83299999999999996</v>
      </c>
      <c r="C39" s="114">
        <v>0.84199999999999997</v>
      </c>
      <c r="D39" s="135">
        <v>0.85599999999999998</v>
      </c>
      <c r="E39" s="114">
        <v>0.85199999999999998</v>
      </c>
      <c r="F39" s="135">
        <v>0.85199999999999998</v>
      </c>
      <c r="H39" s="233"/>
    </row>
    <row r="40" spans="1:8" x14ac:dyDescent="0.25">
      <c r="A40" s="109"/>
      <c r="B40" s="136"/>
      <c r="C40" s="115"/>
      <c r="D40" s="136"/>
      <c r="E40" s="115"/>
      <c r="F40" s="136"/>
      <c r="H40" s="158"/>
    </row>
    <row r="41" spans="1:8" ht="13" x14ac:dyDescent="0.25">
      <c r="A41" s="110" t="s">
        <v>59</v>
      </c>
      <c r="B41" s="134">
        <v>67.149000000000001</v>
      </c>
      <c r="C41" s="105">
        <v>65.366</v>
      </c>
      <c r="D41" s="134">
        <v>62.908000000000001</v>
      </c>
      <c r="E41" s="105">
        <v>66.122</v>
      </c>
      <c r="F41" s="134">
        <v>66.966000000000008</v>
      </c>
      <c r="H41" s="233"/>
    </row>
    <row r="42" spans="1:8" s="10" customFormat="1" ht="13" x14ac:dyDescent="0.25">
      <c r="A42" s="109" t="s">
        <v>136</v>
      </c>
      <c r="B42" s="135">
        <v>57.225000000000001</v>
      </c>
      <c r="C42" s="114">
        <v>55.686</v>
      </c>
      <c r="D42" s="135">
        <v>52.123000000000005</v>
      </c>
      <c r="E42" s="114">
        <v>53.525999999999996</v>
      </c>
      <c r="F42" s="135">
        <v>54.376000000000005</v>
      </c>
      <c r="H42" s="233"/>
    </row>
    <row r="43" spans="1:8" s="13" customFormat="1" ht="13" x14ac:dyDescent="0.25">
      <c r="A43" s="109" t="s">
        <v>145</v>
      </c>
      <c r="B43" s="136">
        <v>9.9239999999999995</v>
      </c>
      <c r="C43" s="115">
        <v>9.68</v>
      </c>
      <c r="D43" s="136">
        <v>10.785</v>
      </c>
      <c r="E43" s="115">
        <v>12.596</v>
      </c>
      <c r="F43" s="136">
        <v>12.59</v>
      </c>
      <c r="H43" s="233"/>
    </row>
    <row r="44" spans="1:8" s="13" customFormat="1" ht="13" x14ac:dyDescent="0.25">
      <c r="A44" s="109"/>
      <c r="B44" s="136"/>
      <c r="C44" s="115"/>
      <c r="D44" s="136"/>
      <c r="E44" s="115"/>
      <c r="F44" s="136"/>
      <c r="H44" s="158"/>
    </row>
    <row r="45" spans="1:8" ht="13" x14ac:dyDescent="0.3">
      <c r="A45" s="130" t="s">
        <v>2</v>
      </c>
      <c r="B45" s="142">
        <v>251.96800000000002</v>
      </c>
      <c r="C45" s="131">
        <v>255.85500000000002</v>
      </c>
      <c r="D45" s="142">
        <v>262.25900000000001</v>
      </c>
      <c r="E45" s="131">
        <v>271.05200000000002</v>
      </c>
      <c r="F45" s="142">
        <v>265.62</v>
      </c>
      <c r="H45" s="233"/>
    </row>
    <row r="46" spans="1:8" s="10" customFormat="1" ht="15" x14ac:dyDescent="0.3">
      <c r="A46" s="124" t="s">
        <v>153</v>
      </c>
      <c r="B46" s="143">
        <v>250.55800000000002</v>
      </c>
      <c r="C46" s="125">
        <v>254.393</v>
      </c>
      <c r="D46" s="143">
        <v>260.72400000000005</v>
      </c>
      <c r="E46" s="125">
        <v>269.51300000000003</v>
      </c>
      <c r="F46" s="143">
        <v>264.08500000000004</v>
      </c>
      <c r="H46" s="233"/>
    </row>
    <row r="47" spans="1:8" s="10" customFormat="1" ht="13" x14ac:dyDescent="0.3">
      <c r="A47" s="124"/>
      <c r="B47" s="143"/>
      <c r="C47" s="125"/>
      <c r="D47" s="143"/>
      <c r="E47" s="125"/>
      <c r="F47" s="143"/>
      <c r="H47" s="158"/>
    </row>
    <row r="48" spans="1:8" s="76" customFormat="1" ht="13" x14ac:dyDescent="0.3">
      <c r="A48" s="121" t="s">
        <v>146</v>
      </c>
      <c r="B48" s="179">
        <v>3.0390000000000441</v>
      </c>
      <c r="C48" s="180">
        <v>1.63900000000001</v>
      </c>
      <c r="D48" s="179">
        <v>2.728999999999985</v>
      </c>
      <c r="E48" s="180">
        <v>-1.0819999999999368</v>
      </c>
      <c r="F48" s="179">
        <v>-4.1789999999999736</v>
      </c>
      <c r="H48" s="158"/>
    </row>
    <row r="49" spans="1:9" x14ac:dyDescent="0.25">
      <c r="A49" s="145" t="s">
        <v>165</v>
      </c>
      <c r="B49" s="109"/>
      <c r="C49" s="109"/>
      <c r="D49" s="109"/>
      <c r="E49" s="74"/>
      <c r="F49" s="74"/>
      <c r="H49" s="8"/>
    </row>
    <row r="50" spans="1:9" s="10" customFormat="1" ht="13" x14ac:dyDescent="0.2">
      <c r="A50" s="122" t="s">
        <v>73</v>
      </c>
      <c r="B50" s="109"/>
      <c r="C50" s="109"/>
      <c r="D50" s="109"/>
      <c r="E50" s="72"/>
      <c r="F50" s="72"/>
      <c r="H50" s="11"/>
    </row>
    <row r="51" spans="1:9" x14ac:dyDescent="0.25">
      <c r="A51" s="123" t="s">
        <v>152</v>
      </c>
      <c r="B51" s="123"/>
      <c r="C51" s="123"/>
      <c r="D51" s="123"/>
      <c r="E51" s="123"/>
      <c r="F51" s="123"/>
      <c r="H51" s="8"/>
    </row>
    <row r="52" spans="1:9" x14ac:dyDescent="0.25">
      <c r="A52" s="123" t="s">
        <v>151</v>
      </c>
      <c r="B52" s="123"/>
      <c r="C52" s="123"/>
      <c r="D52" s="123"/>
      <c r="E52" s="123"/>
      <c r="F52" s="123"/>
      <c r="H52" s="8"/>
    </row>
    <row r="53" spans="1:9" ht="12.75" customHeight="1" x14ac:dyDescent="0.25">
      <c r="A53" s="123" t="s">
        <v>86</v>
      </c>
      <c r="B53" s="123"/>
      <c r="C53" s="123"/>
      <c r="D53" s="123"/>
      <c r="E53" s="123"/>
      <c r="F53" s="123"/>
    </row>
    <row r="54" spans="1:9" ht="24.75" customHeight="1" x14ac:dyDescent="0.25">
      <c r="A54" s="251" t="s">
        <v>87</v>
      </c>
      <c r="B54" s="251"/>
      <c r="C54" s="251"/>
      <c r="D54" s="251"/>
      <c r="E54" s="251"/>
      <c r="F54" s="251"/>
    </row>
    <row r="55" spans="1:9" ht="13.5" customHeight="1" x14ac:dyDescent="0.25">
      <c r="A55" s="176" t="s">
        <v>111</v>
      </c>
      <c r="B55" s="14"/>
      <c r="C55" s="14"/>
      <c r="D55" s="14"/>
      <c r="E55" s="15"/>
      <c r="F55" s="15"/>
      <c r="H55" s="15"/>
    </row>
    <row r="56" spans="1:9" customFormat="1" x14ac:dyDescent="0.25">
      <c r="A56" s="3"/>
    </row>
    <row r="57" spans="1:9" x14ac:dyDescent="0.25">
      <c r="B57" s="7"/>
      <c r="C57" s="7"/>
      <c r="D57" s="7"/>
    </row>
    <row r="58" spans="1:9" x14ac:dyDescent="0.25">
      <c r="B58" s="7"/>
      <c r="C58" s="7"/>
      <c r="D58" s="7"/>
    </row>
    <row r="59" spans="1:9" x14ac:dyDescent="0.25">
      <c r="B59" s="7"/>
      <c r="C59" s="7"/>
      <c r="D59" s="7"/>
    </row>
    <row r="60" spans="1:9" x14ac:dyDescent="0.25">
      <c r="B60" s="7"/>
      <c r="C60" s="7"/>
      <c r="D60" s="7"/>
      <c r="I60" s="8"/>
    </row>
    <row r="61" spans="1:9" x14ac:dyDescent="0.25">
      <c r="B61" s="7"/>
      <c r="C61" s="7"/>
      <c r="D61" s="7"/>
      <c r="I61" s="8"/>
    </row>
    <row r="62" spans="1:9" x14ac:dyDescent="0.25">
      <c r="B62" s="7"/>
      <c r="C62" s="7"/>
      <c r="D62" s="7"/>
      <c r="I62" s="8"/>
    </row>
    <row r="63" spans="1:9" x14ac:dyDescent="0.25">
      <c r="B63" s="7"/>
      <c r="C63" s="7"/>
      <c r="D63" s="7"/>
      <c r="I63" s="8"/>
    </row>
    <row r="64" spans="1:9" x14ac:dyDescent="0.25">
      <c r="B64" s="7"/>
      <c r="C64" s="7"/>
      <c r="D64" s="7"/>
      <c r="I64" s="8"/>
    </row>
    <row r="65" spans="2:9" x14ac:dyDescent="0.25">
      <c r="B65" s="7"/>
      <c r="I65" s="8"/>
    </row>
    <row r="66" spans="2:9" x14ac:dyDescent="0.25">
      <c r="B66" s="7"/>
      <c r="I66" s="8"/>
    </row>
    <row r="67" spans="2:9" x14ac:dyDescent="0.25">
      <c r="B67" s="7"/>
      <c r="I67" s="8"/>
    </row>
    <row r="68" spans="2:9" x14ac:dyDescent="0.25">
      <c r="B68" s="7"/>
      <c r="I68" s="8"/>
    </row>
    <row r="69" spans="2:9" x14ac:dyDescent="0.25">
      <c r="B69" s="7"/>
      <c r="I69" s="8"/>
    </row>
    <row r="70" spans="2:9" x14ac:dyDescent="0.25">
      <c r="B70" s="7"/>
      <c r="I70" s="8"/>
    </row>
    <row r="71" spans="2:9" x14ac:dyDescent="0.25">
      <c r="B71" s="7"/>
      <c r="I71" s="8"/>
    </row>
    <row r="72" spans="2:9" x14ac:dyDescent="0.25">
      <c r="B72" s="7"/>
      <c r="I72" s="8"/>
    </row>
    <row r="73" spans="2:9" x14ac:dyDescent="0.25">
      <c r="B73" s="7"/>
      <c r="I73" s="8"/>
    </row>
    <row r="74" spans="2:9" x14ac:dyDescent="0.25">
      <c r="B74" s="7"/>
      <c r="I74" s="8"/>
    </row>
    <row r="75" spans="2:9" x14ac:dyDescent="0.25">
      <c r="B75" s="7"/>
      <c r="I75" s="8"/>
    </row>
    <row r="76" spans="2:9" x14ac:dyDescent="0.25">
      <c r="B76" s="7"/>
      <c r="I76" s="8"/>
    </row>
    <row r="77" spans="2:9" x14ac:dyDescent="0.25">
      <c r="B77" s="7"/>
      <c r="I77" s="8"/>
    </row>
    <row r="78" spans="2:9" x14ac:dyDescent="0.25">
      <c r="B78" s="7"/>
    </row>
    <row r="79" spans="2:9" x14ac:dyDescent="0.25">
      <c r="B79" s="7"/>
    </row>
    <row r="80" spans="2:9" x14ac:dyDescent="0.25">
      <c r="B80" s="7"/>
    </row>
    <row r="81" spans="2:2" x14ac:dyDescent="0.25">
      <c r="B81" s="7"/>
    </row>
    <row r="82" spans="2:2" x14ac:dyDescent="0.25">
      <c r="B82" s="7"/>
    </row>
    <row r="83" spans="2:2" x14ac:dyDescent="0.25">
      <c r="B83" s="7"/>
    </row>
  </sheetData>
  <mergeCells count="1">
    <mergeCell ref="A54:F54"/>
  </mergeCells>
  <phoneticPr fontId="6" type="noConversion"/>
  <pageMargins left="0.59" right="0" top="0.59055118110236227" bottom="0.59055118110236227"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zoomScaleNormal="100" workbookViewId="0"/>
  </sheetViews>
  <sheetFormatPr baseColWidth="10" defaultRowHeight="12.5" x14ac:dyDescent="0.25"/>
  <cols>
    <col min="1" max="1" width="47.7265625" customWidth="1"/>
    <col min="5" max="5" width="11.7265625" customWidth="1"/>
    <col min="6" max="6" width="9.7265625" customWidth="1"/>
    <col min="7" max="7" width="12.453125" bestFit="1" customWidth="1"/>
  </cols>
  <sheetData>
    <row r="1" spans="1:16" ht="18" x14ac:dyDescent="0.4">
      <c r="A1" s="238" t="s">
        <v>29</v>
      </c>
      <c r="B1" s="239"/>
      <c r="C1" s="239"/>
      <c r="D1" s="239"/>
      <c r="E1" s="239"/>
      <c r="F1" s="239"/>
    </row>
    <row r="2" spans="1:16" x14ac:dyDescent="0.25">
      <c r="I2" s="2"/>
      <c r="J2" s="2"/>
      <c r="K2" s="2"/>
      <c r="L2" s="2"/>
      <c r="M2" s="2"/>
      <c r="N2" s="2"/>
      <c r="O2" s="2"/>
      <c r="P2" s="2"/>
    </row>
    <row r="3" spans="1:16" s="190" customFormat="1" ht="15.5" x14ac:dyDescent="0.35">
      <c r="A3" s="195" t="s">
        <v>8</v>
      </c>
      <c r="I3" s="196"/>
      <c r="J3" s="196"/>
      <c r="K3" s="196"/>
      <c r="L3" s="196"/>
      <c r="M3" s="196"/>
      <c r="N3" s="196"/>
      <c r="O3" s="196"/>
      <c r="P3" s="196"/>
    </row>
    <row r="4" spans="1:16" ht="13" x14ac:dyDescent="0.3">
      <c r="A4" s="29" t="s">
        <v>47</v>
      </c>
      <c r="I4" s="2"/>
      <c r="J4" s="2"/>
      <c r="K4" s="2"/>
      <c r="L4" s="2"/>
      <c r="M4" s="2"/>
      <c r="N4" s="2"/>
      <c r="O4" s="2"/>
      <c r="P4" s="2"/>
    </row>
    <row r="5" spans="1:16" ht="15.5" x14ac:dyDescent="0.3">
      <c r="A5" s="147"/>
      <c r="B5" s="132">
        <v>2016</v>
      </c>
      <c r="C5" s="101">
        <v>2017</v>
      </c>
      <c r="D5" s="132">
        <v>2018</v>
      </c>
      <c r="E5" s="101">
        <v>2019</v>
      </c>
      <c r="F5" s="132">
        <v>2020</v>
      </c>
      <c r="H5" s="34"/>
      <c r="I5" s="5"/>
      <c r="J5" s="5"/>
      <c r="K5" s="5"/>
      <c r="L5" s="5"/>
      <c r="M5" s="2"/>
      <c r="N5" s="2"/>
      <c r="O5" s="2"/>
      <c r="P5" s="2"/>
    </row>
    <row r="6" spans="1:16" x14ac:dyDescent="0.25">
      <c r="A6" s="148" t="s">
        <v>9</v>
      </c>
      <c r="B6" s="307">
        <v>27.986000000000001</v>
      </c>
      <c r="C6" s="308">
        <v>27.54</v>
      </c>
      <c r="D6" s="307">
        <v>28.17</v>
      </c>
      <c r="E6" s="308">
        <v>29.138000000000002</v>
      </c>
      <c r="F6" s="307">
        <v>30.716000000000001</v>
      </c>
      <c r="G6" s="233"/>
      <c r="H6" s="233"/>
      <c r="I6" s="233"/>
      <c r="J6" s="233"/>
      <c r="K6" s="233"/>
      <c r="L6" s="53"/>
      <c r="M6" s="2"/>
      <c r="N6" s="2"/>
      <c r="O6" s="2"/>
      <c r="P6" s="2"/>
    </row>
    <row r="7" spans="1:16" ht="13" x14ac:dyDescent="0.3">
      <c r="A7" s="146" t="s">
        <v>127</v>
      </c>
      <c r="B7" s="305">
        <v>11.494999999999999</v>
      </c>
      <c r="C7" s="309">
        <v>10.547000000000001</v>
      </c>
      <c r="D7" s="305">
        <v>10.901</v>
      </c>
      <c r="E7" s="309">
        <v>10.878</v>
      </c>
      <c r="F7" s="305">
        <v>12.615</v>
      </c>
      <c r="G7" s="233"/>
      <c r="H7" s="233"/>
      <c r="I7" s="233"/>
      <c r="J7" s="233"/>
      <c r="K7" s="233"/>
      <c r="L7" s="44"/>
      <c r="M7" s="2"/>
      <c r="N7" s="2"/>
      <c r="O7" s="2"/>
      <c r="P7" s="2"/>
    </row>
    <row r="8" spans="1:16" ht="13" x14ac:dyDescent="0.3">
      <c r="A8" s="146" t="s">
        <v>75</v>
      </c>
      <c r="B8" s="305">
        <v>16.491</v>
      </c>
      <c r="C8" s="309">
        <v>16.992999999999999</v>
      </c>
      <c r="D8" s="305">
        <v>17.268999999999998</v>
      </c>
      <c r="E8" s="309">
        <v>18.260000000000002</v>
      </c>
      <c r="F8" s="305">
        <v>18.100999999999999</v>
      </c>
      <c r="G8" s="233"/>
      <c r="H8" s="233"/>
      <c r="I8" s="233"/>
      <c r="J8" s="233"/>
      <c r="K8" s="233"/>
      <c r="L8" s="53"/>
      <c r="M8" s="2"/>
      <c r="N8" s="2"/>
      <c r="O8" s="2"/>
      <c r="P8" s="2"/>
    </row>
    <row r="9" spans="1:16" ht="13" x14ac:dyDescent="0.3">
      <c r="A9" s="183" t="s">
        <v>7</v>
      </c>
      <c r="B9" s="310">
        <v>40.287999999999997</v>
      </c>
      <c r="C9" s="311">
        <v>42.613999999999997</v>
      </c>
      <c r="D9" s="310">
        <v>46.192</v>
      </c>
      <c r="E9" s="311">
        <v>53.485999999999997</v>
      </c>
      <c r="F9" s="310">
        <v>48.777999999999999</v>
      </c>
      <c r="G9" s="233"/>
      <c r="H9" s="159"/>
      <c r="I9" s="236"/>
      <c r="J9" s="234"/>
      <c r="K9" s="233"/>
      <c r="L9" s="2"/>
      <c r="M9" s="2"/>
      <c r="N9" s="2"/>
      <c r="O9" s="2"/>
      <c r="P9" s="2"/>
    </row>
    <row r="10" spans="1:16" ht="13" x14ac:dyDescent="0.3">
      <c r="A10" s="184" t="s">
        <v>76</v>
      </c>
      <c r="B10" s="312">
        <v>38.06</v>
      </c>
      <c r="C10" s="313">
        <v>39.72</v>
      </c>
      <c r="D10" s="312">
        <v>42.637999999999998</v>
      </c>
      <c r="E10" s="313">
        <v>48.905999999999999</v>
      </c>
      <c r="F10" s="312">
        <v>43.725999999999999</v>
      </c>
      <c r="G10" s="233"/>
      <c r="H10" s="159"/>
      <c r="I10" s="236"/>
      <c r="J10" s="234"/>
      <c r="K10" s="233"/>
      <c r="L10" s="2"/>
      <c r="M10" s="2"/>
      <c r="N10" s="2"/>
      <c r="O10" s="2"/>
      <c r="P10" s="2"/>
    </row>
    <row r="11" spans="1:16" s="165" customFormat="1" ht="13" x14ac:dyDescent="0.3">
      <c r="A11" s="188" t="s">
        <v>115</v>
      </c>
      <c r="B11" s="305">
        <v>26.337</v>
      </c>
      <c r="C11" s="309">
        <v>25.460999999999999</v>
      </c>
      <c r="D11" s="305">
        <v>26.547000000000001</v>
      </c>
      <c r="E11" s="309">
        <v>29.061</v>
      </c>
      <c r="F11" s="305" t="s">
        <v>116</v>
      </c>
      <c r="G11" s="233"/>
      <c r="H11" s="233"/>
      <c r="I11" s="233"/>
      <c r="J11" s="233"/>
      <c r="K11" s="233"/>
      <c r="L11" s="2"/>
      <c r="M11" s="2"/>
      <c r="N11" s="2"/>
      <c r="O11" s="2"/>
      <c r="P11" s="2"/>
    </row>
    <row r="12" spans="1:16" s="165" customFormat="1" ht="13" x14ac:dyDescent="0.3">
      <c r="A12" s="188" t="s">
        <v>129</v>
      </c>
      <c r="B12" s="305">
        <v>6.19</v>
      </c>
      <c r="C12" s="309">
        <v>5.9829999999999997</v>
      </c>
      <c r="D12" s="305">
        <v>5.9379999999999997</v>
      </c>
      <c r="E12" s="309">
        <v>6.0019999999999998</v>
      </c>
      <c r="F12" s="305" t="s">
        <v>116</v>
      </c>
      <c r="G12" s="233"/>
      <c r="H12" s="233"/>
      <c r="I12" s="233"/>
      <c r="J12" s="233"/>
      <c r="K12" s="233"/>
      <c r="L12" s="2"/>
      <c r="M12" s="2"/>
      <c r="N12" s="2"/>
      <c r="O12" s="2"/>
      <c r="P12" s="2"/>
    </row>
    <row r="13" spans="1:16" s="165" customFormat="1" ht="13" x14ac:dyDescent="0.3">
      <c r="A13" s="188" t="s">
        <v>114</v>
      </c>
      <c r="B13" s="305">
        <v>3.0139999999999998</v>
      </c>
      <c r="C13" s="309">
        <v>3.331</v>
      </c>
      <c r="D13" s="305">
        <v>3.2719999999999998</v>
      </c>
      <c r="E13" s="309">
        <v>3.0630000000000002</v>
      </c>
      <c r="F13" s="305" t="s">
        <v>116</v>
      </c>
      <c r="G13" s="233"/>
      <c r="H13" s="233"/>
      <c r="I13" s="233"/>
      <c r="J13" s="233"/>
      <c r="K13" s="233"/>
      <c r="L13" s="2"/>
      <c r="M13" s="2"/>
      <c r="N13" s="2"/>
      <c r="O13" s="2"/>
      <c r="P13" s="2"/>
    </row>
    <row r="14" spans="1:16" s="165" customFormat="1" ht="13" x14ac:dyDescent="0.3">
      <c r="A14" s="188" t="s">
        <v>92</v>
      </c>
      <c r="B14" s="305">
        <v>3.7650000000000001</v>
      </c>
      <c r="C14" s="309">
        <v>3.2850000000000001</v>
      </c>
      <c r="D14" s="305">
        <v>3.9630000000000001</v>
      </c>
      <c r="E14" s="309">
        <v>4.5119999999999996</v>
      </c>
      <c r="F14" s="305" t="s">
        <v>116</v>
      </c>
      <c r="G14" s="233"/>
      <c r="H14" s="233"/>
      <c r="I14" s="233"/>
      <c r="J14" s="233"/>
      <c r="K14" s="233"/>
      <c r="L14" s="2"/>
      <c r="M14" s="2"/>
      <c r="N14" s="2"/>
      <c r="O14" s="2"/>
      <c r="P14" s="2"/>
    </row>
    <row r="15" spans="1:16" s="165" customFormat="1" ht="13" x14ac:dyDescent="0.3">
      <c r="A15" s="184" t="s">
        <v>113</v>
      </c>
      <c r="B15" s="312">
        <v>2.2280000000000002</v>
      </c>
      <c r="C15" s="313">
        <v>2.8940000000000001</v>
      </c>
      <c r="D15" s="312">
        <v>3.5539999999999998</v>
      </c>
      <c r="E15" s="313">
        <v>4.58</v>
      </c>
      <c r="F15" s="312">
        <v>5.0519999999999996</v>
      </c>
      <c r="G15" s="233"/>
      <c r="H15" s="233"/>
      <c r="I15" s="233"/>
      <c r="J15" s="233"/>
      <c r="K15" s="233"/>
      <c r="L15" s="2"/>
      <c r="M15" s="2"/>
      <c r="N15" s="2"/>
      <c r="O15" s="2"/>
      <c r="P15" s="2"/>
    </row>
    <row r="16" spans="1:16" x14ac:dyDescent="0.25">
      <c r="A16" s="18" t="s">
        <v>10</v>
      </c>
      <c r="B16" s="314">
        <v>6.8010000000000002</v>
      </c>
      <c r="C16" s="315">
        <v>6.2869999999999999</v>
      </c>
      <c r="D16" s="314">
        <v>6.0140000000000002</v>
      </c>
      <c r="E16" s="315">
        <v>6.3940000000000001</v>
      </c>
      <c r="F16" s="314">
        <v>6.6050000000000004</v>
      </c>
      <c r="G16" s="233"/>
      <c r="H16" s="233"/>
      <c r="I16" s="233"/>
      <c r="J16" s="233"/>
      <c r="K16" s="233"/>
      <c r="L16" s="2"/>
      <c r="M16" s="2"/>
      <c r="N16" s="2"/>
      <c r="O16" s="2"/>
      <c r="P16" s="2"/>
    </row>
    <row r="17" spans="1:16" ht="13" x14ac:dyDescent="0.3">
      <c r="A17" s="149" t="s">
        <v>14</v>
      </c>
      <c r="B17" s="226">
        <v>75.075000000000003</v>
      </c>
      <c r="C17" s="227">
        <v>76.441000000000003</v>
      </c>
      <c r="D17" s="226">
        <v>80.376000000000005</v>
      </c>
      <c r="E17" s="227">
        <v>89.018000000000001</v>
      </c>
      <c r="F17" s="226">
        <v>86.099000000000004</v>
      </c>
      <c r="G17" s="233"/>
      <c r="H17" s="233"/>
      <c r="I17" s="233"/>
      <c r="J17" s="233"/>
      <c r="K17" s="233"/>
      <c r="L17" s="38"/>
      <c r="M17" s="2"/>
      <c r="N17" s="2"/>
      <c r="O17" s="2"/>
      <c r="P17" s="2"/>
    </row>
    <row r="18" spans="1:16" ht="13.5" customHeight="1" x14ac:dyDescent="0.25">
      <c r="A18" s="145" t="s">
        <v>165</v>
      </c>
      <c r="B18" s="47"/>
      <c r="C18" s="19"/>
      <c r="D18" s="20"/>
      <c r="E18" s="20"/>
      <c r="F18" s="20" t="s">
        <v>41</v>
      </c>
      <c r="I18" s="53"/>
      <c r="J18" s="53"/>
      <c r="K18" s="53"/>
      <c r="L18" s="53"/>
      <c r="M18" s="53"/>
      <c r="N18" s="2"/>
      <c r="O18" s="2"/>
      <c r="P18" s="2"/>
    </row>
    <row r="19" spans="1:16" x14ac:dyDescent="0.25">
      <c r="A19" s="145" t="s">
        <v>117</v>
      </c>
      <c r="D19" s="97" t="s">
        <v>41</v>
      </c>
      <c r="E19" s="97" t="s">
        <v>41</v>
      </c>
      <c r="F19" s="97" t="s">
        <v>41</v>
      </c>
      <c r="G19" s="39"/>
      <c r="H19" s="235"/>
      <c r="I19" s="235"/>
      <c r="J19" s="235"/>
      <c r="K19" s="235"/>
      <c r="L19" s="2"/>
      <c r="M19" s="2"/>
      <c r="N19" s="2"/>
      <c r="O19" s="2"/>
      <c r="P19" s="2"/>
    </row>
    <row r="20" spans="1:16" x14ac:dyDescent="0.25">
      <c r="H20" s="235"/>
      <c r="I20" s="235"/>
      <c r="J20" s="235"/>
      <c r="K20" s="235"/>
      <c r="L20" s="2"/>
      <c r="M20" s="2"/>
      <c r="N20" s="2"/>
      <c r="O20" s="2"/>
      <c r="P20" s="2"/>
    </row>
    <row r="21" spans="1:16" ht="15.75" customHeight="1" x14ac:dyDescent="0.35">
      <c r="A21" s="252" t="s">
        <v>82</v>
      </c>
      <c r="B21" s="252"/>
      <c r="C21" s="252"/>
      <c r="D21" s="252"/>
      <c r="E21" s="252"/>
      <c r="F21" s="252"/>
      <c r="H21" s="235"/>
      <c r="I21" s="235"/>
      <c r="J21" s="235"/>
      <c r="K21" s="235"/>
      <c r="L21" s="44"/>
      <c r="M21" s="44"/>
      <c r="N21" s="2"/>
      <c r="O21" s="2"/>
      <c r="P21" s="2"/>
    </row>
    <row r="22" spans="1:16" ht="15.75" customHeight="1" x14ac:dyDescent="0.4">
      <c r="A22" s="30" t="s">
        <v>48</v>
      </c>
      <c r="B22" s="21"/>
      <c r="C22" s="21"/>
      <c r="D22" s="21"/>
      <c r="E22" s="21"/>
      <c r="F22" s="21"/>
      <c r="I22" s="53"/>
      <c r="J22" s="53"/>
      <c r="K22" s="53"/>
      <c r="L22" s="53"/>
      <c r="M22" s="53"/>
      <c r="N22" s="2"/>
      <c r="O22" s="2"/>
      <c r="P22" s="2"/>
    </row>
    <row r="23" spans="1:16" ht="15.5" x14ac:dyDescent="0.3">
      <c r="A23" s="147"/>
      <c r="B23" s="132">
        <v>2016</v>
      </c>
      <c r="C23" s="101">
        <v>2017</v>
      </c>
      <c r="D23" s="132">
        <v>2018</v>
      </c>
      <c r="E23" s="101">
        <v>2019</v>
      </c>
      <c r="F23" s="132">
        <v>2020</v>
      </c>
      <c r="G23" s="43"/>
      <c r="H23" s="198"/>
      <c r="I23" s="44"/>
      <c r="J23" s="44"/>
      <c r="K23" s="44"/>
      <c r="L23" s="2"/>
      <c r="M23" s="2"/>
      <c r="N23" s="2"/>
      <c r="O23" s="2"/>
    </row>
    <row r="24" spans="1:16" ht="12.75" customHeight="1" x14ac:dyDescent="0.25">
      <c r="A24" s="148" t="s">
        <v>9</v>
      </c>
      <c r="B24" s="300">
        <v>6.0758821968692089</v>
      </c>
      <c r="C24" s="301">
        <v>-1.5936539698420682</v>
      </c>
      <c r="D24" s="300">
        <v>2.2875816993464193</v>
      </c>
      <c r="E24" s="301">
        <v>3.436279730209435</v>
      </c>
      <c r="F24" s="300">
        <v>5.4156084837668983</v>
      </c>
      <c r="G24" s="160"/>
      <c r="H24" s="34"/>
      <c r="I24" s="44"/>
      <c r="J24" s="44"/>
      <c r="K24" s="44"/>
      <c r="L24" s="2"/>
      <c r="M24" s="2"/>
      <c r="N24" s="2"/>
      <c r="O24" s="2"/>
    </row>
    <row r="25" spans="1:16" ht="13" x14ac:dyDescent="0.3">
      <c r="A25" s="146" t="s">
        <v>127</v>
      </c>
      <c r="B25" s="284">
        <v>15.608971135472194</v>
      </c>
      <c r="C25" s="302">
        <v>-8.2470639408438355</v>
      </c>
      <c r="D25" s="284">
        <v>3.356404664833601</v>
      </c>
      <c r="E25" s="302">
        <v>-0.21098981744793743</v>
      </c>
      <c r="F25" s="284">
        <v>15.968008825151681</v>
      </c>
      <c r="G25" s="160"/>
      <c r="H25" s="44"/>
      <c r="I25" s="44"/>
      <c r="J25" s="44"/>
      <c r="K25" s="44"/>
      <c r="L25" s="2"/>
      <c r="M25" s="2"/>
      <c r="N25" s="2"/>
      <c r="O25" s="2"/>
    </row>
    <row r="26" spans="1:16" ht="13" x14ac:dyDescent="0.3">
      <c r="A26" s="146" t="s">
        <v>75</v>
      </c>
      <c r="B26" s="284">
        <v>0.31021897810217247</v>
      </c>
      <c r="C26" s="302">
        <v>3.0440846522345355</v>
      </c>
      <c r="D26" s="284">
        <v>1.6241981992585197</v>
      </c>
      <c r="E26" s="302">
        <v>5.7386067519833439</v>
      </c>
      <c r="F26" s="284">
        <v>-0.87075575027383278</v>
      </c>
      <c r="G26" s="160"/>
      <c r="H26" s="44"/>
      <c r="I26" s="44"/>
      <c r="J26" s="44"/>
      <c r="K26" s="44"/>
      <c r="L26" s="2"/>
      <c r="M26" s="2"/>
      <c r="N26" s="2"/>
      <c r="O26" s="2"/>
    </row>
    <row r="27" spans="1:16" ht="13" x14ac:dyDescent="0.3">
      <c r="A27" s="183" t="s">
        <v>7</v>
      </c>
      <c r="B27" s="286">
        <v>-3.3930412680143074</v>
      </c>
      <c r="C27" s="303">
        <v>5.7734312946783106</v>
      </c>
      <c r="D27" s="286">
        <v>8.3963016848922933</v>
      </c>
      <c r="E27" s="303">
        <v>15.790613093176308</v>
      </c>
      <c r="F27" s="286">
        <v>-8.8023034064988899</v>
      </c>
      <c r="G27" s="160"/>
      <c r="H27" s="44"/>
      <c r="I27" s="44"/>
      <c r="J27" s="44"/>
      <c r="K27" s="44"/>
      <c r="L27" s="2"/>
      <c r="M27" s="2"/>
      <c r="N27" s="2"/>
      <c r="O27" s="2"/>
    </row>
    <row r="28" spans="1:16" ht="13" x14ac:dyDescent="0.3">
      <c r="A28" s="184" t="s">
        <v>76</v>
      </c>
      <c r="B28" s="288">
        <v>-3.1699994911718155</v>
      </c>
      <c r="C28" s="304">
        <v>4.3615344193378869</v>
      </c>
      <c r="D28" s="288">
        <v>7.346424974823762</v>
      </c>
      <c r="E28" s="304">
        <v>14.700501899713881</v>
      </c>
      <c r="F28" s="288">
        <v>-10.591747433852694</v>
      </c>
      <c r="G28" s="160"/>
      <c r="H28" s="44"/>
      <c r="I28" s="44"/>
      <c r="J28" s="44"/>
      <c r="K28" s="44"/>
      <c r="L28" s="2"/>
      <c r="M28" s="2"/>
      <c r="N28" s="2"/>
      <c r="O28" s="2"/>
    </row>
    <row r="29" spans="1:16" s="165" customFormat="1" ht="13" x14ac:dyDescent="0.3">
      <c r="A29" s="188" t="s">
        <v>115</v>
      </c>
      <c r="B29" s="284">
        <v>-11.842677824267788</v>
      </c>
      <c r="C29" s="302">
        <v>-3.326119147966744</v>
      </c>
      <c r="D29" s="284">
        <v>4.2653470012961048</v>
      </c>
      <c r="E29" s="302">
        <v>9.4699966097864241</v>
      </c>
      <c r="F29" s="305" t="s">
        <v>116</v>
      </c>
      <c r="G29" s="160"/>
      <c r="H29" s="44"/>
      <c r="I29" s="44"/>
      <c r="J29" s="44"/>
      <c r="K29" s="44"/>
      <c r="L29" s="2"/>
      <c r="M29" s="2"/>
      <c r="N29" s="2"/>
      <c r="O29" s="2"/>
    </row>
    <row r="30" spans="1:16" s="165" customFormat="1" ht="13" x14ac:dyDescent="0.3">
      <c r="A30" s="188" t="s">
        <v>129</v>
      </c>
      <c r="B30" s="284">
        <v>-10.845455854817788</v>
      </c>
      <c r="C30" s="302">
        <v>-3.3441033925686758</v>
      </c>
      <c r="D30" s="284">
        <v>-0.75213103794082858</v>
      </c>
      <c r="E30" s="302">
        <v>1.0778039744021584</v>
      </c>
      <c r="F30" s="305" t="s">
        <v>116</v>
      </c>
      <c r="G30" s="160"/>
      <c r="H30" s="44"/>
      <c r="I30" s="44"/>
      <c r="J30" s="44"/>
      <c r="K30" s="44"/>
      <c r="L30" s="2"/>
      <c r="M30" s="2"/>
      <c r="N30" s="2"/>
      <c r="O30" s="2"/>
    </row>
    <row r="31" spans="1:16" s="165" customFormat="1" ht="13" x14ac:dyDescent="0.3">
      <c r="A31" s="188" t="s">
        <v>114</v>
      </c>
      <c r="B31" s="284">
        <v>0.39973351099267251</v>
      </c>
      <c r="C31" s="302">
        <v>10.517584605175845</v>
      </c>
      <c r="D31" s="284">
        <v>-1.771239867907537</v>
      </c>
      <c r="E31" s="302">
        <v>-6.3875305623471768</v>
      </c>
      <c r="F31" s="305" t="s">
        <v>116</v>
      </c>
      <c r="G31" s="160"/>
      <c r="H31" s="44"/>
      <c r="I31" s="44"/>
      <c r="J31" s="44"/>
      <c r="K31" s="44"/>
      <c r="L31" s="2"/>
      <c r="M31" s="2"/>
      <c r="N31" s="2"/>
      <c r="O31" s="2"/>
    </row>
    <row r="32" spans="1:16" s="165" customFormat="1" ht="13" x14ac:dyDescent="0.3">
      <c r="A32" s="188" t="s">
        <v>92</v>
      </c>
      <c r="B32" s="284">
        <v>-3.9295738708854278</v>
      </c>
      <c r="C32" s="302">
        <v>-12.749003984063744</v>
      </c>
      <c r="D32" s="284">
        <v>20.639269406392692</v>
      </c>
      <c r="E32" s="302">
        <v>13.853141559424675</v>
      </c>
      <c r="F32" s="305" t="s">
        <v>116</v>
      </c>
      <c r="G32" s="160"/>
      <c r="H32" s="44"/>
      <c r="I32" s="44"/>
      <c r="J32" s="44"/>
      <c r="K32" s="44"/>
      <c r="L32" s="2"/>
      <c r="M32" s="2"/>
      <c r="N32" s="2"/>
      <c r="O32" s="2"/>
    </row>
    <row r="33" spans="1:16" s="165" customFormat="1" ht="13" x14ac:dyDescent="0.3">
      <c r="A33" s="184" t="s">
        <v>113</v>
      </c>
      <c r="B33" s="288">
        <v>-7.0504797663746182</v>
      </c>
      <c r="C33" s="304">
        <v>29.892280071813282</v>
      </c>
      <c r="D33" s="288">
        <v>22.80580511402901</v>
      </c>
      <c r="E33" s="304">
        <v>28.868880135059104</v>
      </c>
      <c r="F33" s="288">
        <v>10.305676855895186</v>
      </c>
      <c r="G33" s="160"/>
      <c r="H33" s="44"/>
      <c r="I33" s="44"/>
      <c r="J33" s="44"/>
      <c r="K33" s="44"/>
      <c r="L33" s="2"/>
      <c r="M33" s="2"/>
      <c r="N33" s="2"/>
      <c r="O33" s="2"/>
    </row>
    <row r="34" spans="1:16" x14ac:dyDescent="0.25">
      <c r="A34" s="18" t="s">
        <v>10</v>
      </c>
      <c r="B34" s="300">
        <v>0.11776829088767649</v>
      </c>
      <c r="C34" s="301">
        <v>-7.5577121011615951</v>
      </c>
      <c r="D34" s="300">
        <v>-4.3422936217591861</v>
      </c>
      <c r="E34" s="301">
        <v>6.3185899567675508</v>
      </c>
      <c r="F34" s="300">
        <v>3.299968720675639</v>
      </c>
      <c r="G34" s="160"/>
      <c r="H34" s="44"/>
      <c r="I34" s="44"/>
      <c r="J34" s="44"/>
      <c r="K34" s="44"/>
      <c r="L34" s="2"/>
      <c r="M34" s="2"/>
      <c r="N34" s="2"/>
      <c r="O34" s="2"/>
    </row>
    <row r="35" spans="1:16" ht="13" x14ac:dyDescent="0.3">
      <c r="A35" s="149" t="s">
        <v>14</v>
      </c>
      <c r="B35" s="292">
        <v>0.26175563242030186</v>
      </c>
      <c r="C35" s="306">
        <v>1.8195138195138183</v>
      </c>
      <c r="D35" s="292">
        <v>5.1477610183016997</v>
      </c>
      <c r="E35" s="306">
        <v>10.751965760923653</v>
      </c>
      <c r="F35" s="292">
        <v>-3.2791120896897175</v>
      </c>
      <c r="G35" s="160"/>
      <c r="H35" s="44"/>
      <c r="I35" s="44"/>
      <c r="J35" s="44"/>
      <c r="K35" s="44"/>
      <c r="L35" s="2"/>
      <c r="M35" s="2"/>
      <c r="N35" s="2"/>
      <c r="O35" s="2"/>
    </row>
    <row r="36" spans="1:16" ht="13.5" customHeight="1" x14ac:dyDescent="0.25">
      <c r="A36" s="145" t="s">
        <v>165</v>
      </c>
      <c r="B36" s="19"/>
      <c r="C36" s="19"/>
      <c r="D36" s="20"/>
      <c r="E36" s="20"/>
      <c r="F36" s="20"/>
      <c r="G36" s="20"/>
      <c r="H36" s="43"/>
      <c r="I36" s="44"/>
      <c r="J36" s="44"/>
      <c r="K36" s="44"/>
      <c r="L36" s="44"/>
      <c r="M36" s="2"/>
      <c r="N36" s="2"/>
      <c r="O36" s="2"/>
      <c r="P36" s="2"/>
    </row>
    <row r="37" spans="1:16" x14ac:dyDescent="0.25">
      <c r="A37" s="145" t="s">
        <v>117</v>
      </c>
      <c r="B37" s="31"/>
      <c r="C37" s="31"/>
      <c r="D37" s="31"/>
      <c r="F37" s="31"/>
      <c r="H37" s="31"/>
      <c r="I37" s="44"/>
      <c r="J37" s="44"/>
      <c r="K37" s="2"/>
      <c r="L37" s="2"/>
      <c r="M37" s="2"/>
      <c r="N37" s="2"/>
      <c r="O37" s="2"/>
      <c r="P37" s="2"/>
    </row>
    <row r="38" spans="1:16" x14ac:dyDescent="0.25">
      <c r="A38" s="31"/>
      <c r="B38" s="31"/>
      <c r="C38" s="31"/>
      <c r="D38" s="31"/>
      <c r="E38" s="31"/>
      <c r="F38" s="31"/>
      <c r="I38" s="2"/>
      <c r="J38" s="2"/>
      <c r="K38" s="2"/>
      <c r="L38" s="2"/>
      <c r="M38" s="2"/>
      <c r="N38" s="2"/>
      <c r="O38" s="2"/>
      <c r="P38" s="2"/>
    </row>
    <row r="39" spans="1:16" x14ac:dyDescent="0.25">
      <c r="A39" s="31"/>
      <c r="B39" s="31"/>
      <c r="C39" s="31"/>
      <c r="D39" s="31"/>
      <c r="E39" s="31"/>
      <c r="F39" s="31"/>
    </row>
    <row r="40" spans="1:16" x14ac:dyDescent="0.25">
      <c r="A40" s="31"/>
      <c r="B40" s="31"/>
      <c r="C40" s="31"/>
      <c r="D40" s="31"/>
      <c r="E40" s="31"/>
      <c r="F40" s="31"/>
    </row>
    <row r="41" spans="1:16" x14ac:dyDescent="0.25">
      <c r="A41" s="31"/>
      <c r="B41" s="31"/>
      <c r="C41" s="31"/>
      <c r="D41" s="31"/>
      <c r="E41" s="31"/>
      <c r="F41" s="31"/>
    </row>
    <row r="42" spans="1:16" x14ac:dyDescent="0.25">
      <c r="A42" s="31"/>
      <c r="B42" s="31"/>
      <c r="C42" s="31"/>
      <c r="D42" s="31"/>
      <c r="E42" s="31"/>
      <c r="F42" s="31"/>
    </row>
    <row r="43" spans="1:16" x14ac:dyDescent="0.25">
      <c r="A43" s="31"/>
      <c r="B43" s="31"/>
      <c r="C43" s="31"/>
      <c r="D43" s="31"/>
      <c r="E43" s="31"/>
      <c r="F43" s="31"/>
    </row>
    <row r="44" spans="1:16" x14ac:dyDescent="0.25">
      <c r="A44" s="31"/>
      <c r="B44" s="31"/>
      <c r="C44" s="31"/>
      <c r="D44" s="31"/>
      <c r="E44" s="31"/>
      <c r="F44" s="31"/>
    </row>
    <row r="45" spans="1:16" x14ac:dyDescent="0.25">
      <c r="A45" s="31"/>
      <c r="B45" s="31"/>
      <c r="C45" s="31"/>
      <c r="D45" s="31"/>
      <c r="E45" s="31"/>
      <c r="F45" s="31"/>
    </row>
    <row r="46" spans="1:16" x14ac:dyDescent="0.25">
      <c r="A46" s="31"/>
      <c r="B46" s="31"/>
      <c r="C46" s="31"/>
      <c r="D46" s="31"/>
      <c r="E46" s="31"/>
      <c r="F46" s="31"/>
      <c r="H46" s="31"/>
    </row>
    <row r="47" spans="1:16" x14ac:dyDescent="0.25">
      <c r="A47" s="31"/>
      <c r="B47" s="31"/>
      <c r="C47" s="31"/>
      <c r="D47" s="31"/>
      <c r="E47" s="31"/>
      <c r="F47" s="31"/>
      <c r="H47" s="31"/>
    </row>
    <row r="48" spans="1:16" ht="12.75" customHeight="1" x14ac:dyDescent="0.25">
      <c r="A48" s="31"/>
      <c r="B48" s="31"/>
      <c r="C48" s="31"/>
      <c r="D48" s="31"/>
      <c r="E48" s="31"/>
      <c r="F48" s="31"/>
      <c r="H48" s="31"/>
    </row>
    <row r="49" spans="1:6" x14ac:dyDescent="0.25">
      <c r="A49" s="31"/>
      <c r="B49" s="31"/>
      <c r="C49" s="31"/>
      <c r="D49" s="31"/>
      <c r="E49" s="31"/>
      <c r="F49" s="31"/>
    </row>
    <row r="50" spans="1:6" x14ac:dyDescent="0.25">
      <c r="A50" s="31"/>
      <c r="B50" s="31"/>
      <c r="C50" s="31"/>
      <c r="D50" s="31"/>
      <c r="E50" s="31"/>
      <c r="F50" s="31"/>
    </row>
    <row r="51" spans="1:6" x14ac:dyDescent="0.25">
      <c r="A51" s="31"/>
      <c r="B51" s="31"/>
      <c r="C51" s="31"/>
      <c r="D51" s="31"/>
      <c r="E51" s="31"/>
      <c r="F51" s="31"/>
    </row>
    <row r="52" spans="1:6" x14ac:dyDescent="0.25">
      <c r="A52" s="31"/>
      <c r="B52" s="31"/>
      <c r="C52" s="31"/>
      <c r="D52" s="31"/>
      <c r="E52" s="31"/>
      <c r="F52" s="31"/>
    </row>
    <row r="53" spans="1:6" x14ac:dyDescent="0.25">
      <c r="A53" s="31"/>
      <c r="B53" s="31"/>
      <c r="C53" s="31"/>
      <c r="D53" s="31"/>
      <c r="E53" s="31"/>
      <c r="F53" s="31"/>
    </row>
    <row r="54" spans="1:6" x14ac:dyDescent="0.25">
      <c r="A54" s="31"/>
      <c r="B54" s="31"/>
      <c r="C54" s="31"/>
      <c r="D54" s="31"/>
      <c r="E54" s="31"/>
      <c r="F54" s="31"/>
    </row>
    <row r="55" spans="1:6" x14ac:dyDescent="0.25">
      <c r="A55" s="31"/>
      <c r="B55" s="31"/>
      <c r="C55" s="31"/>
      <c r="D55" s="31"/>
      <c r="E55" s="31"/>
      <c r="F55" s="31"/>
    </row>
    <row r="56" spans="1:6" x14ac:dyDescent="0.25">
      <c r="A56" s="31"/>
      <c r="B56" s="31"/>
      <c r="C56" s="31"/>
      <c r="D56" s="31"/>
      <c r="E56" s="31"/>
      <c r="F56" s="31"/>
    </row>
    <row r="57" spans="1:6" x14ac:dyDescent="0.25">
      <c r="A57" s="31"/>
      <c r="B57" s="31"/>
      <c r="C57" s="31"/>
      <c r="D57" s="31"/>
      <c r="E57" s="31"/>
      <c r="F57" s="31"/>
    </row>
    <row r="58" spans="1:6" x14ac:dyDescent="0.25">
      <c r="A58" s="31"/>
      <c r="B58" s="31"/>
      <c r="C58" s="31"/>
      <c r="D58" s="31"/>
      <c r="E58" s="31"/>
      <c r="F58" s="31"/>
    </row>
    <row r="59" spans="1:6" x14ac:dyDescent="0.25">
      <c r="A59" s="31"/>
      <c r="B59" s="31"/>
      <c r="C59" s="31"/>
      <c r="D59" s="31"/>
      <c r="E59" s="31"/>
      <c r="F59" s="31"/>
    </row>
    <row r="60" spans="1:6" x14ac:dyDescent="0.25">
      <c r="A60" s="31"/>
      <c r="B60" s="31"/>
      <c r="C60" s="31"/>
      <c r="D60" s="31"/>
      <c r="E60" s="31"/>
      <c r="F60" s="31"/>
    </row>
    <row r="61" spans="1:6" x14ac:dyDescent="0.25">
      <c r="A61" s="31"/>
      <c r="B61" s="31"/>
      <c r="C61" s="31"/>
      <c r="D61" s="31"/>
      <c r="E61" s="31"/>
      <c r="F61" s="31"/>
    </row>
    <row r="62" spans="1:6" x14ac:dyDescent="0.25">
      <c r="A62" s="31"/>
      <c r="B62" s="31"/>
      <c r="C62" s="31"/>
      <c r="D62" s="31"/>
      <c r="E62" s="31"/>
      <c r="F62" s="31"/>
    </row>
    <row r="63" spans="1:6" x14ac:dyDescent="0.25">
      <c r="A63" s="145" t="s">
        <v>150</v>
      </c>
      <c r="B63" s="31"/>
      <c r="C63" s="31"/>
      <c r="D63" s="31"/>
      <c r="E63" s="31"/>
      <c r="F63" s="31"/>
    </row>
  </sheetData>
  <mergeCells count="1">
    <mergeCell ref="A21:F21"/>
  </mergeCells>
  <phoneticPr fontId="6" type="noConversion"/>
  <pageMargins left="0.6692913385826772" right="0.62992125984251968" top="0.59055118110236227" bottom="0.70866141732283472" header="0.51181102362204722" footer="0.51181102362204722"/>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zoomScaleNormal="100" zoomScaleSheetLayoutView="100" workbookViewId="0"/>
  </sheetViews>
  <sheetFormatPr baseColWidth="10" defaultRowHeight="12.5" x14ac:dyDescent="0.25"/>
  <cols>
    <col min="1" max="1" width="47.453125" customWidth="1"/>
    <col min="2" max="2" width="10" customWidth="1"/>
    <col min="3" max="3" width="9.26953125" customWidth="1"/>
    <col min="5" max="5" width="9.26953125" customWidth="1"/>
    <col min="6" max="6" width="10.1796875" customWidth="1"/>
  </cols>
  <sheetData>
    <row r="1" spans="1:9" ht="18" x14ac:dyDescent="0.4">
      <c r="A1" s="238" t="s">
        <v>30</v>
      </c>
      <c r="B1" s="241"/>
      <c r="C1" s="241"/>
      <c r="D1" s="241"/>
      <c r="E1" s="241"/>
      <c r="F1" s="241"/>
    </row>
    <row r="2" spans="1:9" x14ac:dyDescent="0.25">
      <c r="A2" s="31"/>
      <c r="B2" s="31"/>
      <c r="C2" s="31"/>
      <c r="D2" s="31"/>
      <c r="E2" s="31"/>
      <c r="F2" s="31"/>
    </row>
    <row r="3" spans="1:9" ht="15.5" x14ac:dyDescent="0.35">
      <c r="A3" s="1" t="s">
        <v>84</v>
      </c>
      <c r="B3" s="31"/>
      <c r="C3" s="31"/>
      <c r="D3" s="31"/>
      <c r="E3" s="31"/>
      <c r="F3" s="31"/>
    </row>
    <row r="4" spans="1:9" ht="13" x14ac:dyDescent="0.3">
      <c r="A4" s="29" t="s">
        <v>47</v>
      </c>
      <c r="B4" s="31"/>
      <c r="C4" s="31"/>
      <c r="D4" s="31"/>
      <c r="E4" s="31"/>
      <c r="F4" s="31"/>
    </row>
    <row r="5" spans="1:9" ht="13" x14ac:dyDescent="0.3">
      <c r="A5" s="152"/>
      <c r="B5" s="132">
        <v>2016</v>
      </c>
      <c r="C5" s="120">
        <v>2017</v>
      </c>
      <c r="D5" s="132">
        <v>2018</v>
      </c>
      <c r="E5" s="120">
        <v>2019</v>
      </c>
      <c r="F5" s="132">
        <v>2020</v>
      </c>
    </row>
    <row r="6" spans="1:9" ht="13" x14ac:dyDescent="0.3">
      <c r="A6" s="153"/>
      <c r="B6" s="155"/>
      <c r="C6" s="154"/>
      <c r="D6" s="155"/>
      <c r="E6" s="154"/>
      <c r="F6" s="155"/>
      <c r="I6" t="s">
        <v>41</v>
      </c>
    </row>
    <row r="7" spans="1:9" ht="13" x14ac:dyDescent="0.3">
      <c r="A7" s="22" t="s">
        <v>3</v>
      </c>
      <c r="B7" s="310">
        <v>995.31100000000015</v>
      </c>
      <c r="C7" s="311">
        <v>1036.769</v>
      </c>
      <c r="D7" s="310">
        <v>1057.4829999999999</v>
      </c>
      <c r="E7" s="311">
        <v>1068.55</v>
      </c>
      <c r="F7" s="310">
        <v>1024.5150000000001</v>
      </c>
      <c r="H7" s="233"/>
    </row>
    <row r="8" spans="1:9" x14ac:dyDescent="0.25">
      <c r="A8" s="82"/>
      <c r="B8" s="316"/>
      <c r="C8" s="317"/>
      <c r="D8" s="316"/>
      <c r="E8" s="317"/>
      <c r="F8" s="318"/>
      <c r="H8" s="159"/>
    </row>
    <row r="9" spans="1:9" ht="13" x14ac:dyDescent="0.3">
      <c r="A9" s="22" t="s">
        <v>4</v>
      </c>
      <c r="B9" s="319">
        <f>B11+B12+B13+B14+B15</f>
        <v>623.90000000000009</v>
      </c>
      <c r="C9" s="320">
        <f t="shared" ref="C9:F9" si="0">C11+C12+C13+C14+C15</f>
        <v>653.48900000000003</v>
      </c>
      <c r="D9" s="319">
        <f t="shared" si="0"/>
        <v>679.15800000000002</v>
      </c>
      <c r="E9" s="320">
        <f t="shared" si="0"/>
        <v>707.54499999999996</v>
      </c>
      <c r="F9" s="319">
        <f t="shared" si="0"/>
        <v>683.89099999999996</v>
      </c>
      <c r="H9" s="233"/>
    </row>
    <row r="10" spans="1:9" ht="13" x14ac:dyDescent="0.3">
      <c r="A10" s="23" t="s">
        <v>61</v>
      </c>
      <c r="B10" s="321" t="s">
        <v>41</v>
      </c>
      <c r="C10" s="322" t="s">
        <v>41</v>
      </c>
      <c r="D10" s="321" t="s">
        <v>41</v>
      </c>
      <c r="E10" s="322" t="s">
        <v>41</v>
      </c>
      <c r="F10" s="318" t="s">
        <v>41</v>
      </c>
      <c r="H10" s="159"/>
    </row>
    <row r="11" spans="1:9" x14ac:dyDescent="0.25">
      <c r="A11" s="82" t="s">
        <v>112</v>
      </c>
      <c r="B11" s="203">
        <v>297.85200000000003</v>
      </c>
      <c r="C11" s="204">
        <v>316.52800000000002</v>
      </c>
      <c r="D11" s="203">
        <v>313.43299999999999</v>
      </c>
      <c r="E11" s="204">
        <v>295.65899999999999</v>
      </c>
      <c r="F11" s="203">
        <v>273.846</v>
      </c>
      <c r="H11" s="233"/>
    </row>
    <row r="12" spans="1:9" x14ac:dyDescent="0.25">
      <c r="A12" s="82" t="s">
        <v>5</v>
      </c>
      <c r="B12" s="203">
        <v>13.268000000000001</v>
      </c>
      <c r="C12" s="204">
        <v>14.170999999999999</v>
      </c>
      <c r="D12" s="203">
        <v>11.836</v>
      </c>
      <c r="E12" s="204">
        <v>19.699000000000002</v>
      </c>
      <c r="F12" s="203">
        <v>20.835999999999999</v>
      </c>
      <c r="H12" s="233"/>
    </row>
    <row r="13" spans="1:9" ht="13" x14ac:dyDescent="0.3">
      <c r="A13" s="22" t="s">
        <v>6</v>
      </c>
      <c r="B13" s="310">
        <v>137.81200000000001</v>
      </c>
      <c r="C13" s="311">
        <v>142.80799999999999</v>
      </c>
      <c r="D13" s="310">
        <v>150.97</v>
      </c>
      <c r="E13" s="311">
        <v>156.22</v>
      </c>
      <c r="F13" s="310">
        <v>153.40799999999999</v>
      </c>
      <c r="H13" s="233"/>
    </row>
    <row r="14" spans="1:9" x14ac:dyDescent="0.25">
      <c r="A14" s="82" t="s">
        <v>62</v>
      </c>
      <c r="B14" s="203">
        <v>171.35</v>
      </c>
      <c r="C14" s="204">
        <v>175.93299999999999</v>
      </c>
      <c r="D14" s="203">
        <v>198.34</v>
      </c>
      <c r="E14" s="204">
        <v>231.35599999999999</v>
      </c>
      <c r="F14" s="203">
        <v>230.74600000000001</v>
      </c>
      <c r="H14" s="233"/>
    </row>
    <row r="15" spans="1:9" x14ac:dyDescent="0.25">
      <c r="A15" s="82" t="s">
        <v>63</v>
      </c>
      <c r="B15" s="203">
        <v>3.6179999999999999</v>
      </c>
      <c r="C15" s="204">
        <v>4.0490000000000004</v>
      </c>
      <c r="D15" s="203">
        <v>4.5789999999999997</v>
      </c>
      <c r="E15" s="204">
        <v>4.6109999999999998</v>
      </c>
      <c r="F15" s="203">
        <v>5.0549999999999997</v>
      </c>
      <c r="H15" s="233"/>
    </row>
    <row r="16" spans="1:9" x14ac:dyDescent="0.25">
      <c r="A16" s="82"/>
      <c r="B16" s="316"/>
      <c r="C16" s="317"/>
      <c r="D16" s="316"/>
      <c r="E16" s="317"/>
      <c r="F16" s="318"/>
      <c r="H16" s="159"/>
    </row>
    <row r="17" spans="1:8" ht="13" x14ac:dyDescent="0.3">
      <c r="A17" s="22" t="s">
        <v>40</v>
      </c>
      <c r="B17" s="323">
        <f>B19+B20</f>
        <v>371.411</v>
      </c>
      <c r="C17" s="324">
        <f t="shared" ref="C17:F17" si="1">C19+C20</f>
        <v>383.28000000000003</v>
      </c>
      <c r="D17" s="323">
        <f t="shared" si="1"/>
        <v>378.32500000000005</v>
      </c>
      <c r="E17" s="324">
        <f t="shared" si="1"/>
        <v>361.005</v>
      </c>
      <c r="F17" s="323">
        <f t="shared" si="1"/>
        <v>340.62400000000002</v>
      </c>
      <c r="H17" s="233"/>
    </row>
    <row r="18" spans="1:8" ht="13" x14ac:dyDescent="0.3">
      <c r="A18" s="23" t="s">
        <v>64</v>
      </c>
      <c r="B18" s="321"/>
      <c r="C18" s="322"/>
      <c r="D18" s="321"/>
      <c r="E18" s="322"/>
      <c r="F18" s="318"/>
      <c r="H18" s="159"/>
    </row>
    <row r="19" spans="1:8" x14ac:dyDescent="0.25">
      <c r="A19" s="82" t="s">
        <v>112</v>
      </c>
      <c r="B19" s="203">
        <v>8.0510000000000002</v>
      </c>
      <c r="C19" s="204">
        <v>8.3360000000000003</v>
      </c>
      <c r="D19" s="203">
        <v>8.2970000000000006</v>
      </c>
      <c r="E19" s="204">
        <v>8.1010000000000009</v>
      </c>
      <c r="F19" s="203">
        <v>8.1920000000000002</v>
      </c>
      <c r="H19" s="233"/>
    </row>
    <row r="20" spans="1:8" x14ac:dyDescent="0.25">
      <c r="A20" s="99" t="s">
        <v>62</v>
      </c>
      <c r="B20" s="207">
        <v>363.36</v>
      </c>
      <c r="C20" s="208">
        <v>374.94400000000002</v>
      </c>
      <c r="D20" s="207">
        <v>370.02800000000002</v>
      </c>
      <c r="E20" s="208">
        <v>352.904</v>
      </c>
      <c r="F20" s="207">
        <v>332.43200000000002</v>
      </c>
      <c r="H20" s="233"/>
    </row>
    <row r="21" spans="1:8" x14ac:dyDescent="0.25">
      <c r="A21" s="145" t="s">
        <v>165</v>
      </c>
      <c r="B21" s="31"/>
      <c r="C21" s="31"/>
      <c r="D21" s="156"/>
      <c r="E21" s="31"/>
      <c r="F21" s="31"/>
      <c r="G21" s="163"/>
    </row>
    <row r="22" spans="1:8" s="73" customFormat="1" ht="25.5" customHeight="1" x14ac:dyDescent="0.25">
      <c r="A22" s="253" t="s">
        <v>83</v>
      </c>
      <c r="B22" s="253"/>
      <c r="C22" s="253"/>
      <c r="D22" s="253"/>
      <c r="E22" s="253"/>
      <c r="F22" s="253"/>
    </row>
    <row r="23" spans="1:8" x14ac:dyDescent="0.25">
      <c r="A23" s="24"/>
      <c r="B23" s="31"/>
      <c r="C23" s="31"/>
      <c r="D23" s="31"/>
      <c r="E23" s="31"/>
      <c r="F23" s="31"/>
    </row>
    <row r="24" spans="1:8" ht="15.5" x14ac:dyDescent="0.35">
      <c r="A24" s="1" t="s">
        <v>85</v>
      </c>
      <c r="B24" s="31"/>
      <c r="C24" s="31"/>
      <c r="D24" s="31"/>
      <c r="E24" s="31"/>
      <c r="F24" s="31"/>
    </row>
    <row r="25" spans="1:8" ht="13" x14ac:dyDescent="0.3">
      <c r="A25" s="29" t="s">
        <v>49</v>
      </c>
      <c r="B25" s="31"/>
      <c r="C25" s="31"/>
      <c r="D25" s="31"/>
      <c r="E25" s="31"/>
    </row>
    <row r="26" spans="1:8" ht="13" x14ac:dyDescent="0.3">
      <c r="A26" s="152"/>
      <c r="B26" s="132">
        <v>2016</v>
      </c>
      <c r="C26" s="120">
        <v>2017</v>
      </c>
      <c r="D26" s="132">
        <v>2018</v>
      </c>
      <c r="E26" s="120">
        <v>2019</v>
      </c>
      <c r="F26" s="132">
        <v>2020</v>
      </c>
    </row>
    <row r="27" spans="1:8" ht="13" x14ac:dyDescent="0.3">
      <c r="A27" s="153"/>
      <c r="B27" s="155"/>
      <c r="C27" s="154"/>
      <c r="D27" s="155"/>
      <c r="E27" s="154"/>
      <c r="F27" s="155"/>
    </row>
    <row r="28" spans="1:8" ht="13" x14ac:dyDescent="0.3">
      <c r="A28" s="22" t="s">
        <v>3</v>
      </c>
      <c r="B28" s="310">
        <v>44.550292306308194</v>
      </c>
      <c r="C28" s="311">
        <v>45.129072165666464</v>
      </c>
      <c r="D28" s="310">
        <v>44.745919487362187</v>
      </c>
      <c r="E28" s="311">
        <v>43.835520904483232</v>
      </c>
      <c r="F28" s="310">
        <v>44.488075266520383</v>
      </c>
    </row>
    <row r="29" spans="1:8" x14ac:dyDescent="0.25">
      <c r="A29" s="82"/>
      <c r="B29" s="316"/>
      <c r="C29" s="317"/>
      <c r="D29" s="316"/>
      <c r="E29" s="317"/>
      <c r="F29" s="318"/>
    </row>
    <row r="30" spans="1:8" ht="13" x14ac:dyDescent="0.3">
      <c r="A30" s="22" t="s">
        <v>4</v>
      </c>
      <c r="B30" s="319">
        <f>B32+B33+B34+B35+B36</f>
        <v>27.925871782694735</v>
      </c>
      <c r="C30" s="311">
        <f t="shared" ref="C30:F30" si="2">C32+C33+C34+C35+C36</f>
        <v>28.44471762226182</v>
      </c>
      <c r="D30" s="319">
        <f t="shared" si="2"/>
        <v>28.737624327954148</v>
      </c>
      <c r="E30" s="311">
        <f t="shared" si="2"/>
        <v>29.025879592309757</v>
      </c>
      <c r="F30" s="319">
        <f t="shared" si="2"/>
        <v>29.696972989264079</v>
      </c>
    </row>
    <row r="31" spans="1:8" ht="13" x14ac:dyDescent="0.3">
      <c r="A31" s="23" t="s">
        <v>61</v>
      </c>
      <c r="B31" s="321"/>
      <c r="C31" s="322"/>
      <c r="D31" s="321"/>
      <c r="E31" s="322"/>
      <c r="F31" s="318"/>
    </row>
    <row r="32" spans="1:8" x14ac:dyDescent="0.25">
      <c r="A32" s="82" t="s">
        <v>112</v>
      </c>
      <c r="B32" s="203">
        <v>13.331906975828167</v>
      </c>
      <c r="C32" s="204">
        <v>13.776650435609307</v>
      </c>
      <c r="D32" s="203">
        <v>13.262480609789845</v>
      </c>
      <c r="E32" s="204">
        <v>12.128928243974178</v>
      </c>
      <c r="F32" s="203">
        <v>11.891364654920173</v>
      </c>
    </row>
    <row r="33" spans="1:6" x14ac:dyDescent="0.25">
      <c r="A33" s="82" t="s">
        <v>5</v>
      </c>
      <c r="B33" s="203">
        <v>0.59387797213142135</v>
      </c>
      <c r="C33" s="204">
        <v>0.61687014254484285</v>
      </c>
      <c r="D33" s="203">
        <v>0.50082384591754092</v>
      </c>
      <c r="E33" s="204">
        <v>0.80811934518498463</v>
      </c>
      <c r="F33" s="203">
        <v>0.90477302553229433</v>
      </c>
    </row>
    <row r="34" spans="1:6" ht="13" x14ac:dyDescent="0.3">
      <c r="A34" s="22" t="s">
        <v>6</v>
      </c>
      <c r="B34" s="310">
        <v>6.1684889278998662</v>
      </c>
      <c r="C34" s="311">
        <v>6.2164978700546127</v>
      </c>
      <c r="D34" s="310">
        <v>6.3880851654419697</v>
      </c>
      <c r="E34" s="311">
        <v>6.4086706992638351</v>
      </c>
      <c r="F34" s="310">
        <v>6.661519499945201</v>
      </c>
    </row>
    <row r="35" spans="1:6" x14ac:dyDescent="0.25">
      <c r="A35" s="82" t="s">
        <v>62</v>
      </c>
      <c r="B35" s="203">
        <v>7.6696556018027593</v>
      </c>
      <c r="C35" s="204">
        <v>7.6584443432603084</v>
      </c>
      <c r="D35" s="203">
        <v>8.3924807028797783</v>
      </c>
      <c r="E35" s="204">
        <v>9.4910025496023795</v>
      </c>
      <c r="F35" s="203">
        <v>10.019809778723115</v>
      </c>
    </row>
    <row r="36" spans="1:6" x14ac:dyDescent="0.25">
      <c r="A36" s="82" t="s">
        <v>63</v>
      </c>
      <c r="B36" s="203">
        <v>0.16194230503252049</v>
      </c>
      <c r="C36" s="204">
        <v>0.17625483079275062</v>
      </c>
      <c r="D36" s="203">
        <v>0.19375400392501013</v>
      </c>
      <c r="E36" s="204">
        <v>0.18915875428437806</v>
      </c>
      <c r="F36" s="203">
        <v>0.21950603014329759</v>
      </c>
    </row>
    <row r="37" spans="1:6" x14ac:dyDescent="0.25">
      <c r="A37" s="82"/>
      <c r="B37" s="316"/>
      <c r="C37" s="317"/>
      <c r="D37" s="316"/>
      <c r="E37" s="317"/>
      <c r="F37" s="318"/>
    </row>
    <row r="38" spans="1:6" ht="13" x14ac:dyDescent="0.3">
      <c r="A38" s="22" t="s">
        <v>40</v>
      </c>
      <c r="B38" s="323">
        <f>B40+B41</f>
        <v>16.624420523613452</v>
      </c>
      <c r="C38" s="311">
        <f t="shared" ref="C38:F38" si="3">C40+C41</f>
        <v>16.684354543404655</v>
      </c>
      <c r="D38" s="323">
        <f t="shared" si="3"/>
        <v>16.00829515940805</v>
      </c>
      <c r="E38" s="311">
        <f t="shared" si="3"/>
        <v>14.809641312173477</v>
      </c>
      <c r="F38" s="323">
        <f t="shared" si="3"/>
        <v>14.791102277256304</v>
      </c>
    </row>
    <row r="39" spans="1:6" ht="13" x14ac:dyDescent="0.3">
      <c r="A39" s="23" t="s">
        <v>64</v>
      </c>
      <c r="B39" s="321"/>
      <c r="C39" s="322"/>
      <c r="D39" s="321"/>
      <c r="E39" s="322"/>
      <c r="F39" s="318"/>
    </row>
    <row r="40" spans="1:6" x14ac:dyDescent="0.25">
      <c r="A40" s="82" t="s">
        <v>112</v>
      </c>
      <c r="B40" s="203">
        <v>0.36036415086147666</v>
      </c>
      <c r="C40" s="204">
        <v>0.36286991096279797</v>
      </c>
      <c r="D40" s="203">
        <v>0.35107599269836409</v>
      </c>
      <c r="E40" s="204">
        <v>0.33233031196220925</v>
      </c>
      <c r="F40" s="203">
        <v>0.35572569711847551</v>
      </c>
    </row>
    <row r="41" spans="1:6" x14ac:dyDescent="0.25">
      <c r="A41" s="99" t="s">
        <v>62</v>
      </c>
      <c r="B41" s="207">
        <v>16.264056372751977</v>
      </c>
      <c r="C41" s="208">
        <v>16.321484632441859</v>
      </c>
      <c r="D41" s="207">
        <v>15.657219166709686</v>
      </c>
      <c r="E41" s="208">
        <v>14.477311000211268</v>
      </c>
      <c r="F41" s="207">
        <v>14.435376580137827</v>
      </c>
    </row>
    <row r="42" spans="1:6" x14ac:dyDescent="0.25">
      <c r="A42" s="145" t="s">
        <v>165</v>
      </c>
      <c r="B42" s="31"/>
      <c r="C42" s="31"/>
      <c r="D42" s="31"/>
      <c r="E42" s="31"/>
      <c r="F42" s="31"/>
    </row>
    <row r="43" spans="1:6" ht="24" customHeight="1" x14ac:dyDescent="0.25">
      <c r="A43" s="253" t="s">
        <v>83</v>
      </c>
      <c r="B43" s="253"/>
      <c r="C43" s="253"/>
      <c r="D43" s="253"/>
      <c r="E43" s="253"/>
      <c r="F43" s="253"/>
    </row>
    <row r="55" ht="12.75" customHeight="1" x14ac:dyDescent="0.25"/>
    <row r="72" spans="1:1" x14ac:dyDescent="0.25">
      <c r="A72" s="52"/>
    </row>
  </sheetData>
  <mergeCells count="2">
    <mergeCell ref="A22:F22"/>
    <mergeCell ref="A43:F43"/>
  </mergeCells>
  <phoneticPr fontId="6" type="noConversion"/>
  <pageMargins left="0.52" right="0.57999999999999996" top="0.78740157480314965" bottom="0.78740157480314965"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zoomScaleNormal="100" workbookViewId="0"/>
  </sheetViews>
  <sheetFormatPr baseColWidth="10" defaultRowHeight="12.5" x14ac:dyDescent="0.25"/>
  <cols>
    <col min="1" max="1" width="43.26953125" customWidth="1"/>
    <col min="2" max="6" width="10.453125" customWidth="1"/>
    <col min="8" max="8" width="30.54296875" customWidth="1"/>
  </cols>
  <sheetData>
    <row r="1" spans="1:7" ht="18" x14ac:dyDescent="0.4">
      <c r="A1" s="238" t="s">
        <v>50</v>
      </c>
      <c r="B1" s="239"/>
      <c r="C1" s="239"/>
      <c r="D1" s="239"/>
      <c r="E1" s="239"/>
      <c r="F1" s="239"/>
      <c r="G1" s="190"/>
    </row>
    <row r="2" spans="1:7" ht="12.75" customHeight="1" x14ac:dyDescent="0.4">
      <c r="A2" s="17"/>
    </row>
    <row r="4" spans="1:7" ht="15.5" x14ac:dyDescent="0.25">
      <c r="A4" s="25" t="s">
        <v>13</v>
      </c>
      <c r="B4" s="7"/>
      <c r="C4" s="7"/>
      <c r="D4" s="7"/>
      <c r="E4" s="6"/>
    </row>
    <row r="5" spans="1:7" ht="13" x14ac:dyDescent="0.25">
      <c r="A5" s="28" t="s">
        <v>47</v>
      </c>
      <c r="B5" s="6"/>
      <c r="C5" s="6"/>
      <c r="D5" s="26"/>
      <c r="E5" s="6"/>
    </row>
    <row r="6" spans="1:7" ht="13" x14ac:dyDescent="0.3">
      <c r="A6" s="157"/>
      <c r="B6" s="132">
        <v>2016</v>
      </c>
      <c r="C6" s="101">
        <v>2017</v>
      </c>
      <c r="D6" s="132">
        <v>2018</v>
      </c>
      <c r="E6" s="101">
        <v>2019</v>
      </c>
      <c r="F6" s="132">
        <v>2020</v>
      </c>
    </row>
    <row r="7" spans="1:7" x14ac:dyDescent="0.25">
      <c r="A7" s="74" t="s">
        <v>9</v>
      </c>
      <c r="B7" s="282">
        <f>B8+B9</f>
        <v>-82.136999999999986</v>
      </c>
      <c r="C7" s="283">
        <f t="shared" ref="C7:F7" si="0">C8+C9</f>
        <v>-74.548999999999893</v>
      </c>
      <c r="D7" s="282">
        <f t="shared" si="0"/>
        <v>-68.545000000000044</v>
      </c>
      <c r="E7" s="283">
        <f t="shared" si="0"/>
        <v>-88.126999999999953</v>
      </c>
      <c r="F7" s="282">
        <f t="shared" si="0"/>
        <v>-158.99399999999997</v>
      </c>
    </row>
    <row r="8" spans="1:7" ht="13" x14ac:dyDescent="0.3">
      <c r="A8" s="12" t="s">
        <v>128</v>
      </c>
      <c r="B8" s="284">
        <v>-75.935000000000002</v>
      </c>
      <c r="C8" s="285">
        <v>-70.140999999999906</v>
      </c>
      <c r="D8" s="284">
        <v>-65.991000000000042</v>
      </c>
      <c r="E8" s="285">
        <v>-85.689999999999941</v>
      </c>
      <c r="F8" s="284">
        <v>-182.01099999999997</v>
      </c>
    </row>
    <row r="9" spans="1:7" ht="13" x14ac:dyDescent="0.3">
      <c r="A9" s="12" t="s">
        <v>148</v>
      </c>
      <c r="B9" s="284">
        <v>-6.201999999999984</v>
      </c>
      <c r="C9" s="285">
        <v>-4.407999999999987</v>
      </c>
      <c r="D9" s="284">
        <v>-2.554000000000002</v>
      </c>
      <c r="E9" s="285">
        <v>-2.4370000000000118</v>
      </c>
      <c r="F9" s="284">
        <v>23.016999999999982</v>
      </c>
    </row>
    <row r="10" spans="1:7" ht="13" x14ac:dyDescent="0.3">
      <c r="A10" s="193" t="s">
        <v>7</v>
      </c>
      <c r="B10" s="286">
        <v>3.0390000000000441</v>
      </c>
      <c r="C10" s="287">
        <v>1.63900000000001</v>
      </c>
      <c r="D10" s="286">
        <v>2.728999999999985</v>
      </c>
      <c r="E10" s="287">
        <v>-1.0819999999999368</v>
      </c>
      <c r="F10" s="286">
        <v>-4.1789999999999736</v>
      </c>
    </row>
    <row r="11" spans="1:7" ht="13" x14ac:dyDescent="0.3">
      <c r="A11" s="185" t="s">
        <v>77</v>
      </c>
      <c r="B11" s="288">
        <v>3.3149999999999977</v>
      </c>
      <c r="C11" s="289">
        <v>2.3410000000000082</v>
      </c>
      <c r="D11" s="288">
        <v>4.2319999999999993</v>
      </c>
      <c r="E11" s="289">
        <v>1.2350000000000421</v>
      </c>
      <c r="F11" s="288">
        <v>1.2000000000028876E-2</v>
      </c>
    </row>
    <row r="12" spans="1:7" x14ac:dyDescent="0.25">
      <c r="A12" s="194" t="s">
        <v>10</v>
      </c>
      <c r="B12" s="290">
        <v>-2.1630000000000109</v>
      </c>
      <c r="C12" s="291">
        <v>4.9480000000002065</v>
      </c>
      <c r="D12" s="290">
        <v>11.721000000000117</v>
      </c>
      <c r="E12" s="291">
        <v>14.504000000000019</v>
      </c>
      <c r="F12" s="290">
        <v>-48.827000000000112</v>
      </c>
    </row>
    <row r="13" spans="1:7" ht="13" x14ac:dyDescent="0.3">
      <c r="A13" s="186" t="s">
        <v>14</v>
      </c>
      <c r="B13" s="292">
        <v>-81.260999999999967</v>
      </c>
      <c r="C13" s="293">
        <v>-67.961999999999989</v>
      </c>
      <c r="D13" s="292">
        <v>-54.0949999999998</v>
      </c>
      <c r="E13" s="293">
        <v>-74.704999999999927</v>
      </c>
      <c r="F13" s="292">
        <v>-212.00000000000023</v>
      </c>
    </row>
    <row r="14" spans="1:7" ht="13" x14ac:dyDescent="0.3">
      <c r="A14" s="145" t="s">
        <v>165</v>
      </c>
      <c r="B14" s="48"/>
      <c r="C14" s="48"/>
      <c r="D14" s="48"/>
      <c r="E14" s="48"/>
      <c r="F14" s="48"/>
    </row>
    <row r="15" spans="1:7" ht="13" x14ac:dyDescent="0.3">
      <c r="A15" s="94"/>
      <c r="B15" s="48"/>
      <c r="C15" s="48"/>
      <c r="D15" s="48"/>
      <c r="E15" s="48"/>
      <c r="F15" s="48"/>
    </row>
    <row r="16" spans="1:7" ht="13" x14ac:dyDescent="0.25">
      <c r="A16" s="28"/>
      <c r="B16" s="150"/>
      <c r="C16" s="150"/>
      <c r="D16" s="150"/>
      <c r="E16" s="150"/>
    </row>
    <row r="17" spans="1:8" ht="15.5" x14ac:dyDescent="0.25">
      <c r="A17" s="25" t="s">
        <v>13</v>
      </c>
      <c r="B17" s="109"/>
      <c r="C17" s="109"/>
      <c r="D17" s="109"/>
      <c r="E17" s="72"/>
    </row>
    <row r="18" spans="1:8" ht="13" x14ac:dyDescent="0.25">
      <c r="A18" s="28" t="s">
        <v>49</v>
      </c>
      <c r="B18" s="72"/>
      <c r="C18" s="72"/>
      <c r="D18" s="26"/>
      <c r="E18" s="72"/>
    </row>
    <row r="19" spans="1:8" ht="13" x14ac:dyDescent="0.3">
      <c r="A19" s="157"/>
      <c r="B19" s="132">
        <v>2016</v>
      </c>
      <c r="C19" s="101">
        <v>2017</v>
      </c>
      <c r="D19" s="132">
        <v>2018</v>
      </c>
      <c r="E19" s="101">
        <v>2019</v>
      </c>
      <c r="F19" s="132">
        <v>2020</v>
      </c>
    </row>
    <row r="20" spans="1:8" x14ac:dyDescent="0.25">
      <c r="A20" s="192" t="s">
        <v>9</v>
      </c>
      <c r="B20" s="282">
        <v>-3.7</v>
      </c>
      <c r="C20" s="294">
        <v>-3.2</v>
      </c>
      <c r="D20" s="282">
        <v>-2.9</v>
      </c>
      <c r="E20" s="294">
        <v>-3.6</v>
      </c>
      <c r="F20" s="282">
        <v>-6.9</v>
      </c>
      <c r="H20" s="31"/>
    </row>
    <row r="21" spans="1:8" ht="13" x14ac:dyDescent="0.25">
      <c r="A21" s="12" t="s">
        <v>128</v>
      </c>
      <c r="B21" s="282">
        <v>-3.4</v>
      </c>
      <c r="C21" s="294">
        <v>-3.1</v>
      </c>
      <c r="D21" s="282">
        <v>-2.8</v>
      </c>
      <c r="E21" s="294">
        <v>-3.5</v>
      </c>
      <c r="F21" s="282">
        <v>-7.9</v>
      </c>
    </row>
    <row r="22" spans="1:8" ht="13" x14ac:dyDescent="0.25">
      <c r="A22" s="12" t="s">
        <v>148</v>
      </c>
      <c r="B22" s="282">
        <v>-0.3</v>
      </c>
      <c r="C22" s="294">
        <v>-0.2</v>
      </c>
      <c r="D22" s="282">
        <v>-0.1</v>
      </c>
      <c r="E22" s="294">
        <v>-0.1</v>
      </c>
      <c r="F22" s="282">
        <v>1</v>
      </c>
    </row>
    <row r="23" spans="1:8" ht="13" x14ac:dyDescent="0.3">
      <c r="A23" s="193" t="s">
        <v>7</v>
      </c>
      <c r="B23" s="286">
        <v>0.13602616500658843</v>
      </c>
      <c r="C23" s="295">
        <v>7.1346423232729064E-2</v>
      </c>
      <c r="D23" s="286">
        <v>0.11547383199636378</v>
      </c>
      <c r="E23" s="295">
        <v>-4.4387285217021281E-2</v>
      </c>
      <c r="F23" s="286">
        <v>-0.18147002024074541</v>
      </c>
    </row>
    <row r="24" spans="1:8" ht="13" x14ac:dyDescent="0.3">
      <c r="A24" s="185" t="s">
        <v>77</v>
      </c>
      <c r="B24" s="286">
        <v>0.14837997268734249</v>
      </c>
      <c r="C24" s="295">
        <v>0.10190480584979762</v>
      </c>
      <c r="D24" s="286">
        <v>0.17907118248758302</v>
      </c>
      <c r="E24" s="295">
        <v>5.0663860668231378E-2</v>
      </c>
      <c r="F24" s="286">
        <v>5.2109122825896121E-4</v>
      </c>
    </row>
    <row r="25" spans="1:8" x14ac:dyDescent="0.25">
      <c r="A25" s="194" t="s">
        <v>10</v>
      </c>
      <c r="B25" s="282">
        <v>-0.1</v>
      </c>
      <c r="C25" s="296">
        <v>0.2</v>
      </c>
      <c r="D25" s="290">
        <v>0.5</v>
      </c>
      <c r="E25" s="296">
        <v>0.6</v>
      </c>
      <c r="F25" s="290">
        <v>-2.1</v>
      </c>
    </row>
    <row r="26" spans="1:8" s="165" customFormat="1" ht="13" x14ac:dyDescent="0.3">
      <c r="A26" s="186" t="s">
        <v>14</v>
      </c>
      <c r="B26" s="292">
        <v>-3.6</v>
      </c>
      <c r="C26" s="297">
        <v>-3</v>
      </c>
      <c r="D26" s="298">
        <v>-2.2999999999999998</v>
      </c>
      <c r="E26" s="297">
        <v>-3.1</v>
      </c>
      <c r="F26" s="298">
        <v>-9.1999999999999993</v>
      </c>
    </row>
    <row r="27" spans="1:8" x14ac:dyDescent="0.25">
      <c r="A27" s="145" t="s">
        <v>165</v>
      </c>
      <c r="B27" s="27"/>
      <c r="C27" s="27"/>
      <c r="D27" s="27"/>
      <c r="E27" s="6"/>
    </row>
    <row r="28" spans="1:8" x14ac:dyDescent="0.25">
      <c r="A28" s="31"/>
      <c r="B28" s="41" t="s">
        <v>41</v>
      </c>
      <c r="C28" s="41" t="s">
        <v>41</v>
      </c>
      <c r="D28" s="41" t="s">
        <v>41</v>
      </c>
      <c r="E28" s="41" t="s">
        <v>41</v>
      </c>
      <c r="F28" s="41" t="s">
        <v>41</v>
      </c>
      <c r="G28" s="41" t="s">
        <v>41</v>
      </c>
    </row>
    <row r="29" spans="1:8" x14ac:dyDescent="0.25">
      <c r="A29" s="31"/>
    </row>
    <row r="30" spans="1:8" x14ac:dyDescent="0.25">
      <c r="A30" s="31"/>
    </row>
    <row r="31" spans="1:8" x14ac:dyDescent="0.25">
      <c r="A31" s="31"/>
    </row>
    <row r="32" spans="1:8" x14ac:dyDescent="0.25">
      <c r="A32" s="31"/>
    </row>
    <row r="33" spans="1:1" x14ac:dyDescent="0.25">
      <c r="A33" s="31"/>
    </row>
    <row r="34" spans="1:1" x14ac:dyDescent="0.25">
      <c r="A34" s="31"/>
    </row>
    <row r="35" spans="1:1" x14ac:dyDescent="0.25">
      <c r="A35" s="31"/>
    </row>
    <row r="36" spans="1:1" x14ac:dyDescent="0.25">
      <c r="A36" s="31"/>
    </row>
    <row r="37" spans="1:1" x14ac:dyDescent="0.25">
      <c r="A37" s="31"/>
    </row>
    <row r="38" spans="1:1" x14ac:dyDescent="0.25">
      <c r="A38" s="31"/>
    </row>
    <row r="39" spans="1:1" ht="12.75" customHeight="1" x14ac:dyDescent="0.25">
      <c r="A39" s="31"/>
    </row>
    <row r="40" spans="1:1" x14ac:dyDescent="0.25">
      <c r="A40" s="31"/>
    </row>
    <row r="41" spans="1:1" x14ac:dyDescent="0.25">
      <c r="A41" s="31"/>
    </row>
    <row r="42" spans="1:1" x14ac:dyDescent="0.25">
      <c r="A42" s="31"/>
    </row>
    <row r="43" spans="1:1" x14ac:dyDescent="0.25">
      <c r="A43" s="31"/>
    </row>
    <row r="44" spans="1:1" x14ac:dyDescent="0.25">
      <c r="A44" s="31"/>
    </row>
    <row r="45" spans="1:1" x14ac:dyDescent="0.25">
      <c r="A45" s="31"/>
    </row>
    <row r="46" spans="1:1" x14ac:dyDescent="0.25">
      <c r="A46" s="31"/>
    </row>
    <row r="47" spans="1:1" x14ac:dyDescent="0.25">
      <c r="A47" s="31"/>
    </row>
    <row r="48" spans="1:1" x14ac:dyDescent="0.25">
      <c r="A48" s="31"/>
    </row>
    <row r="49" spans="1:6" x14ac:dyDescent="0.25">
      <c r="A49" s="31"/>
    </row>
    <row r="50" spans="1:6" x14ac:dyDescent="0.25">
      <c r="A50" s="31"/>
    </row>
    <row r="51" spans="1:6" x14ac:dyDescent="0.25">
      <c r="A51" s="31"/>
    </row>
    <row r="52" spans="1:6" x14ac:dyDescent="0.25">
      <c r="A52" s="31"/>
    </row>
    <row r="53" spans="1:6" x14ac:dyDescent="0.25">
      <c r="A53" s="31"/>
    </row>
    <row r="54" spans="1:6" x14ac:dyDescent="0.25">
      <c r="A54" s="31"/>
    </row>
    <row r="55" spans="1:6" x14ac:dyDescent="0.25">
      <c r="A55" s="31"/>
    </row>
    <row r="56" spans="1:6" x14ac:dyDescent="0.25">
      <c r="A56" s="31"/>
    </row>
    <row r="57" spans="1:6" x14ac:dyDescent="0.25">
      <c r="A57" s="31"/>
    </row>
    <row r="58" spans="1:6" x14ac:dyDescent="0.25">
      <c r="A58" s="145" t="s">
        <v>165</v>
      </c>
    </row>
    <row r="61" spans="1:6" x14ac:dyDescent="0.25">
      <c r="A61" s="31" t="s">
        <v>60</v>
      </c>
      <c r="B61" s="299">
        <v>2149.7649999999999</v>
      </c>
      <c r="C61" s="299">
        <v>2198.4320000000002</v>
      </c>
      <c r="D61" s="299">
        <v>2234.1289999999999</v>
      </c>
      <c r="E61" s="299">
        <v>2295.0630000000001</v>
      </c>
      <c r="F61" s="299">
        <v>2353.0897099999997</v>
      </c>
    </row>
  </sheetData>
  <phoneticPr fontId="6" type="noConversion"/>
  <pageMargins left="0.57999999999999996" right="0.38" top="0.72" bottom="0.57999999999999996" header="0.51181102362204722" footer="0.51181102362204722"/>
  <pageSetup paperSize="9" scale="9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B6" sqref="B6"/>
    </sheetView>
  </sheetViews>
  <sheetFormatPr baseColWidth="10" defaultRowHeight="12.5" x14ac:dyDescent="0.25"/>
  <cols>
    <col min="1" max="1" width="36.54296875" customWidth="1"/>
    <col min="2" max="5" width="15.26953125" customWidth="1"/>
  </cols>
  <sheetData>
    <row r="1" spans="1:10" ht="18" x14ac:dyDescent="0.4">
      <c r="A1" s="238" t="s">
        <v>97</v>
      </c>
      <c r="B1" s="239"/>
      <c r="C1" s="239"/>
      <c r="D1" s="239"/>
      <c r="E1" s="239"/>
    </row>
    <row r="3" spans="1:10" ht="17.5" x14ac:dyDescent="0.35">
      <c r="A3" s="168" t="s">
        <v>160</v>
      </c>
      <c r="B3" s="165"/>
    </row>
    <row r="4" spans="1:10" ht="13" x14ac:dyDescent="0.3">
      <c r="A4" s="177" t="s">
        <v>47</v>
      </c>
      <c r="B4" s="165"/>
    </row>
    <row r="5" spans="1:10" ht="42" x14ac:dyDescent="0.3">
      <c r="A5" s="170"/>
      <c r="B5" s="240" t="s">
        <v>9</v>
      </c>
      <c r="C5" s="187" t="s">
        <v>7</v>
      </c>
      <c r="D5" s="240" t="s">
        <v>10</v>
      </c>
      <c r="E5" s="187" t="s">
        <v>162</v>
      </c>
    </row>
    <row r="6" spans="1:10" ht="13" x14ac:dyDescent="0.3">
      <c r="A6" s="175" t="s">
        <v>0</v>
      </c>
      <c r="B6" s="263">
        <v>473.51499999999999</v>
      </c>
      <c r="C6" s="264">
        <v>266.59100000000001</v>
      </c>
      <c r="D6" s="263">
        <v>607.84400000000005</v>
      </c>
      <c r="E6" s="264">
        <v>1347.95</v>
      </c>
      <c r="F6" s="174"/>
      <c r="G6" s="237"/>
      <c r="H6" s="237"/>
      <c r="I6" s="237"/>
      <c r="J6" s="237"/>
    </row>
    <row r="7" spans="1:10" x14ac:dyDescent="0.25">
      <c r="A7" s="171" t="s">
        <v>108</v>
      </c>
      <c r="B7" s="265">
        <v>82.204999999999998</v>
      </c>
      <c r="C7" s="266">
        <v>47.084000000000003</v>
      </c>
      <c r="D7" s="265">
        <v>4.8550000000000004</v>
      </c>
      <c r="E7" s="267">
        <v>134.143</v>
      </c>
      <c r="F7" s="174"/>
      <c r="G7" s="237"/>
      <c r="H7" s="237"/>
      <c r="I7" s="237"/>
      <c r="J7" s="237"/>
    </row>
    <row r="8" spans="1:10" x14ac:dyDescent="0.25">
      <c r="A8" s="171" t="s">
        <v>98</v>
      </c>
      <c r="B8" s="265">
        <v>42.417000000000002</v>
      </c>
      <c r="C8" s="268" t="s">
        <v>99</v>
      </c>
      <c r="D8" s="269" t="s">
        <v>99</v>
      </c>
      <c r="E8" s="267">
        <v>42.417000000000002</v>
      </c>
      <c r="F8" s="174"/>
      <c r="G8" s="237"/>
      <c r="H8" s="237"/>
      <c r="I8" s="237"/>
      <c r="J8" s="237"/>
    </row>
    <row r="9" spans="1:10" x14ac:dyDescent="0.25">
      <c r="A9" s="171" t="s">
        <v>100</v>
      </c>
      <c r="B9" s="265">
        <v>31.774000000000001</v>
      </c>
      <c r="C9" s="266">
        <v>8.1630000000000003</v>
      </c>
      <c r="D9" s="269" t="s">
        <v>99</v>
      </c>
      <c r="E9" s="267">
        <v>39.936999999999998</v>
      </c>
      <c r="F9" s="174"/>
      <c r="G9" s="237"/>
      <c r="H9" s="237"/>
      <c r="I9" s="237"/>
      <c r="J9" s="237"/>
    </row>
    <row r="10" spans="1:10" x14ac:dyDescent="0.25">
      <c r="A10" s="171" t="s">
        <v>101</v>
      </c>
      <c r="B10" s="265">
        <v>91.662999999999997</v>
      </c>
      <c r="C10" s="266">
        <v>52.859000000000002</v>
      </c>
      <c r="D10" s="270">
        <v>0.56699999999999995</v>
      </c>
      <c r="E10" s="267">
        <v>145.089</v>
      </c>
      <c r="F10" s="174"/>
      <c r="G10" s="237"/>
      <c r="H10" s="237"/>
      <c r="I10" s="237"/>
      <c r="J10" s="237"/>
    </row>
    <row r="11" spans="1:10" x14ac:dyDescent="0.25">
      <c r="A11" s="171" t="s">
        <v>102</v>
      </c>
      <c r="B11" s="265">
        <v>3.9460000000000002</v>
      </c>
      <c r="C11" s="266">
        <v>20.25</v>
      </c>
      <c r="D11" s="269" t="s">
        <v>99</v>
      </c>
      <c r="E11" s="267">
        <v>24.196000000000002</v>
      </c>
      <c r="F11" s="174"/>
      <c r="G11" s="237"/>
      <c r="H11" s="237"/>
      <c r="I11" s="237"/>
      <c r="J11" s="237"/>
    </row>
    <row r="12" spans="1:10" x14ac:dyDescent="0.25">
      <c r="A12" s="171" t="s">
        <v>103</v>
      </c>
      <c r="B12" s="265">
        <v>3.5910000000000002</v>
      </c>
      <c r="C12" s="266">
        <v>22.077000000000002</v>
      </c>
      <c r="D12" s="269" t="s">
        <v>99</v>
      </c>
      <c r="E12" s="267">
        <v>25.667000000000002</v>
      </c>
      <c r="F12" s="174"/>
      <c r="G12" s="237"/>
      <c r="H12" s="237"/>
      <c r="I12" s="237"/>
      <c r="J12" s="237"/>
    </row>
    <row r="13" spans="1:10" x14ac:dyDescent="0.25">
      <c r="A13" s="171" t="s">
        <v>104</v>
      </c>
      <c r="B13" s="265">
        <v>6.0410000000000004</v>
      </c>
      <c r="C13" s="266">
        <v>1.9450000000000001</v>
      </c>
      <c r="D13" s="265">
        <v>186.89400000000001</v>
      </c>
      <c r="E13" s="267">
        <v>194.88</v>
      </c>
      <c r="F13" s="174"/>
      <c r="G13" s="237"/>
      <c r="H13" s="237"/>
      <c r="I13" s="237"/>
      <c r="J13" s="237"/>
    </row>
    <row r="14" spans="1:10" x14ac:dyDescent="0.25">
      <c r="A14" s="171" t="s">
        <v>105</v>
      </c>
      <c r="B14" s="265">
        <v>9.0760000000000005</v>
      </c>
      <c r="C14" s="266">
        <v>25.567</v>
      </c>
      <c r="D14" s="269" t="s">
        <v>99</v>
      </c>
      <c r="E14" s="267">
        <v>34.643000000000001</v>
      </c>
      <c r="F14" s="174"/>
      <c r="G14" s="237"/>
      <c r="H14" s="237"/>
      <c r="I14" s="237"/>
      <c r="J14" s="237"/>
    </row>
    <row r="15" spans="1:10" x14ac:dyDescent="0.25">
      <c r="A15" s="171" t="s">
        <v>106</v>
      </c>
      <c r="B15" s="265">
        <v>90.766999999999996</v>
      </c>
      <c r="C15" s="266">
        <v>37.325000000000003</v>
      </c>
      <c r="D15" s="269" t="s">
        <v>99</v>
      </c>
      <c r="E15" s="267">
        <v>128.09200000000001</v>
      </c>
      <c r="F15" s="174"/>
      <c r="G15" s="237"/>
      <c r="H15" s="237"/>
      <c r="I15" s="237"/>
      <c r="J15" s="237"/>
    </row>
    <row r="16" spans="1:10" x14ac:dyDescent="0.25">
      <c r="A16" s="172" t="s">
        <v>107</v>
      </c>
      <c r="B16" s="271">
        <v>112.036</v>
      </c>
      <c r="C16" s="272">
        <v>51.320999999999998</v>
      </c>
      <c r="D16" s="271">
        <v>415.52800000000002</v>
      </c>
      <c r="E16" s="273">
        <v>578.88499999999999</v>
      </c>
      <c r="F16" s="174"/>
      <c r="G16" s="237"/>
      <c r="H16" s="237"/>
      <c r="I16" s="237"/>
      <c r="J16" s="237"/>
    </row>
    <row r="17" spans="1:5" ht="13" x14ac:dyDescent="0.3">
      <c r="A17" s="145" t="s">
        <v>165</v>
      </c>
      <c r="B17" s="166"/>
      <c r="E17" s="40"/>
    </row>
    <row r="18" spans="1:5" s="165" customFormat="1" ht="13" x14ac:dyDescent="0.3">
      <c r="A18" s="145" t="s">
        <v>163</v>
      </c>
      <c r="B18" s="166"/>
      <c r="E18" s="40"/>
    </row>
    <row r="19" spans="1:5" s="165" customFormat="1" ht="22.5" customHeight="1" x14ac:dyDescent="0.25">
      <c r="A19" s="254" t="s">
        <v>161</v>
      </c>
      <c r="B19" s="254"/>
      <c r="C19" s="254"/>
      <c r="D19" s="254"/>
      <c r="E19" s="254"/>
    </row>
    <row r="20" spans="1:5" ht="15" customHeight="1" x14ac:dyDescent="0.3">
      <c r="A20" s="167"/>
      <c r="B20" s="165"/>
      <c r="E20" s="40"/>
    </row>
    <row r="21" spans="1:5" ht="15.5" x14ac:dyDescent="0.35">
      <c r="A21" s="168" t="s">
        <v>164</v>
      </c>
      <c r="B21" s="165"/>
      <c r="E21" s="40"/>
    </row>
    <row r="22" spans="1:5" ht="13" x14ac:dyDescent="0.3">
      <c r="A22" s="166" t="s">
        <v>48</v>
      </c>
      <c r="B22" s="165"/>
      <c r="E22" s="40"/>
    </row>
    <row r="23" spans="1:5" ht="39" x14ac:dyDescent="0.3">
      <c r="A23" s="173"/>
      <c r="B23" s="240" t="s">
        <v>9</v>
      </c>
      <c r="C23" s="187" t="s">
        <v>7</v>
      </c>
      <c r="D23" s="240" t="s">
        <v>10</v>
      </c>
      <c r="E23" s="187" t="s">
        <v>14</v>
      </c>
    </row>
    <row r="24" spans="1:5" s="165" customFormat="1" ht="13" x14ac:dyDescent="0.3">
      <c r="A24" s="175" t="s">
        <v>0</v>
      </c>
      <c r="B24" s="274">
        <v>100</v>
      </c>
      <c r="C24" s="275">
        <v>100</v>
      </c>
      <c r="D24" s="276">
        <v>100</v>
      </c>
      <c r="E24" s="275">
        <v>100</v>
      </c>
    </row>
    <row r="25" spans="1:5" x14ac:dyDescent="0.25">
      <c r="A25" s="171" t="s">
        <v>108</v>
      </c>
      <c r="B25" s="277">
        <f>B7/B$6*100</f>
        <v>17.360590477598386</v>
      </c>
      <c r="C25" s="278">
        <f t="shared" ref="C25:E25" si="0">C7/C$6*100</f>
        <v>17.661511453875036</v>
      </c>
      <c r="D25" s="277">
        <f t="shared" si="0"/>
        <v>0.79872467277788384</v>
      </c>
      <c r="E25" s="278">
        <f t="shared" si="0"/>
        <v>9.9516302533476768</v>
      </c>
    </row>
    <row r="26" spans="1:5" x14ac:dyDescent="0.25">
      <c r="A26" s="171" t="s">
        <v>98</v>
      </c>
      <c r="B26" s="277">
        <f t="shared" ref="B26:E34" si="1">B8/B$6*100</f>
        <v>8.9578999609304883</v>
      </c>
      <c r="C26" s="278" t="s">
        <v>99</v>
      </c>
      <c r="D26" s="277" t="s">
        <v>99</v>
      </c>
      <c r="E26" s="278">
        <f t="shared" si="1"/>
        <v>3.1467784413368447</v>
      </c>
    </row>
    <row r="27" spans="1:5" x14ac:dyDescent="0.25">
      <c r="A27" s="171" t="s">
        <v>100</v>
      </c>
      <c r="B27" s="277">
        <f t="shared" si="1"/>
        <v>6.7102414918218019</v>
      </c>
      <c r="C27" s="278">
        <f t="shared" si="1"/>
        <v>3.0619938407523137</v>
      </c>
      <c r="D27" s="277" t="s">
        <v>99</v>
      </c>
      <c r="E27" s="278">
        <f t="shared" si="1"/>
        <v>2.9627953559108273</v>
      </c>
    </row>
    <row r="28" spans="1:5" x14ac:dyDescent="0.25">
      <c r="A28" s="171" t="s">
        <v>101</v>
      </c>
      <c r="B28" s="277">
        <f t="shared" si="1"/>
        <v>19.35799288301321</v>
      </c>
      <c r="C28" s="278">
        <f t="shared" si="1"/>
        <v>19.827751124381543</v>
      </c>
      <c r="D28" s="279">
        <f t="shared" si="1"/>
        <v>9.3280512763143156E-2</v>
      </c>
      <c r="E28" s="278">
        <f t="shared" si="1"/>
        <v>10.76367817797396</v>
      </c>
    </row>
    <row r="29" spans="1:5" x14ac:dyDescent="0.25">
      <c r="A29" s="171" t="s">
        <v>102</v>
      </c>
      <c r="B29" s="277">
        <f t="shared" si="1"/>
        <v>0.83334213277298508</v>
      </c>
      <c r="C29" s="278">
        <f t="shared" si="1"/>
        <v>7.5959053381396968</v>
      </c>
      <c r="D29" s="277" t="s">
        <v>99</v>
      </c>
      <c r="E29" s="278">
        <f t="shared" si="1"/>
        <v>1.7950220705515785</v>
      </c>
    </row>
    <row r="30" spans="1:5" x14ac:dyDescent="0.25">
      <c r="A30" s="171" t="s">
        <v>103</v>
      </c>
      <c r="B30" s="277">
        <f t="shared" si="1"/>
        <v>0.75837090694064613</v>
      </c>
      <c r="C30" s="278">
        <f t="shared" si="1"/>
        <v>8.2812247975363018</v>
      </c>
      <c r="D30" s="277" t="s">
        <v>99</v>
      </c>
      <c r="E30" s="278">
        <f t="shared" si="1"/>
        <v>1.9041507474312844</v>
      </c>
    </row>
    <row r="31" spans="1:5" x14ac:dyDescent="0.25">
      <c r="A31" s="171" t="s">
        <v>104</v>
      </c>
      <c r="B31" s="277">
        <f t="shared" si="1"/>
        <v>1.2757779584596054</v>
      </c>
      <c r="C31" s="278">
        <f t="shared" si="1"/>
        <v>0.72958201889786223</v>
      </c>
      <c r="D31" s="277">
        <f t="shared" si="1"/>
        <v>30.747033778403665</v>
      </c>
      <c r="E31" s="278">
        <f t="shared" si="1"/>
        <v>14.457509551541229</v>
      </c>
    </row>
    <row r="32" spans="1:5" x14ac:dyDescent="0.25">
      <c r="A32" s="171" t="s">
        <v>105</v>
      </c>
      <c r="B32" s="277">
        <f t="shared" si="1"/>
        <v>1.9167291426881938</v>
      </c>
      <c r="C32" s="278">
        <f t="shared" si="1"/>
        <v>9.5903462607514882</v>
      </c>
      <c r="D32" s="277" t="s">
        <v>99</v>
      </c>
      <c r="E32" s="278">
        <f t="shared" si="1"/>
        <v>2.5700508179086761</v>
      </c>
    </row>
    <row r="33" spans="1:5" x14ac:dyDescent="0.25">
      <c r="A33" s="171" t="s">
        <v>106</v>
      </c>
      <c r="B33" s="277">
        <f t="shared" si="1"/>
        <v>19.168769732743417</v>
      </c>
      <c r="C33" s="278">
        <f t="shared" si="1"/>
        <v>14.00084774054638</v>
      </c>
      <c r="D33" s="277" t="s">
        <v>99</v>
      </c>
      <c r="E33" s="278">
        <f t="shared" si="1"/>
        <v>9.5027263622537941</v>
      </c>
    </row>
    <row r="34" spans="1:5" x14ac:dyDescent="0.25">
      <c r="A34" s="172" t="s">
        <v>107</v>
      </c>
      <c r="B34" s="280">
        <f t="shared" si="1"/>
        <v>23.660496499582909</v>
      </c>
      <c r="C34" s="281">
        <f t="shared" si="1"/>
        <v>19.250837425119379</v>
      </c>
      <c r="D34" s="280">
        <f t="shared" si="1"/>
        <v>68.360961036055301</v>
      </c>
      <c r="E34" s="281">
        <f t="shared" si="1"/>
        <v>42.945584035016132</v>
      </c>
    </row>
    <row r="35" spans="1:5" ht="13" x14ac:dyDescent="0.3">
      <c r="A35" s="145" t="s">
        <v>165</v>
      </c>
      <c r="B35" s="178"/>
    </row>
    <row r="36" spans="1:5" x14ac:dyDescent="0.25">
      <c r="A36" s="171"/>
      <c r="B36" s="169"/>
    </row>
  </sheetData>
  <mergeCells count="1">
    <mergeCell ref="A19:E19"/>
  </mergeCells>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4"/>
  <sheetViews>
    <sheetView topLeftCell="U4" zoomScale="85" zoomScaleNormal="85" workbookViewId="0">
      <selection activeCell="AG24" sqref="AG24"/>
    </sheetView>
  </sheetViews>
  <sheetFormatPr baseColWidth="10" defaultColWidth="11.453125" defaultRowHeight="12.5" x14ac:dyDescent="0.25"/>
  <cols>
    <col min="1" max="1" width="37.7265625" style="32" customWidth="1"/>
    <col min="2" max="31" width="7.90625" style="32" customWidth="1"/>
    <col min="32" max="33" width="7.1796875" style="32" customWidth="1"/>
    <col min="34" max="34" width="11.453125" style="32"/>
    <col min="35" max="35" width="14" style="32" customWidth="1"/>
    <col min="36" max="16384" width="11.453125" style="32"/>
  </cols>
  <sheetData>
    <row r="1" spans="1:45" s="31" customFormat="1" ht="15.5" x14ac:dyDescent="0.35">
      <c r="A1" s="54" t="s">
        <v>32</v>
      </c>
    </row>
    <row r="2" spans="1:45" s="31" customFormat="1" ht="12.75" customHeight="1" x14ac:dyDescent="0.35">
      <c r="A2" s="54"/>
    </row>
    <row r="3" spans="1:45" s="40" customFormat="1" ht="13" x14ac:dyDescent="0.3">
      <c r="A3" s="49"/>
      <c r="B3" s="49">
        <v>1978</v>
      </c>
      <c r="C3" s="49">
        <v>1979</v>
      </c>
      <c r="D3" s="49">
        <v>1980</v>
      </c>
      <c r="E3" s="49">
        <v>1981</v>
      </c>
      <c r="F3" s="49">
        <v>1982</v>
      </c>
      <c r="G3" s="49">
        <v>1983</v>
      </c>
      <c r="H3" s="49">
        <v>1984</v>
      </c>
      <c r="I3" s="49">
        <v>1985</v>
      </c>
      <c r="J3" s="49">
        <v>1986</v>
      </c>
      <c r="K3" s="49">
        <v>1987</v>
      </c>
      <c r="L3" s="49">
        <v>1988</v>
      </c>
      <c r="M3" s="49">
        <v>1989</v>
      </c>
      <c r="N3" s="49">
        <v>1990</v>
      </c>
      <c r="O3" s="49">
        <v>1991</v>
      </c>
      <c r="P3" s="49">
        <v>1992</v>
      </c>
      <c r="Q3" s="49">
        <v>1993</v>
      </c>
      <c r="R3" s="49">
        <v>1994</v>
      </c>
      <c r="S3" s="49">
        <v>1995</v>
      </c>
      <c r="T3" s="49">
        <v>1996</v>
      </c>
      <c r="U3" s="49">
        <v>1997</v>
      </c>
      <c r="V3" s="49">
        <v>1998</v>
      </c>
      <c r="W3" s="49">
        <v>1999</v>
      </c>
      <c r="X3" s="49">
        <v>2000</v>
      </c>
      <c r="Y3" s="49">
        <v>2001</v>
      </c>
      <c r="Z3" s="49">
        <v>2002</v>
      </c>
      <c r="AA3" s="49">
        <v>2003</v>
      </c>
      <c r="AB3" s="49">
        <v>2004</v>
      </c>
      <c r="AC3" s="49">
        <v>2005</v>
      </c>
      <c r="AD3" s="49">
        <v>2006</v>
      </c>
      <c r="AE3" s="49">
        <v>2007</v>
      </c>
      <c r="AF3" s="49">
        <v>2008</v>
      </c>
      <c r="AG3" s="49">
        <v>2009</v>
      </c>
      <c r="AH3" s="49">
        <v>2010</v>
      </c>
      <c r="AI3" s="49">
        <v>2011</v>
      </c>
      <c r="AJ3" s="49">
        <v>2012</v>
      </c>
      <c r="AK3" s="49">
        <v>2013</v>
      </c>
      <c r="AL3" s="49">
        <v>2014</v>
      </c>
      <c r="AM3" s="49">
        <v>2015</v>
      </c>
      <c r="AN3" s="49">
        <v>2016</v>
      </c>
      <c r="AO3" s="49">
        <v>2017</v>
      </c>
      <c r="AP3" s="49">
        <v>2018</v>
      </c>
      <c r="AQ3" s="49">
        <v>2019</v>
      </c>
      <c r="AR3" s="49">
        <v>2020</v>
      </c>
      <c r="AS3" s="78" t="s">
        <v>51</v>
      </c>
    </row>
    <row r="4" spans="1:45" s="31" customFormat="1" ht="13" x14ac:dyDescent="0.3">
      <c r="A4" s="81" t="s">
        <v>44</v>
      </c>
      <c r="B4" s="56">
        <v>27.32</v>
      </c>
      <c r="C4" s="56">
        <v>31.399000000000001</v>
      </c>
      <c r="D4" s="56">
        <v>36.067999999999998</v>
      </c>
      <c r="E4" s="56">
        <v>42.03</v>
      </c>
      <c r="F4" s="56">
        <v>49.725000000000001</v>
      </c>
      <c r="G4" s="56">
        <v>56.295000000000002</v>
      </c>
      <c r="H4" s="56">
        <v>58.06</v>
      </c>
      <c r="I4" s="56">
        <v>64.081999999999994</v>
      </c>
      <c r="J4" s="56">
        <v>70.950999999999993</v>
      </c>
      <c r="K4" s="56">
        <v>74.584000000000003</v>
      </c>
      <c r="L4" s="56">
        <v>81.231999999999999</v>
      </c>
      <c r="M4" s="56">
        <v>87.816000000000003</v>
      </c>
      <c r="N4" s="56">
        <v>94.173000000000002</v>
      </c>
      <c r="O4" s="56">
        <v>102.187</v>
      </c>
      <c r="P4" s="56">
        <v>107.901</v>
      </c>
      <c r="Q4" s="56">
        <v>109.645</v>
      </c>
      <c r="R4" s="56">
        <v>115.24900000000002</v>
      </c>
      <c r="S4" s="56">
        <v>118.453</v>
      </c>
      <c r="T4" s="56">
        <v>124.70400000000001</v>
      </c>
      <c r="U4" s="56">
        <v>124.139</v>
      </c>
      <c r="V4" s="56">
        <v>127.45900000000002</v>
      </c>
      <c r="W4" s="56">
        <v>132.94200000000001</v>
      </c>
      <c r="X4" s="56">
        <v>142.65600000000001</v>
      </c>
      <c r="Y4" s="56">
        <v>146.25199999999998</v>
      </c>
      <c r="Z4" s="56">
        <v>156.17200000000003</v>
      </c>
      <c r="AA4" s="56">
        <v>165.15799999999999</v>
      </c>
      <c r="AB4" s="56">
        <v>180.17800000000003</v>
      </c>
      <c r="AC4" s="56">
        <v>188.96100000000001</v>
      </c>
      <c r="AD4" s="56">
        <v>200.4</v>
      </c>
      <c r="AE4" s="56">
        <v>214.44299999999998</v>
      </c>
      <c r="AF4" s="56">
        <v>223.923</v>
      </c>
      <c r="AG4" s="56">
        <v>231.45800000000003</v>
      </c>
      <c r="AH4" s="56">
        <v>230.387</v>
      </c>
      <c r="AI4" s="56">
        <v>235.91</v>
      </c>
      <c r="AJ4" s="56">
        <v>244.45</v>
      </c>
      <c r="AK4" s="56">
        <v>252.75</v>
      </c>
      <c r="AL4" s="56">
        <v>253.24399999999997</v>
      </c>
      <c r="AM4" s="56">
        <v>250.53900000000004</v>
      </c>
      <c r="AN4" s="56">
        <v>248.92899999999997</v>
      </c>
      <c r="AO4" s="197">
        <v>254.21600000000001</v>
      </c>
      <c r="AP4" s="197">
        <v>259.53000000000003</v>
      </c>
      <c r="AQ4" s="197">
        <v>272.13399999999996</v>
      </c>
      <c r="AR4" s="197">
        <v>269.79899999999998</v>
      </c>
      <c r="AS4" s="66" t="s">
        <v>52</v>
      </c>
    </row>
    <row r="5" spans="1:45" s="31" customFormat="1" ht="13" x14ac:dyDescent="0.3">
      <c r="A5" s="82" t="s">
        <v>45</v>
      </c>
      <c r="B5" s="46">
        <v>157.56199999999998</v>
      </c>
      <c r="C5" s="46">
        <v>181.07300000000001</v>
      </c>
      <c r="D5" s="46">
        <v>209.642</v>
      </c>
      <c r="E5" s="46">
        <v>249.67500000000001</v>
      </c>
      <c r="F5" s="46">
        <v>294.38600000000002</v>
      </c>
      <c r="G5" s="46">
        <v>330.09799999999996</v>
      </c>
      <c r="H5" s="46">
        <v>365.34799999999996</v>
      </c>
      <c r="I5" s="46">
        <v>396.36</v>
      </c>
      <c r="J5" s="46">
        <v>422.78699999999998</v>
      </c>
      <c r="K5" s="46">
        <v>439.28</v>
      </c>
      <c r="L5" s="46">
        <v>468.56300000000005</v>
      </c>
      <c r="M5" s="46">
        <v>493.30500000000001</v>
      </c>
      <c r="N5" s="46">
        <v>528.16600000000005</v>
      </c>
      <c r="O5" s="46">
        <v>559.73500000000001</v>
      </c>
      <c r="P5" s="46">
        <v>594.798</v>
      </c>
      <c r="Q5" s="46">
        <v>630.50099999999998</v>
      </c>
      <c r="R5" s="46">
        <v>644.50599999999997</v>
      </c>
      <c r="S5" s="46">
        <v>667.721</v>
      </c>
      <c r="T5" s="46">
        <v>687.25599999999997</v>
      </c>
      <c r="U5" s="46">
        <v>704.95899999999995</v>
      </c>
      <c r="V5" s="46">
        <v>715.48400000000004</v>
      </c>
      <c r="W5" s="46">
        <v>737.34699999999998</v>
      </c>
      <c r="X5" s="46">
        <v>763.72300000000007</v>
      </c>
      <c r="Y5" s="46">
        <v>795.53100000000006</v>
      </c>
      <c r="Z5" s="46">
        <v>838.298</v>
      </c>
      <c r="AA5" s="46">
        <v>868.66399999999999</v>
      </c>
      <c r="AB5" s="46">
        <v>902.87199999999996</v>
      </c>
      <c r="AC5" s="46">
        <v>941.12299999999993</v>
      </c>
      <c r="AD5" s="46">
        <v>977.22299999999996</v>
      </c>
      <c r="AE5" s="46">
        <v>1020.486</v>
      </c>
      <c r="AF5" s="46">
        <v>1061.865</v>
      </c>
      <c r="AG5" s="46">
        <v>1106.701</v>
      </c>
      <c r="AH5" s="46">
        <v>1134.9559999999999</v>
      </c>
      <c r="AI5" s="46">
        <v>1158.67</v>
      </c>
      <c r="AJ5" s="46">
        <v>1192.8589999999999</v>
      </c>
      <c r="AK5" s="46">
        <v>1211.6210000000001</v>
      </c>
      <c r="AL5" s="46">
        <v>1229.9580000000001</v>
      </c>
      <c r="AM5" s="46">
        <v>1248.6559999999999</v>
      </c>
      <c r="AN5" s="46">
        <v>1266.4349999999997</v>
      </c>
      <c r="AO5" s="46">
        <v>1298.021</v>
      </c>
      <c r="AP5" s="46">
        <v>1315.0509999999999</v>
      </c>
      <c r="AQ5" s="46">
        <v>1349.2749999999999</v>
      </c>
      <c r="AR5" s="46">
        <v>1422.778</v>
      </c>
      <c r="AS5" s="66" t="s">
        <v>53</v>
      </c>
    </row>
    <row r="6" spans="1:45" s="55" customFormat="1" ht="37.5" x14ac:dyDescent="0.25">
      <c r="A6" s="83" t="s">
        <v>31</v>
      </c>
      <c r="B6" s="57">
        <v>17.339206153768043</v>
      </c>
      <c r="C6" s="57">
        <v>17.340520121718864</v>
      </c>
      <c r="D6" s="57">
        <v>17.204567786989248</v>
      </c>
      <c r="E6" s="57">
        <v>16.833884049264043</v>
      </c>
      <c r="F6" s="57">
        <v>16.891088570788014</v>
      </c>
      <c r="G6" s="57">
        <v>17.054026380044718</v>
      </c>
      <c r="H6" s="57">
        <v>15.891697778556338</v>
      </c>
      <c r="I6" s="57">
        <v>16.167625391058632</v>
      </c>
      <c r="J6" s="57">
        <v>16.78173642992807</v>
      </c>
      <c r="K6" s="57">
        <v>16.978692405754874</v>
      </c>
      <c r="L6" s="57">
        <v>17.33640940492527</v>
      </c>
      <c r="M6" s="57">
        <v>17.801562927600571</v>
      </c>
      <c r="N6" s="57">
        <v>17.830189750949511</v>
      </c>
      <c r="O6" s="57">
        <v>18.256317721779055</v>
      </c>
      <c r="P6" s="57">
        <v>18.140780567520402</v>
      </c>
      <c r="Q6" s="57">
        <v>17.39013895299135</v>
      </c>
      <c r="R6" s="57">
        <v>17.881757501093865</v>
      </c>
      <c r="S6" s="57">
        <v>17.739894357074288</v>
      </c>
      <c r="T6" s="57">
        <v>18.145203534054268</v>
      </c>
      <c r="U6" s="57">
        <v>17.609392886678517</v>
      </c>
      <c r="V6" s="57">
        <v>17.814374605162381</v>
      </c>
      <c r="W6" s="57">
        <v>18.029774312501441</v>
      </c>
      <c r="X6" s="57">
        <v>18.679023677432784</v>
      </c>
      <c r="Y6" s="57">
        <v>18.384198730156331</v>
      </c>
      <c r="Z6" s="57">
        <v>18.629651985332188</v>
      </c>
      <c r="AA6" s="57">
        <v>19.012874943591537</v>
      </c>
      <c r="AB6" s="57">
        <v>19.956095659185358</v>
      </c>
      <c r="AC6" s="57">
        <v>20.078246945404587</v>
      </c>
      <c r="AD6" s="57">
        <v>20.507089988671982</v>
      </c>
      <c r="AE6" s="57">
        <v>21.013811066491847</v>
      </c>
      <c r="AF6" s="57">
        <v>21.087708889548107</v>
      </c>
      <c r="AG6" s="57">
        <v>20.914230672964063</v>
      </c>
      <c r="AH6" s="57">
        <v>20.299201026295293</v>
      </c>
      <c r="AI6" s="57">
        <v>20.360413232413023</v>
      </c>
      <c r="AJ6" s="57">
        <v>20.492782466326702</v>
      </c>
      <c r="AK6" s="57">
        <v>20.860483600069657</v>
      </c>
      <c r="AL6" s="57">
        <v>20.589646150518956</v>
      </c>
      <c r="AM6" s="57">
        <v>20.064693558514119</v>
      </c>
      <c r="AN6" s="57">
        <v>19.655884431494712</v>
      </c>
      <c r="AO6" s="57">
        <v>19.584891153532958</v>
      </c>
      <c r="AP6" s="228">
        <v>19.735356271353737</v>
      </c>
      <c r="AQ6" s="228">
        <v>20.168905523336605</v>
      </c>
      <c r="AR6" s="228">
        <v>18.96283186835894</v>
      </c>
      <c r="AS6" s="79" t="s">
        <v>54</v>
      </c>
    </row>
    <row r="7" spans="1:45" s="31" customFormat="1" x14ac:dyDescent="0.25">
      <c r="B7" s="229">
        <f>B4/B5*100</f>
        <v>17.339206153768043</v>
      </c>
      <c r="C7" s="229">
        <f t="shared" ref="C7:AR7" si="0">C4/C5*100</f>
        <v>17.340520121718864</v>
      </c>
      <c r="D7" s="229">
        <f t="shared" si="0"/>
        <v>17.204567786989248</v>
      </c>
      <c r="E7" s="229">
        <f t="shared" si="0"/>
        <v>16.833884049264043</v>
      </c>
      <c r="F7" s="229">
        <f t="shared" si="0"/>
        <v>16.891088570788014</v>
      </c>
      <c r="G7" s="229">
        <f t="shared" si="0"/>
        <v>17.054026380044718</v>
      </c>
      <c r="H7" s="229">
        <f t="shared" si="0"/>
        <v>15.891697778556338</v>
      </c>
      <c r="I7" s="229">
        <f t="shared" si="0"/>
        <v>16.167625391058632</v>
      </c>
      <c r="J7" s="229">
        <f t="shared" si="0"/>
        <v>16.78173642992807</v>
      </c>
      <c r="K7" s="229">
        <f t="shared" si="0"/>
        <v>16.978692405754874</v>
      </c>
      <c r="L7" s="229">
        <f t="shared" si="0"/>
        <v>17.33640940492527</v>
      </c>
      <c r="M7" s="229">
        <f t="shared" si="0"/>
        <v>17.801562927600571</v>
      </c>
      <c r="N7" s="229">
        <f t="shared" si="0"/>
        <v>17.830189750949511</v>
      </c>
      <c r="O7" s="229">
        <f t="shared" si="0"/>
        <v>18.256317721779055</v>
      </c>
      <c r="P7" s="229">
        <f t="shared" si="0"/>
        <v>18.140780567520402</v>
      </c>
      <c r="Q7" s="229">
        <f t="shared" si="0"/>
        <v>17.39013895299135</v>
      </c>
      <c r="R7" s="229">
        <f t="shared" si="0"/>
        <v>17.881757501093865</v>
      </c>
      <c r="S7" s="229">
        <f t="shared" si="0"/>
        <v>17.739894357074288</v>
      </c>
      <c r="T7" s="229">
        <f t="shared" si="0"/>
        <v>18.145203534054268</v>
      </c>
      <c r="U7" s="229">
        <f t="shared" si="0"/>
        <v>17.609392886678517</v>
      </c>
      <c r="V7" s="229">
        <f t="shared" si="0"/>
        <v>17.814374605162381</v>
      </c>
      <c r="W7" s="229">
        <f t="shared" si="0"/>
        <v>18.029774312501441</v>
      </c>
      <c r="X7" s="229">
        <f t="shared" si="0"/>
        <v>18.679023677432784</v>
      </c>
      <c r="Y7" s="229">
        <f t="shared" si="0"/>
        <v>18.384198730156331</v>
      </c>
      <c r="Z7" s="229">
        <f t="shared" si="0"/>
        <v>18.629651985332188</v>
      </c>
      <c r="AA7" s="229">
        <f t="shared" si="0"/>
        <v>19.012874943591537</v>
      </c>
      <c r="AB7" s="229">
        <f t="shared" si="0"/>
        <v>19.956095659185358</v>
      </c>
      <c r="AC7" s="229">
        <f t="shared" si="0"/>
        <v>20.078246945404587</v>
      </c>
      <c r="AD7" s="229">
        <f t="shared" si="0"/>
        <v>20.507089988671982</v>
      </c>
      <c r="AE7" s="229">
        <f t="shared" si="0"/>
        <v>21.013811066491847</v>
      </c>
      <c r="AF7" s="229">
        <f t="shared" si="0"/>
        <v>21.087708889548107</v>
      </c>
      <c r="AG7" s="229">
        <f t="shared" si="0"/>
        <v>20.914230672964063</v>
      </c>
      <c r="AH7" s="229">
        <f t="shared" si="0"/>
        <v>20.299201026295293</v>
      </c>
      <c r="AI7" s="229">
        <f t="shared" si="0"/>
        <v>20.360413232413023</v>
      </c>
      <c r="AJ7" s="229">
        <f t="shared" si="0"/>
        <v>20.492782466326702</v>
      </c>
      <c r="AK7" s="229">
        <f t="shared" si="0"/>
        <v>20.860483600069657</v>
      </c>
      <c r="AL7" s="229">
        <f t="shared" si="0"/>
        <v>20.589646150518956</v>
      </c>
      <c r="AM7" s="229">
        <f t="shared" si="0"/>
        <v>20.064693558514119</v>
      </c>
      <c r="AN7" s="229">
        <f t="shared" si="0"/>
        <v>19.655884431494712</v>
      </c>
      <c r="AO7" s="229">
        <f t="shared" si="0"/>
        <v>19.584891153532958</v>
      </c>
      <c r="AP7" s="229">
        <f t="shared" si="0"/>
        <v>19.735356271353737</v>
      </c>
      <c r="AQ7" s="229">
        <f t="shared" si="0"/>
        <v>20.168905523336605</v>
      </c>
      <c r="AR7" s="229">
        <f t="shared" si="0"/>
        <v>18.96283186835894</v>
      </c>
    </row>
    <row r="8" spans="1:45" s="31" customFormat="1" x14ac:dyDescent="0.25"/>
    <row r="9" spans="1:45" s="31" customFormat="1" ht="15.5" x14ac:dyDescent="0.35">
      <c r="A9" s="54" t="s">
        <v>149</v>
      </c>
    </row>
    <row r="10" spans="1:45" s="31" customFormat="1" ht="15.5" x14ac:dyDescent="0.35">
      <c r="A10" s="54"/>
    </row>
    <row r="11" spans="1:45" s="40" customFormat="1" ht="13" x14ac:dyDescent="0.3">
      <c r="A11" s="49"/>
      <c r="B11" s="49">
        <v>1978</v>
      </c>
      <c r="C11" s="49">
        <v>1979</v>
      </c>
      <c r="D11" s="49">
        <v>1980</v>
      </c>
      <c r="E11" s="49">
        <v>1981</v>
      </c>
      <c r="F11" s="49">
        <v>1982</v>
      </c>
      <c r="G11" s="49">
        <v>1983</v>
      </c>
      <c r="H11" s="49">
        <v>1984</v>
      </c>
      <c r="I11" s="49">
        <v>1985</v>
      </c>
      <c r="J11" s="49">
        <v>1986</v>
      </c>
      <c r="K11" s="49">
        <v>1987</v>
      </c>
      <c r="L11" s="49">
        <v>1988</v>
      </c>
      <c r="M11" s="49">
        <v>1989</v>
      </c>
      <c r="N11" s="49">
        <v>1990</v>
      </c>
      <c r="O11" s="49">
        <v>1991</v>
      </c>
      <c r="P11" s="49">
        <v>1992</v>
      </c>
      <c r="Q11" s="49">
        <v>1993</v>
      </c>
      <c r="R11" s="49">
        <v>1994</v>
      </c>
      <c r="S11" s="49">
        <v>1995</v>
      </c>
      <c r="T11" s="49">
        <v>1996</v>
      </c>
      <c r="U11" s="49">
        <v>1997</v>
      </c>
      <c r="V11" s="49">
        <v>1998</v>
      </c>
      <c r="W11" s="49">
        <v>1999</v>
      </c>
      <c r="X11" s="49">
        <v>2000</v>
      </c>
      <c r="Y11" s="49">
        <v>2001</v>
      </c>
      <c r="Z11" s="49">
        <v>2002</v>
      </c>
      <c r="AA11" s="49">
        <v>2003</v>
      </c>
      <c r="AB11" s="49">
        <v>2004</v>
      </c>
      <c r="AC11" s="49">
        <v>2005</v>
      </c>
      <c r="AD11" s="49">
        <v>2006</v>
      </c>
      <c r="AE11" s="49">
        <v>2007</v>
      </c>
      <c r="AF11" s="49">
        <v>2008</v>
      </c>
      <c r="AG11" s="49">
        <v>2009</v>
      </c>
      <c r="AH11" s="49">
        <v>2010</v>
      </c>
      <c r="AI11" s="49">
        <v>2011</v>
      </c>
      <c r="AJ11" s="49">
        <v>2012</v>
      </c>
      <c r="AK11" s="49">
        <v>2013</v>
      </c>
      <c r="AL11" s="49">
        <v>2014</v>
      </c>
      <c r="AM11" s="49">
        <v>2015</v>
      </c>
      <c r="AN11" s="49">
        <v>2016</v>
      </c>
      <c r="AO11" s="49">
        <v>2017</v>
      </c>
      <c r="AP11" s="49">
        <v>2018</v>
      </c>
      <c r="AQ11" s="49">
        <v>2019</v>
      </c>
      <c r="AR11" s="49">
        <v>2020</v>
      </c>
      <c r="AS11" s="78" t="s">
        <v>51</v>
      </c>
    </row>
    <row r="12" spans="1:45" s="31" customFormat="1" ht="13" x14ac:dyDescent="0.3">
      <c r="A12" s="84" t="s">
        <v>37</v>
      </c>
      <c r="B12" s="58">
        <v>7.0919999999999996</v>
      </c>
      <c r="C12" s="58">
        <v>8.173</v>
      </c>
      <c r="D12" s="58">
        <v>9.7230000000000008</v>
      </c>
      <c r="E12" s="58">
        <v>11.31</v>
      </c>
      <c r="F12" s="58">
        <v>13.411</v>
      </c>
      <c r="G12" s="58">
        <v>13.962999999999999</v>
      </c>
      <c r="H12" s="58">
        <v>14.532999999999999</v>
      </c>
      <c r="I12" s="58">
        <v>16.34</v>
      </c>
      <c r="J12" s="58">
        <v>17.521999999999998</v>
      </c>
      <c r="K12" s="58">
        <v>18.713999999999999</v>
      </c>
      <c r="L12" s="58">
        <v>22.15</v>
      </c>
      <c r="M12" s="58">
        <v>24.277999999999999</v>
      </c>
      <c r="N12" s="58">
        <v>25.395</v>
      </c>
      <c r="O12" s="58">
        <v>28.015000000000001</v>
      </c>
      <c r="P12" s="58">
        <v>28.913</v>
      </c>
      <c r="Q12" s="58">
        <v>27.446999999999999</v>
      </c>
      <c r="R12" s="58">
        <v>28.193999999999999</v>
      </c>
      <c r="S12" s="58">
        <v>27.437000000000001</v>
      </c>
      <c r="T12" s="58">
        <v>26.748000000000001</v>
      </c>
      <c r="U12" s="58">
        <v>25.178999999999998</v>
      </c>
      <c r="V12" s="58">
        <v>26.003</v>
      </c>
      <c r="W12" s="58">
        <v>29.283999999999999</v>
      </c>
      <c r="X12" s="58">
        <v>32.866999999999997</v>
      </c>
      <c r="Y12" s="58">
        <v>33.299999999999997</v>
      </c>
      <c r="Z12" s="58">
        <v>32.694000000000003</v>
      </c>
      <c r="AA12" s="58">
        <v>34.383000000000003</v>
      </c>
      <c r="AB12" s="58">
        <v>37.591000000000001</v>
      </c>
      <c r="AC12" s="58">
        <v>40.896000000000001</v>
      </c>
      <c r="AD12" s="58">
        <v>43.36</v>
      </c>
      <c r="AE12" s="58">
        <v>46.927</v>
      </c>
      <c r="AF12" s="58">
        <v>47.85</v>
      </c>
      <c r="AG12" s="58">
        <v>47.137</v>
      </c>
      <c r="AH12" s="58">
        <v>44.183</v>
      </c>
      <c r="AI12" s="58">
        <v>45.292000000000002</v>
      </c>
      <c r="AJ12" s="58">
        <v>47.877000000000002</v>
      </c>
      <c r="AK12" s="58">
        <v>50.311</v>
      </c>
      <c r="AL12" s="58">
        <v>46.121000000000002</v>
      </c>
      <c r="AM12" s="58">
        <v>41.703000000000003</v>
      </c>
      <c r="AN12" s="58">
        <v>40.287999999999997</v>
      </c>
      <c r="AO12" s="58">
        <v>42.613999999999997</v>
      </c>
      <c r="AP12" s="59">
        <v>46.192</v>
      </c>
      <c r="AQ12" s="59">
        <v>53.485999999999997</v>
      </c>
      <c r="AR12" s="59">
        <v>48.777999999999999</v>
      </c>
      <c r="AS12" s="66" t="s">
        <v>55</v>
      </c>
    </row>
    <row r="13" spans="1:45" s="31" customFormat="1" ht="13" x14ac:dyDescent="0.3">
      <c r="A13" s="85" t="s">
        <v>46</v>
      </c>
      <c r="B13" s="59">
        <v>13.894</v>
      </c>
      <c r="C13" s="59">
        <v>16.003</v>
      </c>
      <c r="D13" s="59">
        <v>18.658000000000001</v>
      </c>
      <c r="E13" s="59">
        <v>21.87</v>
      </c>
      <c r="F13" s="59">
        <v>25.957999999999998</v>
      </c>
      <c r="G13" s="59">
        <v>27.363</v>
      </c>
      <c r="H13" s="59">
        <v>29.498999999999999</v>
      </c>
      <c r="I13" s="59">
        <v>32.734999999999999</v>
      </c>
      <c r="J13" s="59">
        <v>34.862000000000002</v>
      </c>
      <c r="K13" s="59">
        <v>37.436</v>
      </c>
      <c r="L13" s="59">
        <v>42.503999999999998</v>
      </c>
      <c r="M13" s="59">
        <v>45.643000000000001</v>
      </c>
      <c r="N13" s="59">
        <v>48.616</v>
      </c>
      <c r="O13" s="59">
        <v>51.99</v>
      </c>
      <c r="P13" s="59">
        <v>53.412999999999997</v>
      </c>
      <c r="Q13" s="59">
        <v>52.24</v>
      </c>
      <c r="R13" s="59">
        <v>52.765999999999998</v>
      </c>
      <c r="S13" s="59">
        <v>51.174999999999997</v>
      </c>
      <c r="T13" s="59">
        <v>51.938000000000002</v>
      </c>
      <c r="U13" s="59">
        <v>49.658999999999999</v>
      </c>
      <c r="V13" s="59">
        <v>50.215000000000003</v>
      </c>
      <c r="W13" s="59">
        <v>53.244999999999997</v>
      </c>
      <c r="X13" s="59">
        <v>58.228999999999999</v>
      </c>
      <c r="Y13" s="59">
        <v>59.250999999999998</v>
      </c>
      <c r="Z13" s="59">
        <v>59.871000000000002</v>
      </c>
      <c r="AA13" s="59">
        <v>63.648000000000003</v>
      </c>
      <c r="AB13" s="59">
        <v>67.61</v>
      </c>
      <c r="AC13" s="59">
        <v>70.884</v>
      </c>
      <c r="AD13" s="59">
        <v>72.653999999999996</v>
      </c>
      <c r="AE13" s="59">
        <v>76.617000000000004</v>
      </c>
      <c r="AF13" s="59">
        <v>78.641000000000005</v>
      </c>
      <c r="AG13" s="59">
        <v>82.438999999999993</v>
      </c>
      <c r="AH13" s="59">
        <v>82.936000000000007</v>
      </c>
      <c r="AI13" s="59">
        <v>81.590999999999994</v>
      </c>
      <c r="AJ13" s="59">
        <v>84.537000000000006</v>
      </c>
      <c r="AK13" s="59">
        <v>84.295000000000002</v>
      </c>
      <c r="AL13" s="59">
        <v>79.638000000000005</v>
      </c>
      <c r="AM13" s="59">
        <v>74.879000000000005</v>
      </c>
      <c r="AN13" s="59">
        <v>75.075000000000003</v>
      </c>
      <c r="AO13" s="59">
        <v>76.441000000000003</v>
      </c>
      <c r="AP13" s="59">
        <v>80.376000000000005</v>
      </c>
      <c r="AQ13" s="59">
        <v>89.018000000000001</v>
      </c>
      <c r="AR13" s="59">
        <v>86.099000000000004</v>
      </c>
      <c r="AS13" s="66" t="s">
        <v>56</v>
      </c>
    </row>
    <row r="14" spans="1:45" s="31" customFormat="1" ht="26" x14ac:dyDescent="0.25">
      <c r="A14" s="83" t="s">
        <v>147</v>
      </c>
      <c r="B14" s="86">
        <f>B12/B13*100</f>
        <v>51.043615949330643</v>
      </c>
      <c r="C14" s="86">
        <f t="shared" ref="C14:AR14" si="1">C12/C13*100</f>
        <v>51.071674061113534</v>
      </c>
      <c r="D14" s="86">
        <f t="shared" si="1"/>
        <v>52.11169471540358</v>
      </c>
      <c r="E14" s="86">
        <f t="shared" si="1"/>
        <v>51.714677640603568</v>
      </c>
      <c r="F14" s="86">
        <f t="shared" si="1"/>
        <v>51.664226827952852</v>
      </c>
      <c r="G14" s="86">
        <f t="shared" si="1"/>
        <v>51.028761466213503</v>
      </c>
      <c r="H14" s="86">
        <f t="shared" si="1"/>
        <v>49.266076816163263</v>
      </c>
      <c r="I14" s="86">
        <f t="shared" si="1"/>
        <v>49.915992057430884</v>
      </c>
      <c r="J14" s="86">
        <f t="shared" si="1"/>
        <v>50.261029200849052</v>
      </c>
      <c r="K14" s="86">
        <f t="shared" si="1"/>
        <v>49.989315097766848</v>
      </c>
      <c r="L14" s="86">
        <f t="shared" si="1"/>
        <v>52.112742330133635</v>
      </c>
      <c r="M14" s="86">
        <f t="shared" si="1"/>
        <v>53.191069824507586</v>
      </c>
      <c r="N14" s="86">
        <f t="shared" si="1"/>
        <v>52.235889419121271</v>
      </c>
      <c r="O14" s="86">
        <f t="shared" si="1"/>
        <v>53.885362569724947</v>
      </c>
      <c r="P14" s="86">
        <f t="shared" si="1"/>
        <v>54.131016793664465</v>
      </c>
      <c r="Q14" s="86">
        <f t="shared" si="1"/>
        <v>52.540199081163848</v>
      </c>
      <c r="R14" s="86">
        <f t="shared" si="1"/>
        <v>53.432134328923929</v>
      </c>
      <c r="S14" s="86">
        <f t="shared" si="1"/>
        <v>53.614069369809478</v>
      </c>
      <c r="T14" s="86">
        <f t="shared" si="1"/>
        <v>51.499865223920828</v>
      </c>
      <c r="U14" s="86">
        <f t="shared" si="1"/>
        <v>50.70379991542319</v>
      </c>
      <c r="V14" s="86">
        <f t="shared" si="1"/>
        <v>51.78333167380265</v>
      </c>
      <c r="W14" s="86">
        <f t="shared" si="1"/>
        <v>54.998591417034461</v>
      </c>
      <c r="X14" s="86">
        <f t="shared" si="1"/>
        <v>56.444383382850461</v>
      </c>
      <c r="Y14" s="86">
        <f t="shared" si="1"/>
        <v>56.201583095643947</v>
      </c>
      <c r="Z14" s="86">
        <f t="shared" si="1"/>
        <v>54.607405922733875</v>
      </c>
      <c r="AA14" s="86">
        <f t="shared" si="1"/>
        <v>54.020550527903467</v>
      </c>
      <c r="AB14" s="86">
        <f t="shared" si="1"/>
        <v>55.599763348617074</v>
      </c>
      <c r="AC14" s="86">
        <f t="shared" si="1"/>
        <v>57.694261046216354</v>
      </c>
      <c r="AD14" s="86">
        <f t="shared" si="1"/>
        <v>59.680127728686649</v>
      </c>
      <c r="AE14" s="86">
        <f t="shared" si="1"/>
        <v>61.248809011054981</v>
      </c>
      <c r="AF14" s="86">
        <f t="shared" si="1"/>
        <v>60.846123523352958</v>
      </c>
      <c r="AG14" s="86">
        <f t="shared" si="1"/>
        <v>57.178034668057599</v>
      </c>
      <c r="AH14" s="86">
        <f t="shared" si="1"/>
        <v>53.27360856564097</v>
      </c>
      <c r="AI14" s="86">
        <f t="shared" si="1"/>
        <v>55.51102450025126</v>
      </c>
      <c r="AJ14" s="86">
        <f t="shared" si="1"/>
        <v>56.634373114730828</v>
      </c>
      <c r="AK14" s="86">
        <f t="shared" si="1"/>
        <v>59.684441544575591</v>
      </c>
      <c r="AL14" s="86">
        <f t="shared" si="1"/>
        <v>57.913307717421326</v>
      </c>
      <c r="AM14" s="86">
        <f t="shared" si="1"/>
        <v>55.693852749101879</v>
      </c>
      <c r="AN14" s="86">
        <f t="shared" si="1"/>
        <v>53.663669663669658</v>
      </c>
      <c r="AO14" s="86">
        <f t="shared" si="1"/>
        <v>55.747570021323632</v>
      </c>
      <c r="AP14" s="86">
        <f t="shared" si="1"/>
        <v>57.469891509903448</v>
      </c>
      <c r="AQ14" s="86">
        <f t="shared" si="1"/>
        <v>60.084477296726504</v>
      </c>
      <c r="AR14" s="86">
        <f t="shared" si="1"/>
        <v>56.653387379644357</v>
      </c>
      <c r="AS14" s="79" t="s">
        <v>54</v>
      </c>
    </row>
    <row r="15" spans="1:45" s="31" customFormat="1" x14ac:dyDescent="0.25">
      <c r="A15" s="87"/>
      <c r="B15" s="88"/>
      <c r="C15" s="88">
        <f>((C13/B13)-1)*100</f>
        <v>15.179214049229884</v>
      </c>
      <c r="D15" s="88">
        <f t="shared" ref="D15:AR15" si="2">((D13/C13)-1)*100</f>
        <v>16.59063925513966</v>
      </c>
      <c r="E15" s="88">
        <f t="shared" si="2"/>
        <v>17.215135598670805</v>
      </c>
      <c r="F15" s="88">
        <f t="shared" si="2"/>
        <v>18.692272519432997</v>
      </c>
      <c r="G15" s="88">
        <f t="shared" si="2"/>
        <v>5.4125895677633151</v>
      </c>
      <c r="H15" s="88">
        <f t="shared" si="2"/>
        <v>7.8061616050871585</v>
      </c>
      <c r="I15" s="88">
        <f t="shared" si="2"/>
        <v>10.969863385199496</v>
      </c>
      <c r="J15" s="88">
        <f t="shared" si="2"/>
        <v>6.49763250343669</v>
      </c>
      <c r="K15" s="88">
        <f t="shared" si="2"/>
        <v>7.3833973954448906</v>
      </c>
      <c r="L15" s="88">
        <f t="shared" si="2"/>
        <v>13.53777112939416</v>
      </c>
      <c r="M15" s="88">
        <f t="shared" si="2"/>
        <v>7.3851872764916227</v>
      </c>
      <c r="N15" s="88">
        <f t="shared" si="2"/>
        <v>6.5135946366364994</v>
      </c>
      <c r="O15" s="88">
        <f t="shared" si="2"/>
        <v>6.9401020240250189</v>
      </c>
      <c r="P15" s="88">
        <f t="shared" si="2"/>
        <v>2.7370648201577197</v>
      </c>
      <c r="Q15" s="88">
        <f t="shared" si="2"/>
        <v>-2.1960945837155688</v>
      </c>
      <c r="R15" s="88">
        <f t="shared" si="2"/>
        <v>1.0068912710566646</v>
      </c>
      <c r="S15" s="88">
        <f t="shared" si="2"/>
        <v>-3.015199181290984</v>
      </c>
      <c r="T15" s="88">
        <f t="shared" si="2"/>
        <v>1.4909623839765684</v>
      </c>
      <c r="U15" s="88">
        <f t="shared" si="2"/>
        <v>-4.3879240633062588</v>
      </c>
      <c r="V15" s="88">
        <f t="shared" si="2"/>
        <v>1.1196359169536318</v>
      </c>
      <c r="W15" s="88">
        <f t="shared" si="2"/>
        <v>6.0340535696504993</v>
      </c>
      <c r="X15" s="88">
        <f t="shared" si="2"/>
        <v>9.3605033336463528</v>
      </c>
      <c r="Y15" s="88">
        <f t="shared" si="2"/>
        <v>1.7551391918116277</v>
      </c>
      <c r="Z15" s="88">
        <f t="shared" si="2"/>
        <v>1.0463958414204111</v>
      </c>
      <c r="AA15" s="88">
        <f t="shared" si="2"/>
        <v>6.3085634113343669</v>
      </c>
      <c r="AB15" s="88">
        <f t="shared" si="2"/>
        <v>6.224861739567622</v>
      </c>
      <c r="AC15" s="88">
        <f t="shared" si="2"/>
        <v>4.8424789232362153</v>
      </c>
      <c r="AD15" s="88">
        <f t="shared" si="2"/>
        <v>2.4970374132385231</v>
      </c>
      <c r="AE15" s="88">
        <f t="shared" si="2"/>
        <v>5.4546205301841733</v>
      </c>
      <c r="AF15" s="88">
        <f t="shared" si="2"/>
        <v>2.6417113695393901</v>
      </c>
      <c r="AG15" s="88">
        <f t="shared" si="2"/>
        <v>4.8295418420416736</v>
      </c>
      <c r="AH15" s="88">
        <f t="shared" si="2"/>
        <v>0.60287000084913167</v>
      </c>
      <c r="AI15" s="88">
        <f t="shared" si="2"/>
        <v>-1.6217324201794336</v>
      </c>
      <c r="AJ15" s="88">
        <f t="shared" si="2"/>
        <v>3.6106923557745585</v>
      </c>
      <c r="AK15" s="88">
        <f t="shared" si="2"/>
        <v>-0.28626518565835202</v>
      </c>
      <c r="AL15" s="88">
        <f t="shared" si="2"/>
        <v>-5.5246455898926294</v>
      </c>
      <c r="AM15" s="88">
        <f t="shared" si="2"/>
        <v>-5.9757904517943716</v>
      </c>
      <c r="AN15" s="88">
        <f t="shared" si="2"/>
        <v>0.26175563242030186</v>
      </c>
      <c r="AO15" s="88">
        <f t="shared" si="2"/>
        <v>1.8195138195138183</v>
      </c>
      <c r="AP15" s="88">
        <f t="shared" si="2"/>
        <v>5.1477610183016997</v>
      </c>
      <c r="AQ15" s="88">
        <f t="shared" si="2"/>
        <v>10.751965760923653</v>
      </c>
      <c r="AR15" s="88">
        <f t="shared" si="2"/>
        <v>-3.2791120896897175</v>
      </c>
    </row>
    <row r="16" spans="1:45" s="31" customFormat="1" x14ac:dyDescent="0.25">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row>
    <row r="17" spans="1:54" s="31" customFormat="1" x14ac:dyDescent="0.25">
      <c r="A17" s="89"/>
      <c r="B17"/>
      <c r="C17"/>
      <c r="D17"/>
      <c r="E17"/>
      <c r="F17"/>
      <c r="G17"/>
      <c r="H17"/>
      <c r="I17"/>
      <c r="J17"/>
      <c r="K17"/>
      <c r="L17"/>
      <c r="M17"/>
      <c r="N17"/>
      <c r="O17"/>
      <c r="P17"/>
      <c r="Q17"/>
      <c r="R17"/>
      <c r="S17"/>
      <c r="T17"/>
      <c r="U17"/>
      <c r="V17"/>
      <c r="W17"/>
      <c r="X17"/>
      <c r="Y17"/>
      <c r="Z17"/>
      <c r="AA17"/>
      <c r="AB17"/>
      <c r="AC17"/>
      <c r="AD17"/>
      <c r="AE17"/>
      <c r="AF17"/>
    </row>
    <row r="18" spans="1:54" s="31" customFormat="1" ht="15.5" x14ac:dyDescent="0.35">
      <c r="A18" s="54" t="s">
        <v>34</v>
      </c>
      <c r="Q18" s="82"/>
      <c r="R18" s="82"/>
      <c r="S18" s="82"/>
      <c r="T18" s="82"/>
      <c r="U18" s="82"/>
      <c r="V18" s="82"/>
      <c r="W18" s="82"/>
      <c r="X18" s="82"/>
      <c r="Y18" s="82"/>
      <c r="Z18" s="82"/>
      <c r="AA18" s="82"/>
      <c r="AB18" s="82"/>
      <c r="AC18" s="82"/>
      <c r="AD18" s="82"/>
      <c r="AE18" s="82"/>
      <c r="AF18" s="82"/>
      <c r="AG18" s="82"/>
      <c r="AH18" s="82"/>
    </row>
    <row r="19" spans="1:54" s="31" customFormat="1" ht="15.5" x14ac:dyDescent="0.35">
      <c r="A19" s="54"/>
      <c r="Q19" s="82"/>
      <c r="R19" s="82"/>
      <c r="S19" s="82"/>
      <c r="T19" s="82"/>
      <c r="U19" s="82"/>
      <c r="V19" s="82"/>
      <c r="W19" s="82"/>
      <c r="X19" s="82"/>
      <c r="Y19" s="82"/>
      <c r="Z19" s="82"/>
      <c r="AA19" s="82"/>
      <c r="AB19" s="82"/>
      <c r="AC19" s="82"/>
      <c r="AD19" s="82"/>
      <c r="AE19" s="82"/>
      <c r="AF19" s="82"/>
      <c r="AG19" s="82"/>
      <c r="AH19" s="82"/>
    </row>
    <row r="20" spans="1:54" s="40" customFormat="1" ht="13" x14ac:dyDescent="0.3">
      <c r="A20" s="49"/>
      <c r="B20" s="49">
        <v>1989</v>
      </c>
      <c r="C20" s="49">
        <v>1990</v>
      </c>
      <c r="D20" s="49">
        <v>1991</v>
      </c>
      <c r="E20" s="49">
        <v>1992</v>
      </c>
      <c r="F20" s="49">
        <v>1993</v>
      </c>
      <c r="G20" s="49">
        <v>1994</v>
      </c>
      <c r="H20" s="49">
        <v>1995</v>
      </c>
      <c r="I20" s="49">
        <v>1996</v>
      </c>
      <c r="J20" s="49">
        <v>1997</v>
      </c>
      <c r="K20" s="49">
        <v>1998</v>
      </c>
      <c r="L20" s="49">
        <v>1999</v>
      </c>
      <c r="M20" s="49">
        <v>2000</v>
      </c>
      <c r="N20" s="49">
        <v>2001</v>
      </c>
      <c r="O20" s="49">
        <v>2002</v>
      </c>
      <c r="P20" s="49">
        <v>2003</v>
      </c>
      <c r="Q20" s="49">
        <v>2004</v>
      </c>
      <c r="R20" s="49">
        <v>2005</v>
      </c>
      <c r="S20" s="49">
        <v>2006</v>
      </c>
      <c r="T20" s="49">
        <v>2007</v>
      </c>
      <c r="U20" s="49">
        <v>2008</v>
      </c>
      <c r="V20" s="49">
        <v>2009</v>
      </c>
      <c r="W20" s="49">
        <v>2010</v>
      </c>
      <c r="X20" s="49">
        <v>2011</v>
      </c>
      <c r="Y20" s="49">
        <v>2012</v>
      </c>
      <c r="Z20" s="49">
        <v>2013</v>
      </c>
      <c r="AA20" s="49">
        <v>2014</v>
      </c>
      <c r="AB20" s="49">
        <v>2015</v>
      </c>
      <c r="AC20" s="49">
        <v>2016</v>
      </c>
      <c r="AD20" s="49">
        <v>2017</v>
      </c>
      <c r="AE20" s="49">
        <v>2018</v>
      </c>
      <c r="AF20" s="49">
        <v>2019</v>
      </c>
      <c r="AG20" s="49">
        <v>2020</v>
      </c>
      <c r="AH20" s="255" t="s">
        <v>51</v>
      </c>
      <c r="AI20" s="255"/>
      <c r="AJ20" s="22"/>
      <c r="AK20" s="22"/>
      <c r="AL20" s="22"/>
      <c r="AM20" s="22"/>
      <c r="AN20" s="22"/>
      <c r="AO20" s="22"/>
      <c r="AP20" s="22"/>
      <c r="AQ20" s="22"/>
      <c r="AR20" s="22"/>
      <c r="AS20" s="22"/>
      <c r="AT20" s="22"/>
      <c r="AU20" s="22"/>
      <c r="AV20" s="22"/>
      <c r="AW20" s="22"/>
      <c r="AX20" s="22"/>
      <c r="AY20" s="22"/>
      <c r="AZ20" s="22"/>
      <c r="BA20" s="22"/>
      <c r="BB20" s="22"/>
    </row>
    <row r="21" spans="1:54" s="31" customFormat="1" ht="25" x14ac:dyDescent="0.3">
      <c r="A21" s="90" t="s">
        <v>33</v>
      </c>
      <c r="B21" s="260">
        <v>9.6072234762979658</v>
      </c>
      <c r="C21" s="260">
        <v>4.600873218551782</v>
      </c>
      <c r="D21" s="260">
        <v>10.316991533766483</v>
      </c>
      <c r="E21" s="260">
        <v>3.2054256648224255</v>
      </c>
      <c r="F21" s="260">
        <v>-5.0703835644865691</v>
      </c>
      <c r="G21" s="260">
        <v>2.7216089190075454</v>
      </c>
      <c r="H21" s="260">
        <v>-2.6849684329999235</v>
      </c>
      <c r="I21" s="260">
        <v>-2.5112074935306317</v>
      </c>
      <c r="J21" s="260">
        <v>-5.8658591296545604</v>
      </c>
      <c r="K21" s="260">
        <v>3.2725684101830854</v>
      </c>
      <c r="L21" s="260">
        <v>12.617774872130138</v>
      </c>
      <c r="M21" s="260">
        <v>12.235350361972408</v>
      </c>
      <c r="N21" s="260">
        <v>1.31743085769922</v>
      </c>
      <c r="O21" s="260">
        <v>-1.8198198198198012</v>
      </c>
      <c r="P21" s="260">
        <v>5.1660855202789513</v>
      </c>
      <c r="Q21" s="260">
        <v>9.3301922461681563</v>
      </c>
      <c r="R21" s="260">
        <v>8.791998084647922</v>
      </c>
      <c r="S21" s="260">
        <v>6.02503912363066</v>
      </c>
      <c r="T21" s="260">
        <v>8.2264760147601415</v>
      </c>
      <c r="U21" s="260">
        <v>1.9668847358663477</v>
      </c>
      <c r="V21" s="260">
        <v>-1.4900731452455629</v>
      </c>
      <c r="W21" s="260">
        <v>-6.2668392133568123</v>
      </c>
      <c r="X21" s="260">
        <v>2.5100151642034385</v>
      </c>
      <c r="Y21" s="260">
        <v>5.7074096970767485</v>
      </c>
      <c r="Z21" s="260">
        <v>5.0838607264448443</v>
      </c>
      <c r="AA21" s="260">
        <v>-8.3281986046788941</v>
      </c>
      <c r="AB21" s="260">
        <v>-9.5791504954359183</v>
      </c>
      <c r="AC21" s="260">
        <v>-3.3930412680143074</v>
      </c>
      <c r="AD21" s="260">
        <v>5.7734312946783106</v>
      </c>
      <c r="AE21" s="260">
        <v>8.3963016848922933</v>
      </c>
      <c r="AF21" s="260">
        <v>15.790613093176308</v>
      </c>
      <c r="AG21" s="260">
        <v>-8.8023034064988899</v>
      </c>
      <c r="AH21" s="256" t="s">
        <v>57</v>
      </c>
      <c r="AI21" s="256"/>
      <c r="AJ21" s="82"/>
      <c r="AK21" s="82"/>
      <c r="AL21" s="82"/>
      <c r="AM21" s="82"/>
      <c r="AN21" s="82"/>
      <c r="AO21" s="82"/>
      <c r="AP21" s="82"/>
      <c r="AQ21" s="82"/>
      <c r="AR21" s="82"/>
      <c r="AS21" s="82"/>
      <c r="AT21" s="82"/>
      <c r="AU21" s="82"/>
      <c r="AV21" s="82"/>
      <c r="AW21" s="82"/>
      <c r="AX21" s="82"/>
      <c r="AY21" s="82"/>
      <c r="AZ21" s="82"/>
      <c r="BA21" s="82"/>
      <c r="BB21" s="82"/>
    </row>
    <row r="22" spans="1:54" s="31" customFormat="1" ht="13" x14ac:dyDescent="0.25">
      <c r="A22" s="67"/>
      <c r="B22" s="261"/>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82"/>
    </row>
    <row r="23" spans="1:54" s="31" customFormat="1" ht="13" x14ac:dyDescent="0.25">
      <c r="A23" s="67"/>
      <c r="B23" s="261">
        <f>((M12/L12)-1)*100</f>
        <v>9.6072234762979658</v>
      </c>
      <c r="C23" s="261">
        <f t="shared" ref="C23:AE23" si="3">((N12/M12)-1)*100</f>
        <v>4.600873218551782</v>
      </c>
      <c r="D23" s="261">
        <f t="shared" si="3"/>
        <v>10.316991533766483</v>
      </c>
      <c r="E23" s="261">
        <f t="shared" si="3"/>
        <v>3.2054256648224255</v>
      </c>
      <c r="F23" s="261">
        <f t="shared" si="3"/>
        <v>-5.0703835644865691</v>
      </c>
      <c r="G23" s="261">
        <f t="shared" si="3"/>
        <v>2.7216089190075454</v>
      </c>
      <c r="H23" s="261">
        <f t="shared" si="3"/>
        <v>-2.6849684329999235</v>
      </c>
      <c r="I23" s="261">
        <f t="shared" si="3"/>
        <v>-2.5112074935306317</v>
      </c>
      <c r="J23" s="261">
        <f t="shared" si="3"/>
        <v>-5.8658591296545604</v>
      </c>
      <c r="K23" s="261">
        <f t="shared" si="3"/>
        <v>3.2725684101830854</v>
      </c>
      <c r="L23" s="261">
        <f t="shared" si="3"/>
        <v>12.617774872130138</v>
      </c>
      <c r="M23" s="261">
        <f t="shared" si="3"/>
        <v>12.235350361972408</v>
      </c>
      <c r="N23" s="261">
        <f t="shared" si="3"/>
        <v>1.31743085769922</v>
      </c>
      <c r="O23" s="261">
        <f t="shared" si="3"/>
        <v>-1.8198198198198012</v>
      </c>
      <c r="P23" s="261">
        <f t="shared" si="3"/>
        <v>5.1660855202789513</v>
      </c>
      <c r="Q23" s="261">
        <f t="shared" si="3"/>
        <v>9.3301922461681563</v>
      </c>
      <c r="R23" s="261">
        <f t="shared" si="3"/>
        <v>8.791998084647922</v>
      </c>
      <c r="S23" s="261">
        <f t="shared" si="3"/>
        <v>6.02503912363066</v>
      </c>
      <c r="T23" s="261">
        <f t="shared" si="3"/>
        <v>8.2264760147601415</v>
      </c>
      <c r="U23" s="261">
        <f t="shared" si="3"/>
        <v>1.9668847358663477</v>
      </c>
      <c r="V23" s="261">
        <f t="shared" si="3"/>
        <v>-1.4900731452455629</v>
      </c>
      <c r="W23" s="261">
        <f t="shared" si="3"/>
        <v>-6.2668392133568123</v>
      </c>
      <c r="X23" s="261">
        <f t="shared" si="3"/>
        <v>2.5100151642034385</v>
      </c>
      <c r="Y23" s="261">
        <f t="shared" si="3"/>
        <v>5.7074096970767485</v>
      </c>
      <c r="Z23" s="261">
        <f t="shared" si="3"/>
        <v>5.0838607264448443</v>
      </c>
      <c r="AA23" s="261">
        <f t="shared" si="3"/>
        <v>-8.3281986046788941</v>
      </c>
      <c r="AB23" s="261">
        <f t="shared" si="3"/>
        <v>-9.5791504954359183</v>
      </c>
      <c r="AC23" s="261">
        <f t="shared" si="3"/>
        <v>-3.3930412680143074</v>
      </c>
      <c r="AD23" s="261">
        <f t="shared" si="3"/>
        <v>5.7734312946783106</v>
      </c>
      <c r="AE23" s="261">
        <f t="shared" si="3"/>
        <v>8.3963016848922933</v>
      </c>
      <c r="AF23" s="261">
        <f t="shared" ref="AF23" si="4">((AQ12/AP12)-1)*100</f>
        <v>15.790613093176308</v>
      </c>
      <c r="AG23" s="261">
        <f t="shared" ref="AG23" si="5">((AR12/AQ12)-1)*100</f>
        <v>-8.8023034064988899</v>
      </c>
      <c r="AH23" s="82"/>
    </row>
    <row r="24" spans="1:54" s="31" customFormat="1" ht="13" x14ac:dyDescent="0.25">
      <c r="B24" s="91"/>
      <c r="C24" s="91"/>
      <c r="D24" s="91"/>
      <c r="E24" s="91"/>
      <c r="F24" s="91"/>
      <c r="G24" s="91"/>
      <c r="H24" s="91"/>
      <c r="I24" s="91"/>
      <c r="J24" s="91"/>
      <c r="K24" s="91"/>
      <c r="L24" s="91"/>
      <c r="M24" s="91"/>
      <c r="N24" s="91"/>
      <c r="O24" s="91"/>
      <c r="Q24" s="82"/>
      <c r="R24" s="82"/>
      <c r="S24" s="82"/>
      <c r="T24" s="82"/>
      <c r="U24" s="82"/>
      <c r="V24" s="82"/>
      <c r="W24" s="82"/>
      <c r="X24" s="82"/>
      <c r="Y24" s="82"/>
      <c r="Z24" s="82"/>
      <c r="AA24" s="82"/>
      <c r="AB24" s="82"/>
      <c r="AC24" s="82"/>
      <c r="AD24" s="82"/>
      <c r="AE24" s="82"/>
      <c r="AF24" s="82"/>
      <c r="AG24" s="262">
        <f>+(B23+H23+N23+U23+AA23)/5</f>
        <v>0.37567440643694316</v>
      </c>
      <c r="AH24" s="67" t="s">
        <v>166</v>
      </c>
    </row>
    <row r="25" spans="1:54" s="31" customFormat="1" ht="15.5" x14ac:dyDescent="0.35">
      <c r="A25" s="54" t="s">
        <v>149</v>
      </c>
      <c r="B25" s="91"/>
      <c r="C25" s="91"/>
      <c r="D25" s="91"/>
      <c r="E25" s="91"/>
      <c r="F25" s="91"/>
      <c r="G25" s="91"/>
      <c r="H25" s="91"/>
      <c r="I25" s="91"/>
      <c r="J25" s="91"/>
      <c r="K25" s="91"/>
      <c r="L25" s="91"/>
      <c r="M25" s="91"/>
      <c r="N25" s="91"/>
      <c r="O25" s="91"/>
      <c r="Q25" s="82"/>
      <c r="R25" s="82"/>
      <c r="S25" s="82"/>
      <c r="T25" s="82"/>
      <c r="U25" s="82"/>
      <c r="V25" s="82"/>
      <c r="W25" s="82"/>
      <c r="X25" s="82"/>
      <c r="Y25" s="82"/>
      <c r="Z25" s="82"/>
      <c r="AA25" s="82"/>
      <c r="AB25" s="82"/>
      <c r="AC25" s="82"/>
      <c r="AD25" s="82"/>
      <c r="AE25" s="82"/>
      <c r="AF25" s="82"/>
      <c r="AG25" s="82"/>
      <c r="AH25" s="82"/>
    </row>
    <row r="26" spans="1:54" s="31" customFormat="1" ht="13" x14ac:dyDescent="0.25">
      <c r="A26" s="67"/>
      <c r="B26" s="91"/>
      <c r="C26" s="91"/>
      <c r="D26" s="91"/>
      <c r="E26" s="91"/>
      <c r="F26" s="91"/>
      <c r="G26" s="91"/>
      <c r="H26" s="91"/>
      <c r="I26" s="91"/>
      <c r="J26" s="91"/>
      <c r="K26" s="91"/>
      <c r="L26" s="91"/>
      <c r="M26" s="91"/>
      <c r="N26" s="91"/>
      <c r="O26" s="91"/>
      <c r="Q26" s="82"/>
      <c r="R26" s="82"/>
      <c r="S26" s="82"/>
      <c r="T26" s="82"/>
      <c r="U26" s="82"/>
      <c r="V26" s="82"/>
      <c r="W26" s="82"/>
      <c r="X26" s="82"/>
      <c r="Y26" s="82"/>
      <c r="Z26" s="82"/>
      <c r="AA26" s="82"/>
      <c r="AB26" s="82"/>
      <c r="AC26" s="82"/>
      <c r="AD26" s="82"/>
      <c r="AE26" s="82"/>
      <c r="AF26" s="82"/>
      <c r="AG26" s="82"/>
      <c r="AH26" s="82"/>
    </row>
    <row r="27" spans="1:54" s="31" customFormat="1" ht="13" x14ac:dyDescent="0.3">
      <c r="A27" s="49"/>
      <c r="B27" s="49"/>
      <c r="C27" s="49"/>
      <c r="D27" s="49">
        <v>1990</v>
      </c>
      <c r="E27" s="49">
        <v>1991</v>
      </c>
      <c r="F27" s="49">
        <v>1992</v>
      </c>
      <c r="G27" s="49">
        <v>1993</v>
      </c>
      <c r="H27" s="49">
        <v>1994</v>
      </c>
      <c r="I27" s="49">
        <v>1995</v>
      </c>
      <c r="J27" s="49">
        <v>1996</v>
      </c>
      <c r="K27" s="49">
        <v>1997</v>
      </c>
      <c r="L27" s="49">
        <v>1998</v>
      </c>
      <c r="M27" s="49">
        <v>1999</v>
      </c>
      <c r="N27" s="49">
        <v>2000</v>
      </c>
      <c r="O27" s="49">
        <v>2001</v>
      </c>
      <c r="P27" s="49">
        <v>2002</v>
      </c>
      <c r="Q27" s="49">
        <v>2003</v>
      </c>
      <c r="R27" s="49">
        <v>2004</v>
      </c>
      <c r="S27" s="49">
        <v>2005</v>
      </c>
      <c r="T27" s="49">
        <v>2006</v>
      </c>
      <c r="U27" s="49">
        <v>2007</v>
      </c>
      <c r="V27" s="49">
        <v>2008</v>
      </c>
      <c r="W27" s="49">
        <v>2009</v>
      </c>
      <c r="X27" s="49">
        <v>2010</v>
      </c>
      <c r="Y27" s="49">
        <v>2011</v>
      </c>
      <c r="Z27" s="49">
        <v>2012</v>
      </c>
      <c r="AA27" s="49">
        <v>2013</v>
      </c>
      <c r="AB27" s="49">
        <v>2014</v>
      </c>
      <c r="AC27" s="49">
        <v>2015</v>
      </c>
      <c r="AD27" s="49">
        <v>2016</v>
      </c>
      <c r="AE27" s="49">
        <v>2017</v>
      </c>
      <c r="AF27" s="22"/>
      <c r="AG27" s="257" t="s">
        <v>51</v>
      </c>
      <c r="AH27" s="257"/>
      <c r="AI27" s="82"/>
      <c r="AJ27" s="82"/>
      <c r="AK27" s="82"/>
      <c r="AL27" s="82"/>
      <c r="AM27" s="82"/>
      <c r="AN27" s="82"/>
      <c r="AO27" s="82"/>
    </row>
    <row r="28" spans="1:54" s="31" customFormat="1" ht="13" x14ac:dyDescent="0.3">
      <c r="A28" s="258" t="s">
        <v>66</v>
      </c>
      <c r="B28" s="258"/>
      <c r="C28" s="258"/>
      <c r="D28" s="91">
        <v>25.395</v>
      </c>
      <c r="E28" s="91">
        <v>28.015000000000001</v>
      </c>
      <c r="F28" s="91">
        <v>28.913</v>
      </c>
      <c r="G28" s="91">
        <v>27.446999999999999</v>
      </c>
      <c r="H28" s="91">
        <v>28.193999999999999</v>
      </c>
      <c r="I28" s="91">
        <v>27.437000000000001</v>
      </c>
      <c r="J28" s="91">
        <v>26.748000000000001</v>
      </c>
      <c r="K28" s="91">
        <v>25.178999999999998</v>
      </c>
      <c r="L28" s="91">
        <v>26.003</v>
      </c>
      <c r="M28" s="91">
        <v>29.283999999999999</v>
      </c>
      <c r="N28" s="91">
        <v>32.866999999999997</v>
      </c>
      <c r="O28" s="91">
        <v>33.299999999999997</v>
      </c>
      <c r="P28" s="91">
        <v>32.694000000000003</v>
      </c>
      <c r="Q28" s="91">
        <v>34.383000000000003</v>
      </c>
      <c r="R28" s="91">
        <v>37.591000000000001</v>
      </c>
      <c r="S28" s="91">
        <v>40.896000000000001</v>
      </c>
      <c r="T28" s="91">
        <v>43.36</v>
      </c>
      <c r="U28" s="91">
        <v>46.927</v>
      </c>
      <c r="V28" s="91">
        <v>47.85</v>
      </c>
      <c r="W28" s="91">
        <v>47.137</v>
      </c>
      <c r="X28" s="91">
        <v>44.183</v>
      </c>
      <c r="Y28" s="91">
        <v>45.292000000000002</v>
      </c>
      <c r="Z28" s="91">
        <v>47.877000000000002</v>
      </c>
      <c r="AA28" s="91">
        <v>50.311</v>
      </c>
      <c r="AB28" s="91">
        <v>46.121000000000002</v>
      </c>
      <c r="AC28" s="91">
        <v>41.703000000000003</v>
      </c>
      <c r="AD28" s="91">
        <v>40.363</v>
      </c>
      <c r="AE28" s="91">
        <v>43.262</v>
      </c>
      <c r="AF28" s="91"/>
      <c r="AG28" s="257" t="s">
        <v>52</v>
      </c>
      <c r="AH28" s="257"/>
      <c r="AI28" s="82"/>
      <c r="AJ28" s="82"/>
      <c r="AK28" s="82"/>
      <c r="AL28" s="82"/>
      <c r="AM28" s="82"/>
      <c r="AN28" s="82"/>
      <c r="AO28" s="82"/>
    </row>
    <row r="29" spans="1:54" s="31" customFormat="1" ht="13" x14ac:dyDescent="0.3">
      <c r="A29" s="259" t="s">
        <v>67</v>
      </c>
      <c r="B29" s="259"/>
      <c r="C29" s="259"/>
      <c r="D29" s="91">
        <v>7.9000000000000001E-2</v>
      </c>
      <c r="E29" s="91">
        <v>8.8999999999999996E-2</v>
      </c>
      <c r="F29" s="91">
        <v>9.4E-2</v>
      </c>
      <c r="G29" s="91">
        <v>8.4000000000000005E-2</v>
      </c>
      <c r="H29" s="91">
        <v>8.5999999999999993E-2</v>
      </c>
      <c r="I29" s="91">
        <v>9.1999999999999998E-2</v>
      </c>
      <c r="J29" s="91">
        <v>0.10100000000000001</v>
      </c>
      <c r="K29" s="91">
        <v>0.129</v>
      </c>
      <c r="L29" s="91">
        <v>0.161</v>
      </c>
      <c r="M29" s="91">
        <v>0.30099999999999999</v>
      </c>
      <c r="N29" s="91">
        <v>0.32900000000000001</v>
      </c>
      <c r="O29" s="91">
        <v>0.378</v>
      </c>
      <c r="P29" s="91">
        <v>0.36599999999999999</v>
      </c>
      <c r="Q29" s="91">
        <v>0.35299999999999998</v>
      </c>
      <c r="R29" s="91">
        <v>0.379</v>
      </c>
      <c r="S29" s="91">
        <v>0.41499999999999998</v>
      </c>
      <c r="T29" s="91">
        <v>0.441</v>
      </c>
      <c r="U29" s="91">
        <v>0.47899999999999998</v>
      </c>
      <c r="V29" s="91">
        <v>0.51800000000000002</v>
      </c>
      <c r="W29" s="91">
        <v>0.505</v>
      </c>
      <c r="X29" s="91">
        <v>0.48399999999999999</v>
      </c>
      <c r="Y29" s="91">
        <v>0.503</v>
      </c>
      <c r="Z29" s="91">
        <v>0.48699999999999999</v>
      </c>
      <c r="AA29" s="91">
        <v>0.504</v>
      </c>
      <c r="AB29" s="91">
        <v>0.52200000000000002</v>
      </c>
      <c r="AC29" s="91">
        <v>0.55400000000000005</v>
      </c>
      <c r="AD29" s="91">
        <v>0.58399999999999996</v>
      </c>
      <c r="AE29" s="91">
        <v>0.63100000000000001</v>
      </c>
      <c r="AF29" s="91"/>
      <c r="AG29" s="257" t="s">
        <v>52</v>
      </c>
      <c r="AH29" s="257"/>
      <c r="AI29" s="82"/>
      <c r="AJ29" s="82"/>
      <c r="AK29" s="82"/>
      <c r="AL29" s="82"/>
      <c r="AM29" s="82"/>
      <c r="AN29" s="82"/>
      <c r="AO29" s="82"/>
    </row>
    <row r="30" spans="1:54" s="31" customFormat="1" ht="13" x14ac:dyDescent="0.3">
      <c r="A30" s="68" t="s">
        <v>68</v>
      </c>
      <c r="B30" s="92"/>
      <c r="C30" s="92"/>
      <c r="D30" s="92">
        <v>25.315999999999999</v>
      </c>
      <c r="E30" s="92">
        <v>27.926000000000002</v>
      </c>
      <c r="F30" s="92">
        <v>28.818999999999999</v>
      </c>
      <c r="G30" s="92">
        <v>27.363</v>
      </c>
      <c r="H30" s="92">
        <v>28.108000000000001</v>
      </c>
      <c r="I30" s="92">
        <v>27.345000000000002</v>
      </c>
      <c r="J30" s="92">
        <v>26.647000000000002</v>
      </c>
      <c r="K30" s="92">
        <v>25.049999999999997</v>
      </c>
      <c r="L30" s="92">
        <v>25.841999999999999</v>
      </c>
      <c r="M30" s="92">
        <v>28.983000000000001</v>
      </c>
      <c r="N30" s="92">
        <v>32.537999999999997</v>
      </c>
      <c r="O30" s="92">
        <v>32.921999999999997</v>
      </c>
      <c r="P30" s="92">
        <v>32.328000000000003</v>
      </c>
      <c r="Q30" s="92">
        <v>34.03</v>
      </c>
      <c r="R30" s="92">
        <v>37.212000000000003</v>
      </c>
      <c r="S30" s="92">
        <v>40.481000000000002</v>
      </c>
      <c r="T30" s="92">
        <v>42.918999999999997</v>
      </c>
      <c r="U30" s="92">
        <v>46.448</v>
      </c>
      <c r="V30" s="92">
        <v>47.332000000000001</v>
      </c>
      <c r="W30" s="92">
        <v>46.631999999999998</v>
      </c>
      <c r="X30" s="92">
        <v>43.698999999999998</v>
      </c>
      <c r="Y30" s="92">
        <v>44.789000000000001</v>
      </c>
      <c r="Z30" s="92">
        <v>47.39</v>
      </c>
      <c r="AA30" s="92">
        <v>49.807000000000002</v>
      </c>
      <c r="AB30" s="92">
        <v>45.599000000000004</v>
      </c>
      <c r="AC30" s="92">
        <v>41.149000000000001</v>
      </c>
      <c r="AD30" s="92">
        <v>39.778999999999996</v>
      </c>
      <c r="AE30" s="92">
        <v>42.631</v>
      </c>
      <c r="AF30" s="92"/>
      <c r="AG30" s="257" t="s">
        <v>54</v>
      </c>
      <c r="AH30" s="257"/>
      <c r="AI30" s="82"/>
      <c r="AJ30" s="82"/>
      <c r="AK30" s="82"/>
      <c r="AL30" s="82"/>
      <c r="AM30" s="82"/>
      <c r="AN30" s="82"/>
    </row>
    <row r="31" spans="1:54" s="31" customFormat="1" ht="13" x14ac:dyDescent="0.3">
      <c r="A31" s="67" t="s">
        <v>69</v>
      </c>
      <c r="B31" s="91"/>
      <c r="C31" s="91"/>
      <c r="D31" s="91">
        <v>48.616</v>
      </c>
      <c r="E31" s="91">
        <v>51.99</v>
      </c>
      <c r="F31" s="91">
        <v>53.412999999999997</v>
      </c>
      <c r="G31" s="91">
        <v>52.24</v>
      </c>
      <c r="H31" s="91">
        <v>52.765999999999998</v>
      </c>
      <c r="I31" s="91">
        <v>51.174999999999997</v>
      </c>
      <c r="J31" s="91">
        <v>51.938000000000002</v>
      </c>
      <c r="K31" s="91">
        <v>49.658999999999999</v>
      </c>
      <c r="L31" s="91">
        <v>50.215000000000003</v>
      </c>
      <c r="M31" s="91">
        <v>53.244999999999997</v>
      </c>
      <c r="N31" s="91">
        <v>58.228999999999999</v>
      </c>
      <c r="O31" s="91">
        <v>59.250999999999998</v>
      </c>
      <c r="P31" s="91">
        <v>59.871000000000002</v>
      </c>
      <c r="Q31" s="91">
        <v>63.648000000000003</v>
      </c>
      <c r="R31" s="91">
        <v>67.61</v>
      </c>
      <c r="S31" s="91">
        <v>70.884</v>
      </c>
      <c r="T31" s="91">
        <v>72.653999999999996</v>
      </c>
      <c r="U31" s="91">
        <v>76.617000000000004</v>
      </c>
      <c r="V31" s="91">
        <v>78.641000000000005</v>
      </c>
      <c r="W31" s="91">
        <v>82.438999999999993</v>
      </c>
      <c r="X31" s="91">
        <v>82.936000000000007</v>
      </c>
      <c r="Y31" s="91">
        <v>81.590999999999994</v>
      </c>
      <c r="Z31" s="91">
        <v>84.537000000000006</v>
      </c>
      <c r="AA31" s="91">
        <v>84.295000000000002</v>
      </c>
      <c r="AB31" s="91">
        <v>79.638000000000005</v>
      </c>
      <c r="AC31" s="91">
        <v>74.879000000000005</v>
      </c>
      <c r="AD31" s="91">
        <v>75.116</v>
      </c>
      <c r="AE31" s="91">
        <v>77.459999999999994</v>
      </c>
      <c r="AF31" s="91"/>
      <c r="AG31" s="257" t="s">
        <v>53</v>
      </c>
      <c r="AH31" s="257"/>
      <c r="AI31" s="93"/>
      <c r="AJ31" s="82"/>
      <c r="AK31" s="82"/>
      <c r="AL31" s="82"/>
      <c r="AM31" s="82"/>
      <c r="AN31" s="82"/>
    </row>
    <row r="32" spans="1:54" s="31" customFormat="1" ht="13" x14ac:dyDescent="0.3">
      <c r="A32" s="67" t="s">
        <v>67</v>
      </c>
      <c r="B32" s="91"/>
      <c r="C32" s="91"/>
      <c r="D32" s="91">
        <v>6.9770000000000003</v>
      </c>
      <c r="E32" s="91">
        <v>7.04</v>
      </c>
      <c r="F32" s="91">
        <v>7.0419999999999998</v>
      </c>
      <c r="G32" s="91">
        <v>7.3419999999999996</v>
      </c>
      <c r="H32" s="91">
        <v>7.3860000000000001</v>
      </c>
      <c r="I32" s="91">
        <v>7.8719999999999999</v>
      </c>
      <c r="J32" s="91">
        <v>8.01</v>
      </c>
      <c r="K32" s="91">
        <v>7.9109999999999996</v>
      </c>
      <c r="L32" s="91">
        <v>8.3420000000000005</v>
      </c>
      <c r="M32" s="91">
        <v>8.6389999999999993</v>
      </c>
      <c r="N32" s="91">
        <v>9.0579999999999998</v>
      </c>
      <c r="O32" s="91">
        <v>9.59</v>
      </c>
      <c r="P32" s="91">
        <v>9.9350000000000005</v>
      </c>
      <c r="Q32" s="91">
        <v>10.074</v>
      </c>
      <c r="R32" s="91">
        <v>10.29</v>
      </c>
      <c r="S32" s="91">
        <v>10.785</v>
      </c>
      <c r="T32" s="91">
        <v>11.012</v>
      </c>
      <c r="U32" s="91">
        <v>11.494999999999999</v>
      </c>
      <c r="V32" s="91">
        <v>12.132</v>
      </c>
      <c r="W32" s="91">
        <v>13.128</v>
      </c>
      <c r="X32" s="91">
        <v>13.563000000000001</v>
      </c>
      <c r="Y32" s="91">
        <v>14.173</v>
      </c>
      <c r="Z32" s="91">
        <v>13.698</v>
      </c>
      <c r="AA32" s="91">
        <v>14.281000000000001</v>
      </c>
      <c r="AB32" s="91">
        <v>14.108000000000001</v>
      </c>
      <c r="AC32" s="91">
        <v>14.545999999999999</v>
      </c>
      <c r="AD32" s="91">
        <v>14.5</v>
      </c>
      <c r="AE32" s="91">
        <v>14.808</v>
      </c>
      <c r="AF32" s="91"/>
      <c r="AG32" s="257" t="s">
        <v>53</v>
      </c>
      <c r="AH32" s="257"/>
      <c r="AI32" s="93"/>
      <c r="AJ32" s="82"/>
      <c r="AK32" s="82"/>
      <c r="AL32" s="82"/>
      <c r="AM32" s="82"/>
      <c r="AN32" s="82"/>
    </row>
    <row r="33" spans="1:40" s="31" customFormat="1" ht="13" x14ac:dyDescent="0.3">
      <c r="A33" s="69" t="s">
        <v>68</v>
      </c>
      <c r="B33" s="92"/>
      <c r="C33" s="92"/>
      <c r="D33" s="92">
        <v>41.638999999999996</v>
      </c>
      <c r="E33" s="92">
        <v>44.95</v>
      </c>
      <c r="F33" s="92">
        <v>46.370999999999995</v>
      </c>
      <c r="G33" s="92">
        <v>44.898000000000003</v>
      </c>
      <c r="H33" s="92">
        <v>45.379999999999995</v>
      </c>
      <c r="I33" s="92">
        <v>43.302999999999997</v>
      </c>
      <c r="J33" s="92">
        <v>43.928000000000004</v>
      </c>
      <c r="K33" s="92">
        <v>41.747999999999998</v>
      </c>
      <c r="L33" s="92">
        <v>41.873000000000005</v>
      </c>
      <c r="M33" s="92">
        <v>44.605999999999995</v>
      </c>
      <c r="N33" s="92">
        <v>49.170999999999999</v>
      </c>
      <c r="O33" s="92">
        <v>49.661000000000001</v>
      </c>
      <c r="P33" s="92">
        <v>49.936</v>
      </c>
      <c r="Q33" s="92">
        <v>53.574000000000005</v>
      </c>
      <c r="R33" s="92">
        <v>57.32</v>
      </c>
      <c r="S33" s="92">
        <v>60.099000000000004</v>
      </c>
      <c r="T33" s="92">
        <v>61.641999999999996</v>
      </c>
      <c r="U33" s="92">
        <v>65.122</v>
      </c>
      <c r="V33" s="92">
        <v>66.509</v>
      </c>
      <c r="W33" s="92">
        <v>69.310999999999993</v>
      </c>
      <c r="X33" s="92">
        <v>69.373000000000005</v>
      </c>
      <c r="Y33" s="92">
        <v>67.417999999999992</v>
      </c>
      <c r="Z33" s="92">
        <v>70.838999999999999</v>
      </c>
      <c r="AA33" s="92">
        <v>70.013999999999996</v>
      </c>
      <c r="AB33" s="92">
        <v>65.53</v>
      </c>
      <c r="AC33" s="92">
        <v>60.333000000000006</v>
      </c>
      <c r="AD33" s="92">
        <v>60.616</v>
      </c>
      <c r="AE33" s="92">
        <v>62.651999999999994</v>
      </c>
      <c r="AF33" s="92"/>
      <c r="AG33" s="257" t="s">
        <v>54</v>
      </c>
      <c r="AH33" s="257"/>
      <c r="AI33" s="93"/>
      <c r="AJ33" s="82"/>
      <c r="AK33" s="82"/>
      <c r="AL33" s="82"/>
      <c r="AM33" s="82"/>
      <c r="AN33" s="82"/>
    </row>
    <row r="34" spans="1:40" s="31" customFormat="1" ht="13" x14ac:dyDescent="0.3">
      <c r="A34" s="70" t="s">
        <v>70</v>
      </c>
      <c r="B34" s="71"/>
      <c r="C34" s="71"/>
      <c r="D34" s="71">
        <v>60.798770383534674</v>
      </c>
      <c r="E34" s="71">
        <v>62.12680756395995</v>
      </c>
      <c r="F34" s="71">
        <v>62.148756766082258</v>
      </c>
      <c r="G34" s="71">
        <v>60.944808231992511</v>
      </c>
      <c r="H34" s="71">
        <v>61.93918025561922</v>
      </c>
      <c r="I34" s="71">
        <v>63.148049788698259</v>
      </c>
      <c r="J34" s="71">
        <v>60.660626479694045</v>
      </c>
      <c r="K34" s="71">
        <v>60.002874389192293</v>
      </c>
      <c r="L34" s="71">
        <v>61.715186396962231</v>
      </c>
      <c r="M34" s="71">
        <v>64.975563825494348</v>
      </c>
      <c r="N34" s="71">
        <v>66.173150840942824</v>
      </c>
      <c r="O34" s="71">
        <v>66.293469724733683</v>
      </c>
      <c r="P34" s="71">
        <v>64.73886574815765</v>
      </c>
      <c r="Q34" s="71">
        <v>63.519617725015863</v>
      </c>
      <c r="R34" s="71">
        <v>64.919748778785774</v>
      </c>
      <c r="S34" s="71">
        <v>67.357193963293895</v>
      </c>
      <c r="T34" s="71">
        <v>69.626228869926337</v>
      </c>
      <c r="U34" s="71">
        <v>71.324590768096812</v>
      </c>
      <c r="V34" s="71">
        <v>71.16630831917486</v>
      </c>
      <c r="W34" s="71">
        <v>67.279364025912187</v>
      </c>
      <c r="X34" s="71">
        <v>62.991365516843722</v>
      </c>
      <c r="Y34" s="71">
        <v>66.434780029072357</v>
      </c>
      <c r="Z34" s="71">
        <v>66.898177557560103</v>
      </c>
      <c r="AA34" s="71">
        <v>71.138629416973757</v>
      </c>
      <c r="AB34" s="71">
        <v>69.584922936059826</v>
      </c>
      <c r="AC34" s="71">
        <v>68.20313924386322</v>
      </c>
      <c r="AD34" s="71">
        <v>65.624587567638898</v>
      </c>
      <c r="AE34" s="71">
        <v>68.044116708165745</v>
      </c>
      <c r="AF34" s="71"/>
      <c r="AG34" s="257" t="s">
        <v>54</v>
      </c>
      <c r="AH34" s="257"/>
      <c r="AI34" s="93"/>
      <c r="AJ34" s="82"/>
      <c r="AK34" s="82"/>
      <c r="AL34" s="82"/>
      <c r="AM34" s="82"/>
      <c r="AN34" s="82"/>
    </row>
    <row r="35" spans="1:40" x14ac:dyDescent="0.25">
      <c r="B35" s="45"/>
      <c r="C35" s="45"/>
      <c r="D35" s="45"/>
      <c r="E35" s="45"/>
      <c r="F35" s="45"/>
      <c r="G35" s="45"/>
    </row>
    <row r="36" spans="1:40" x14ac:dyDescent="0.25">
      <c r="A36" s="31" t="s">
        <v>88</v>
      </c>
      <c r="B36" s="45"/>
      <c r="C36" s="45"/>
      <c r="D36" s="45"/>
      <c r="E36" s="45"/>
      <c r="F36" s="45"/>
      <c r="G36" s="45"/>
    </row>
    <row r="37" spans="1:40" x14ac:dyDescent="0.25">
      <c r="A37" s="31"/>
      <c r="B37" s="45"/>
      <c r="C37" s="45"/>
      <c r="D37" s="45"/>
      <c r="E37" s="45"/>
      <c r="F37" s="45"/>
      <c r="G37" s="45"/>
    </row>
    <row r="38" spans="1:40" ht="13" x14ac:dyDescent="0.3">
      <c r="B38" s="49">
        <v>2009</v>
      </c>
      <c r="C38" s="49">
        <v>2010</v>
      </c>
      <c r="D38" s="49">
        <v>2011</v>
      </c>
      <c r="E38" s="49">
        <v>2012</v>
      </c>
      <c r="F38" s="49">
        <v>2013</v>
      </c>
      <c r="G38" s="49">
        <v>2014</v>
      </c>
      <c r="H38" s="49">
        <v>2015</v>
      </c>
    </row>
    <row r="39" spans="1:40" x14ac:dyDescent="0.25">
      <c r="A39" s="161" t="s">
        <v>89</v>
      </c>
      <c r="B39" s="162" t="e">
        <v>#REF!</v>
      </c>
      <c r="C39" s="162" t="e">
        <v>#REF!</v>
      </c>
      <c r="D39" s="162" t="e">
        <v>#REF!</v>
      </c>
      <c r="E39" s="162" t="e">
        <v>#REF!</v>
      </c>
      <c r="F39" s="162" t="e">
        <v>#REF!</v>
      </c>
      <c r="G39" s="162" t="e">
        <v>#REF!</v>
      </c>
      <c r="H39" s="162" t="e">
        <v>#REF!</v>
      </c>
    </row>
    <row r="40" spans="1:40" x14ac:dyDescent="0.25">
      <c r="A40" s="161" t="s">
        <v>95</v>
      </c>
      <c r="B40" s="46">
        <v>27.474</v>
      </c>
      <c r="C40" s="46">
        <v>29.265999999999998</v>
      </c>
      <c r="D40" s="46">
        <v>31.387</v>
      </c>
      <c r="E40" s="46">
        <v>33.856999999999999</v>
      </c>
      <c r="F40" s="46">
        <v>29.875</v>
      </c>
      <c r="G40" s="46">
        <v>26.337</v>
      </c>
      <c r="H40" s="46">
        <v>25.408000000000001</v>
      </c>
      <c r="J40" s="189">
        <v>7.2473177065536909E-2</v>
      </c>
    </row>
    <row r="41" spans="1:40" x14ac:dyDescent="0.25">
      <c r="A41" s="161" t="s">
        <v>90</v>
      </c>
      <c r="B41" s="46">
        <v>7.3090000000000002</v>
      </c>
      <c r="C41" s="46">
        <v>6.9139999999999997</v>
      </c>
      <c r="D41" s="46">
        <v>6.8460000000000001</v>
      </c>
      <c r="E41" s="46">
        <v>6.8209999999999997</v>
      </c>
      <c r="F41" s="46">
        <v>6.9429999999999996</v>
      </c>
      <c r="G41" s="46">
        <v>6.19</v>
      </c>
      <c r="H41" s="46">
        <v>5.9829999999999997</v>
      </c>
      <c r="J41" s="189">
        <v>-9.8351171536013027E-3</v>
      </c>
    </row>
    <row r="42" spans="1:40" x14ac:dyDescent="0.25">
      <c r="A42" s="161" t="s">
        <v>91</v>
      </c>
      <c r="B42" s="46">
        <v>3.3679999999999999</v>
      </c>
      <c r="C42" s="46">
        <v>2.93</v>
      </c>
      <c r="D42" s="46">
        <v>3.254</v>
      </c>
      <c r="E42" s="46">
        <v>3.1429999999999998</v>
      </c>
      <c r="F42" s="46">
        <v>3.0019999999999998</v>
      </c>
      <c r="G42" s="46">
        <v>3.0139999999999998</v>
      </c>
      <c r="H42" s="46">
        <v>3.3380000000000001</v>
      </c>
      <c r="J42" s="189">
        <v>0.110580204778157</v>
      </c>
    </row>
    <row r="43" spans="1:40" x14ac:dyDescent="0.25">
      <c r="A43" s="161" t="s">
        <v>92</v>
      </c>
      <c r="B43" s="46">
        <v>3.698</v>
      </c>
      <c r="C43" s="46">
        <v>3.8210000000000002</v>
      </c>
      <c r="D43" s="46">
        <v>4.0759999999999996</v>
      </c>
      <c r="E43" s="46">
        <v>4.2140000000000004</v>
      </c>
      <c r="F43" s="46">
        <v>3.919</v>
      </c>
      <c r="G43" s="46">
        <v>3.7650000000000001</v>
      </c>
      <c r="H43" s="46">
        <v>3.3450000000000002</v>
      </c>
      <c r="J43" s="189">
        <v>6.6736456425019464E-2</v>
      </c>
    </row>
    <row r="44" spans="1:40" x14ac:dyDescent="0.25">
      <c r="A44" s="161" t="s">
        <v>93</v>
      </c>
      <c r="B44" s="162">
        <v>2.2759999999999998</v>
      </c>
      <c r="C44" s="162">
        <v>2.3820000000000001</v>
      </c>
      <c r="D44" s="162">
        <v>2.3969999999999998</v>
      </c>
      <c r="E44" s="162">
        <v>2.2890000000000001</v>
      </c>
      <c r="F44" s="162">
        <v>2.875</v>
      </c>
      <c r="G44" s="162">
        <v>0</v>
      </c>
      <c r="H44" s="162">
        <v>0</v>
      </c>
      <c r="J44" s="189">
        <v>6.2972292191434409E-3</v>
      </c>
    </row>
    <row r="45" spans="1:40" x14ac:dyDescent="0.25">
      <c r="A45" s="161" t="s">
        <v>37</v>
      </c>
      <c r="B45" s="45">
        <v>47.137</v>
      </c>
      <c r="C45" s="45">
        <v>44.183</v>
      </c>
      <c r="D45" s="45">
        <v>45.292000000000002</v>
      </c>
      <c r="E45" s="45">
        <v>47.877000000000002</v>
      </c>
      <c r="F45" s="45">
        <v>50.311</v>
      </c>
      <c r="G45" s="45">
        <v>46.121000000000002</v>
      </c>
      <c r="H45" s="45">
        <v>41.703000000000003</v>
      </c>
    </row>
    <row r="46" spans="1:40" x14ac:dyDescent="0.25">
      <c r="A46" s="161" t="s">
        <v>94</v>
      </c>
      <c r="B46" s="45">
        <v>3.6536105484054815</v>
      </c>
      <c r="C46" s="45">
        <v>-1.3624963827529655</v>
      </c>
      <c r="D46" s="45">
        <v>-3.2699685014278472</v>
      </c>
      <c r="E46" s="45">
        <v>-2.8945905343222478</v>
      </c>
      <c r="F46" s="45">
        <v>4.3857880064060666</v>
      </c>
      <c r="G46" s="45">
        <v>8.5574725633491511</v>
      </c>
      <c r="H46" s="33" t="e">
        <v>#REF!</v>
      </c>
    </row>
    <row r="47" spans="1:40" x14ac:dyDescent="0.25">
      <c r="A47" s="161"/>
      <c r="B47" s="45"/>
      <c r="C47" s="45"/>
      <c r="D47" s="45"/>
      <c r="E47" s="45"/>
      <c r="F47" s="45"/>
      <c r="G47" s="45"/>
    </row>
    <row r="48" spans="1:40" x14ac:dyDescent="0.25">
      <c r="A48" s="161" t="s">
        <v>46</v>
      </c>
      <c r="B48" s="45">
        <v>82.438999999999993</v>
      </c>
      <c r="C48" s="45">
        <v>82.936000000000007</v>
      </c>
      <c r="D48" s="45">
        <v>81.590999999999994</v>
      </c>
      <c r="E48" s="45">
        <v>84.537000000000006</v>
      </c>
      <c r="F48" s="45">
        <v>84.295000000000002</v>
      </c>
      <c r="G48" s="45">
        <v>79.638000000000005</v>
      </c>
      <c r="H48" s="45">
        <v>74.879000000000005</v>
      </c>
    </row>
    <row r="49" spans="1:49" ht="13" x14ac:dyDescent="0.3">
      <c r="B49" s="49">
        <v>2009</v>
      </c>
      <c r="C49" s="49">
        <v>2010</v>
      </c>
      <c r="D49" s="49">
        <v>2011</v>
      </c>
      <c r="E49" s="49">
        <v>2012</v>
      </c>
      <c r="F49" s="49">
        <v>2013</v>
      </c>
      <c r="G49" s="49">
        <v>2014</v>
      </c>
      <c r="H49" s="49">
        <v>2015</v>
      </c>
    </row>
    <row r="50" spans="1:49" x14ac:dyDescent="0.25">
      <c r="A50" s="161" t="s">
        <v>89</v>
      </c>
      <c r="B50" s="46" t="e">
        <v>#REF!</v>
      </c>
      <c r="C50" s="46" t="e">
        <v>#REF!</v>
      </c>
      <c r="D50" s="46" t="e">
        <v>#REF!</v>
      </c>
      <c r="E50" s="46" t="e">
        <v>#REF!</v>
      </c>
      <c r="F50" s="46" t="e">
        <v>#REF!</v>
      </c>
      <c r="G50" s="46" t="e">
        <v>#REF!</v>
      </c>
      <c r="H50" s="46" t="e">
        <v>#REF!</v>
      </c>
    </row>
    <row r="51" spans="1:49" x14ac:dyDescent="0.25">
      <c r="A51" s="161" t="s">
        <v>95</v>
      </c>
      <c r="B51" s="46">
        <v>33.326459564041294</v>
      </c>
      <c r="C51" s="46">
        <v>35.287450564290538</v>
      </c>
      <c r="D51" s="46">
        <v>38.468703656040496</v>
      </c>
      <c r="E51" s="46">
        <v>40.049918970391658</v>
      </c>
      <c r="F51" s="46">
        <v>35.441010736105341</v>
      </c>
      <c r="G51" s="46">
        <v>33.070895803510886</v>
      </c>
      <c r="H51" s="46">
        <v>33.932077084362774</v>
      </c>
    </row>
    <row r="52" spans="1:49" x14ac:dyDescent="0.25">
      <c r="A52" s="161" t="s">
        <v>90</v>
      </c>
      <c r="B52" s="46">
        <v>8.8659493686240758</v>
      </c>
      <c r="C52" s="46">
        <v>8.3365486640300936</v>
      </c>
      <c r="D52" s="46">
        <v>8.3906313196308417</v>
      </c>
      <c r="E52" s="46">
        <v>8.0686563279983901</v>
      </c>
      <c r="F52" s="46">
        <v>8.2365502105700212</v>
      </c>
      <c r="G52" s="46">
        <v>7.7726713378035601</v>
      </c>
      <c r="H52" s="46">
        <v>7.9902242284218534</v>
      </c>
    </row>
    <row r="53" spans="1:49" x14ac:dyDescent="0.25">
      <c r="A53" s="161" t="s">
        <v>91</v>
      </c>
      <c r="B53" s="46">
        <v>4.0854449956937859</v>
      </c>
      <c r="C53" s="46">
        <v>3.5328446030674252</v>
      </c>
      <c r="D53" s="46">
        <v>3.9881849713816475</v>
      </c>
      <c r="E53" s="46">
        <v>3.7178986715875881</v>
      </c>
      <c r="F53" s="46">
        <v>3.5613025683611124</v>
      </c>
      <c r="G53" s="46">
        <v>3.7846254300710709</v>
      </c>
      <c r="H53" s="46">
        <v>4.4578586786682513</v>
      </c>
    </row>
    <row r="54" spans="1:49" x14ac:dyDescent="0.25">
      <c r="A54" s="161" t="s">
        <v>92</v>
      </c>
      <c r="B54" s="46">
        <v>4.4857409721127137</v>
      </c>
      <c r="C54" s="46">
        <v>4.6071669721230828</v>
      </c>
      <c r="D54" s="46">
        <v>4.9956490299175158</v>
      </c>
      <c r="E54" s="46">
        <v>4.98479955522434</v>
      </c>
      <c r="F54" s="46">
        <v>4.6491488225873425</v>
      </c>
      <c r="G54" s="46">
        <v>4.7276425826866575</v>
      </c>
      <c r="H54" s="46">
        <v>4.467207094111834</v>
      </c>
    </row>
    <row r="55" spans="1:49" x14ac:dyDescent="0.25">
      <c r="A55" s="161" t="s">
        <v>93</v>
      </c>
      <c r="B55" s="46">
        <v>2.7608292191802426</v>
      </c>
      <c r="C55" s="46">
        <v>2.872094144882801</v>
      </c>
      <c r="D55" s="46">
        <v>2.9378240247086076</v>
      </c>
      <c r="E55" s="46">
        <v>2.7076901238510946</v>
      </c>
      <c r="F55" s="46">
        <v>3.4106412005457027</v>
      </c>
      <c r="G55" s="46">
        <v>0</v>
      </c>
      <c r="H55" s="46">
        <v>0</v>
      </c>
    </row>
    <row r="56" spans="1:49" x14ac:dyDescent="0.25">
      <c r="A56" s="161" t="s">
        <v>37</v>
      </c>
      <c r="B56" s="46">
        <v>57.178034668057599</v>
      </c>
      <c r="C56" s="46">
        <v>53.27360856564097</v>
      </c>
      <c r="D56" s="46">
        <v>55.51102450025126</v>
      </c>
      <c r="E56" s="46">
        <v>56.634373114730828</v>
      </c>
      <c r="F56" s="46">
        <v>59.684441544575591</v>
      </c>
      <c r="G56" s="46">
        <v>57.913307717421326</v>
      </c>
      <c r="H56" s="46">
        <v>55.693852749101879</v>
      </c>
    </row>
    <row r="57" spans="1:49" x14ac:dyDescent="0.25">
      <c r="A57" s="161" t="s">
        <v>94</v>
      </c>
      <c r="B57" s="46">
        <v>4.4318957634195977</v>
      </c>
      <c r="C57" s="46">
        <v>-1.6428286663848817</v>
      </c>
      <c r="D57" s="46">
        <v>-4.0077563719378944</v>
      </c>
      <c r="E57" s="46">
        <v>-3.4240516393085252</v>
      </c>
      <c r="F57" s="46">
        <v>5.2029040944374714</v>
      </c>
      <c r="G57" s="46">
        <v>10.745463928462733</v>
      </c>
      <c r="H57" s="46" t="e">
        <v>#REF!</v>
      </c>
    </row>
    <row r="58" spans="1:49" x14ac:dyDescent="0.25">
      <c r="B58" s="45"/>
      <c r="C58" s="45"/>
      <c r="D58" s="45"/>
      <c r="E58" s="45"/>
      <c r="F58" s="45"/>
      <c r="G58" s="45"/>
    </row>
    <row r="59" spans="1:49" x14ac:dyDescent="0.25">
      <c r="B59" s="45"/>
      <c r="C59" s="45"/>
      <c r="D59" s="45"/>
      <c r="E59" s="45"/>
      <c r="F59" s="45"/>
      <c r="G59" s="45"/>
    </row>
    <row r="60" spans="1:49" ht="15.5" x14ac:dyDescent="0.35">
      <c r="A60" s="54" t="s">
        <v>42</v>
      </c>
    </row>
    <row r="61" spans="1:49" x14ac:dyDescent="0.25">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row>
    <row r="62" spans="1:49" ht="13" x14ac:dyDescent="0.3">
      <c r="A62" s="49"/>
      <c r="B62" s="62">
        <v>1980</v>
      </c>
      <c r="C62" s="62">
        <v>1981</v>
      </c>
      <c r="D62" s="62">
        <v>1982</v>
      </c>
      <c r="E62" s="62">
        <v>1983</v>
      </c>
      <c r="F62" s="62">
        <v>1984</v>
      </c>
      <c r="G62" s="62">
        <v>1985</v>
      </c>
      <c r="H62" s="62">
        <v>1986</v>
      </c>
      <c r="I62" s="62">
        <v>1987</v>
      </c>
      <c r="J62" s="62">
        <v>1988</v>
      </c>
      <c r="K62" s="62">
        <v>1989</v>
      </c>
      <c r="L62" s="62">
        <v>1990</v>
      </c>
      <c r="M62" s="62">
        <v>1991</v>
      </c>
      <c r="N62" s="62">
        <v>1992</v>
      </c>
      <c r="O62" s="62">
        <v>1993</v>
      </c>
      <c r="P62" s="62">
        <v>1994</v>
      </c>
      <c r="Q62" s="62">
        <v>1995</v>
      </c>
      <c r="R62" s="62">
        <v>1996</v>
      </c>
      <c r="S62" s="62">
        <v>1997</v>
      </c>
      <c r="T62" s="62">
        <v>1998</v>
      </c>
      <c r="U62" s="62">
        <v>1999</v>
      </c>
      <c r="V62" s="62">
        <v>2000</v>
      </c>
      <c r="W62" s="62">
        <v>2001</v>
      </c>
      <c r="X62" s="62">
        <v>2002</v>
      </c>
      <c r="Y62" s="62">
        <v>2003</v>
      </c>
      <c r="Z62" s="62">
        <v>2004</v>
      </c>
      <c r="AA62" s="62">
        <v>2005</v>
      </c>
      <c r="AB62" s="62">
        <v>2006</v>
      </c>
      <c r="AC62" s="62">
        <v>2007</v>
      </c>
      <c r="AD62" s="62">
        <v>2008</v>
      </c>
      <c r="AE62" s="62">
        <v>2009</v>
      </c>
      <c r="AF62" s="62">
        <v>2010</v>
      </c>
      <c r="AG62" s="62">
        <v>2011</v>
      </c>
      <c r="AH62" s="62">
        <v>2012</v>
      </c>
      <c r="AI62" s="62">
        <v>2013</v>
      </c>
      <c r="AJ62" s="62">
        <v>2014</v>
      </c>
      <c r="AK62" s="62">
        <v>2015</v>
      </c>
      <c r="AL62" s="62">
        <v>2016</v>
      </c>
      <c r="AM62" s="62">
        <v>2017</v>
      </c>
      <c r="AN62" s="62">
        <v>2018</v>
      </c>
      <c r="AO62" s="62">
        <v>2019</v>
      </c>
      <c r="AP62" s="62">
        <v>2020</v>
      </c>
      <c r="AR62" s="232" t="s">
        <v>51</v>
      </c>
      <c r="AS62" s="232"/>
      <c r="AT62" s="232"/>
      <c r="AU62" s="232"/>
      <c r="AV62" s="232"/>
      <c r="AW62" s="78"/>
    </row>
    <row r="63" spans="1:49" ht="12.75" customHeight="1" x14ac:dyDescent="0.25">
      <c r="A63" s="61" t="s">
        <v>35</v>
      </c>
      <c r="B63" s="63">
        <f>B72/B$71*100</f>
        <v>-0.42853654989561701</v>
      </c>
      <c r="C63" s="63">
        <f t="shared" ref="C63:AN67" si="6">C72/C$71*100</f>
        <v>-2.4075205010870953</v>
      </c>
      <c r="D63" s="63">
        <f t="shared" si="6"/>
        <v>-2.8369151121584086</v>
      </c>
      <c r="E63" s="63">
        <f t="shared" si="6"/>
        <v>-2.5407661688990859</v>
      </c>
      <c r="F63" s="63">
        <f t="shared" si="6"/>
        <v>-2.7360948836349519</v>
      </c>
      <c r="G63" s="63">
        <f t="shared" si="6"/>
        <v>-2.9724586802705484</v>
      </c>
      <c r="H63" s="63">
        <f t="shared" si="6"/>
        <v>-3.1974128508213426</v>
      </c>
      <c r="I63" s="63">
        <f t="shared" si="6"/>
        <v>-2.0144100965864951</v>
      </c>
      <c r="J63" s="63">
        <f t="shared" si="6"/>
        <v>-2.5644845542496024</v>
      </c>
      <c r="K63" s="63">
        <f t="shared" si="6"/>
        <v>-1.7821311118973844</v>
      </c>
      <c r="L63" s="63">
        <f t="shared" si="6"/>
        <v>-2.4337816132022074</v>
      </c>
      <c r="M63" s="63">
        <f t="shared" si="6"/>
        <v>-2.862952363717143</v>
      </c>
      <c r="N63" s="63">
        <f t="shared" si="6"/>
        <v>-4.6011286701786416</v>
      </c>
      <c r="O63" s="63">
        <f t="shared" si="6"/>
        <v>-6.3587970307562021</v>
      </c>
      <c r="P63" s="63">
        <f t="shared" si="6"/>
        <v>-5.4229838402302644</v>
      </c>
      <c r="Q63" s="63">
        <f t="shared" si="6"/>
        <v>-5.1085444625224081</v>
      </c>
      <c r="R63" s="63">
        <f t="shared" si="6"/>
        <v>-3.9058809314046483</v>
      </c>
      <c r="S63" s="63">
        <f t="shared" si="6"/>
        <v>-3.6529118140637542</v>
      </c>
      <c r="T63" s="63">
        <f t="shared" si="6"/>
        <v>-2.3785857308415705</v>
      </c>
      <c r="U63" s="63">
        <f t="shared" si="6"/>
        <v>-1.6029272831206458</v>
      </c>
      <c r="V63" s="63">
        <f t="shared" si="6"/>
        <v>-1.3184902580870332</v>
      </c>
      <c r="W63" s="63">
        <f t="shared" si="6"/>
        <v>-1.3792095525831014</v>
      </c>
      <c r="X63" s="63">
        <f t="shared" si="6"/>
        <v>-3.1602266269749886</v>
      </c>
      <c r="Y63" s="63">
        <f t="shared" si="6"/>
        <v>-4.0154763876582864</v>
      </c>
      <c r="Z63" s="63">
        <f t="shared" si="6"/>
        <v>-3.5905712432476622</v>
      </c>
      <c r="AA63" s="63">
        <f t="shared" si="6"/>
        <v>-3.3555600452649887</v>
      </c>
      <c r="AB63" s="63">
        <f t="shared" si="6"/>
        <v>-2.4436859675873803</v>
      </c>
      <c r="AC63" s="63">
        <f t="shared" si="6"/>
        <v>-2.6362443929790218</v>
      </c>
      <c r="AD63" s="63">
        <f t="shared" si="6"/>
        <v>-3.2637348722919839</v>
      </c>
      <c r="AE63" s="63">
        <f t="shared" si="6"/>
        <v>-7.1747781175569809</v>
      </c>
      <c r="AF63" s="63">
        <f t="shared" si="6"/>
        <v>-6.8866715824591571</v>
      </c>
      <c r="AG63" s="63">
        <f t="shared" si="6"/>
        <v>-5.1547611765732109</v>
      </c>
      <c r="AH63" s="63">
        <f t="shared" si="6"/>
        <v>-4.9809834179283241</v>
      </c>
      <c r="AI63" s="63">
        <f t="shared" si="6"/>
        <v>-4.084094330544211</v>
      </c>
      <c r="AJ63" s="63">
        <f t="shared" si="6"/>
        <v>-3.9046593464867092</v>
      </c>
      <c r="AK63" s="63">
        <f t="shared" si="6"/>
        <v>-3.6251746699465857</v>
      </c>
      <c r="AL63" s="63">
        <f t="shared" si="6"/>
        <v>-3.6372563983547943</v>
      </c>
      <c r="AM63" s="63">
        <f t="shared" si="6"/>
        <v>-2.9584170931926188</v>
      </c>
      <c r="AN63" s="64">
        <f t="shared" si="6"/>
        <v>-2.2889545408000402</v>
      </c>
      <c r="AO63" s="64">
        <f t="shared" ref="AO63:AP63" si="7">AO72/AO$71*100</f>
        <v>-3.0646507783158641</v>
      </c>
      <c r="AP63" s="64">
        <f t="shared" si="7"/>
        <v>-9.2059450325528385</v>
      </c>
      <c r="AR63" s="231" t="s">
        <v>58</v>
      </c>
      <c r="AS63" s="231"/>
      <c r="AT63" s="231"/>
      <c r="AU63" s="231"/>
      <c r="AV63" s="231"/>
      <c r="AW63" s="80"/>
    </row>
    <row r="64" spans="1:49" ht="13" x14ac:dyDescent="0.25">
      <c r="A64" s="82" t="s">
        <v>109</v>
      </c>
      <c r="B64" s="64">
        <f t="shared" ref="B64:Q67" si="8">B73/B$71*100</f>
        <v>-0.24968451874083433</v>
      </c>
      <c r="C64" s="64">
        <f t="shared" si="8"/>
        <v>-1.1133654833989681</v>
      </c>
      <c r="D64" s="64">
        <f t="shared" si="8"/>
        <v>-1.5546376727480211</v>
      </c>
      <c r="E64" s="64">
        <f t="shared" si="8"/>
        <v>-1.9984245036113377</v>
      </c>
      <c r="F64" s="64">
        <f t="shared" si="8"/>
        <v>-2.2259323483404909</v>
      </c>
      <c r="G64" s="64">
        <f t="shared" si="8"/>
        <v>-2.4821521356827887</v>
      </c>
      <c r="H64" s="64">
        <f t="shared" si="8"/>
        <v>-1.8064167280901484</v>
      </c>
      <c r="I64" s="64">
        <f t="shared" si="8"/>
        <v>-1.4319216234913181</v>
      </c>
      <c r="J64" s="64">
        <f t="shared" si="8"/>
        <v>-1.9613815992737234</v>
      </c>
      <c r="K64" s="64">
        <f t="shared" si="8"/>
        <v>-1.4984142342632911</v>
      </c>
      <c r="L64" s="64">
        <f t="shared" si="8"/>
        <v>-2.0337040226383727</v>
      </c>
      <c r="M64" s="64">
        <f t="shared" si="8"/>
        <v>-1.8617663347480637</v>
      </c>
      <c r="N64" s="64">
        <f t="shared" si="8"/>
        <v>-3.359996360264776</v>
      </c>
      <c r="O64" s="64">
        <f t="shared" si="8"/>
        <v>-5.1973589224879611</v>
      </c>
      <c r="P64" s="64">
        <f t="shared" si="8"/>
        <v>-4.6890875994114118</v>
      </c>
      <c r="Q64" s="64">
        <f t="shared" si="8"/>
        <v>-3.6568168874184339</v>
      </c>
      <c r="R64" s="64">
        <f t="shared" si="6"/>
        <v>-3.4143717489382657</v>
      </c>
      <c r="S64" s="64">
        <f t="shared" si="6"/>
        <v>-3.7577249495045706</v>
      </c>
      <c r="T64" s="64">
        <f t="shared" si="6"/>
        <v>-2.6863757304071765</v>
      </c>
      <c r="U64" s="64">
        <f t="shared" si="6"/>
        <v>-2.4001439561034377</v>
      </c>
      <c r="V64" s="64">
        <f t="shared" si="6"/>
        <v>-2.1905401882113669</v>
      </c>
      <c r="W64" s="64">
        <f t="shared" si="6"/>
        <v>-2.1260565636636879</v>
      </c>
      <c r="X64" s="64">
        <f t="shared" si="6"/>
        <v>-3.5903106787817598</v>
      </c>
      <c r="Y64" s="64">
        <f t="shared" si="6"/>
        <v>-3.8185629546374584</v>
      </c>
      <c r="Z64" s="64">
        <f t="shared" si="6"/>
        <v>-3.1485572754759978</v>
      </c>
      <c r="AA64" s="64">
        <f t="shared" si="6"/>
        <v>-2.9651086730477969</v>
      </c>
      <c r="AB64" s="64">
        <f t="shared" si="6"/>
        <v>-2.748801774137549</v>
      </c>
      <c r="AC64" s="64">
        <f t="shared" si="6"/>
        <v>-2.0607715944022265</v>
      </c>
      <c r="AD64" s="64">
        <f t="shared" si="6"/>
        <v>-3.3236631999996198</v>
      </c>
      <c r="AE64" s="64">
        <f t="shared" si="6"/>
        <v>-5.9977621037996673</v>
      </c>
      <c r="AF64" s="64">
        <f t="shared" si="6"/>
        <v>-6.1580052058945052</v>
      </c>
      <c r="AG64" s="64">
        <f t="shared" si="6"/>
        <v>-4.4887969696774705</v>
      </c>
      <c r="AH64" s="64">
        <f t="shared" si="6"/>
        <v>-4.076398951104462</v>
      </c>
      <c r="AI64" s="64">
        <f t="shared" si="6"/>
        <v>-3.3157170514433503</v>
      </c>
      <c r="AJ64" s="64">
        <f t="shared" si="6"/>
        <v>-3.4544706049265841</v>
      </c>
      <c r="AK64" s="64">
        <f t="shared" si="6"/>
        <v>-3.33210215280709</v>
      </c>
      <c r="AL64" s="64">
        <f t="shared" si="6"/>
        <v>-3.398863718254407</v>
      </c>
      <c r="AM64" s="64">
        <f t="shared" si="6"/>
        <v>-3.0532699645923196</v>
      </c>
      <c r="AN64" s="64">
        <f t="shared" si="6"/>
        <v>-2.7923172031044663</v>
      </c>
      <c r="AO64" s="64">
        <f t="shared" ref="AO64:AP64" si="9">AO73/AO$71*100</f>
        <v>-3.5152924863648551</v>
      </c>
      <c r="AP64" s="64">
        <f t="shared" si="9"/>
        <v>-7.9036946288677949</v>
      </c>
      <c r="AR64" s="231"/>
      <c r="AS64" s="231"/>
      <c r="AT64" s="231"/>
      <c r="AU64" s="231"/>
      <c r="AV64" s="231"/>
      <c r="AW64" s="80"/>
    </row>
    <row r="65" spans="1:49" ht="13" x14ac:dyDescent="0.25">
      <c r="A65" s="60" t="s">
        <v>36</v>
      </c>
      <c r="B65" s="64">
        <f t="shared" si="8"/>
        <v>0.25920263426021334</v>
      </c>
      <c r="C65" s="64">
        <f t="shared" si="6"/>
        <v>0.12353297896113952</v>
      </c>
      <c r="D65" s="64">
        <f t="shared" si="6"/>
        <v>0.13037795630949356</v>
      </c>
      <c r="E65" s="64">
        <f t="shared" si="6"/>
        <v>0.11391019670584623</v>
      </c>
      <c r="F65" s="64">
        <f t="shared" si="6"/>
        <v>-9.391403477558069E-2</v>
      </c>
      <c r="G65" s="64">
        <f t="shared" si="6"/>
        <v>0.16207171918001098</v>
      </c>
      <c r="H65" s="64">
        <f t="shared" si="6"/>
        <v>-0.1556599667834398</v>
      </c>
      <c r="I65" s="64">
        <f t="shared" si="6"/>
        <v>9.4628091297051641E-3</v>
      </c>
      <c r="J65" s="64">
        <f t="shared" si="6"/>
        <v>9.9760578394756411E-2</v>
      </c>
      <c r="K65" s="64">
        <f t="shared" si="6"/>
        <v>0.24831494839943163</v>
      </c>
      <c r="L65" s="64">
        <f t="shared" si="6"/>
        <v>0.21498831379053013</v>
      </c>
      <c r="M65" s="64">
        <f t="shared" si="6"/>
        <v>0.20646599353122438</v>
      </c>
      <c r="N65" s="64">
        <f t="shared" si="6"/>
        <v>0.21167420032298834</v>
      </c>
      <c r="O65" s="64">
        <f t="shared" si="6"/>
        <v>0.16600728633822731</v>
      </c>
      <c r="P65" s="64">
        <f t="shared" si="6"/>
        <v>0.15933998530308996</v>
      </c>
      <c r="Q65" s="64">
        <f t="shared" si="6"/>
        <v>-0.41969258687700167</v>
      </c>
      <c r="R65" s="64">
        <f t="shared" si="6"/>
        <v>-4.240314799181933E-2</v>
      </c>
      <c r="S65" s="64">
        <f t="shared" si="6"/>
        <v>0.21697479329258151</v>
      </c>
      <c r="T65" s="64">
        <f t="shared" si="6"/>
        <v>0.11435792822120479</v>
      </c>
      <c r="U65" s="64">
        <f t="shared" si="6"/>
        <v>0.16459679898811996</v>
      </c>
      <c r="V65" s="64">
        <f t="shared" si="6"/>
        <v>1.5758308804015232E-2</v>
      </c>
      <c r="W65" s="64">
        <f t="shared" si="6"/>
        <v>1.0011702620683367E-2</v>
      </c>
      <c r="X65" s="64">
        <f t="shared" si="6"/>
        <v>0.13962459259856788</v>
      </c>
      <c r="Y65" s="64">
        <f t="shared" si="6"/>
        <v>5.7093243893612651E-2</v>
      </c>
      <c r="Z65" s="64">
        <f t="shared" si="6"/>
        <v>0.38749578189010658</v>
      </c>
      <c r="AA65" s="64">
        <f t="shared" si="6"/>
        <v>0.23370454142717431</v>
      </c>
      <c r="AB65" s="64">
        <f t="shared" si="6"/>
        <v>0.3627950847524164</v>
      </c>
      <c r="AC65" s="64">
        <f t="shared" si="6"/>
        <v>-0.36783487778704471</v>
      </c>
      <c r="AD65" s="64">
        <f t="shared" si="6"/>
        <v>-0.13456268558137999</v>
      </c>
      <c r="AE65" s="64">
        <f t="shared" si="6"/>
        <v>-6.8476800379176805E-2</v>
      </c>
      <c r="AF65" s="64">
        <f t="shared" si="6"/>
        <v>0.56733636307256285</v>
      </c>
      <c r="AG65" s="64">
        <f t="shared" si="6"/>
        <v>-1.015367079378535E-2</v>
      </c>
      <c r="AH65" s="64">
        <f t="shared" si="6"/>
        <v>-0.12255814951410979</v>
      </c>
      <c r="AI65" s="64">
        <f t="shared" si="6"/>
        <v>6.3338697521161419E-2</v>
      </c>
      <c r="AJ65" s="64">
        <f t="shared" si="6"/>
        <v>0.12150165250620418</v>
      </c>
      <c r="AK65" s="64">
        <f t="shared" si="6"/>
        <v>-0.11376290010334533</v>
      </c>
      <c r="AL65" s="64">
        <f t="shared" si="6"/>
        <v>-0.27760259143496119</v>
      </c>
      <c r="AM65" s="64">
        <f t="shared" si="6"/>
        <v>-0.19188226577783213</v>
      </c>
      <c r="AN65" s="64">
        <f t="shared" si="6"/>
        <v>-0.10806895086797909</v>
      </c>
      <c r="AO65" s="64">
        <f t="shared" ref="AO65:AP65" si="10">AO74/AO$71*100</f>
        <v>-9.9973950160709521E-2</v>
      </c>
      <c r="AP65" s="64">
        <f t="shared" si="10"/>
        <v>0.99949640006730311</v>
      </c>
      <c r="AR65" s="231"/>
      <c r="AS65" s="231"/>
      <c r="AT65" s="231"/>
      <c r="AU65" s="231"/>
      <c r="AV65" s="231"/>
      <c r="AW65" s="80"/>
    </row>
    <row r="66" spans="1:49" ht="13" x14ac:dyDescent="0.25">
      <c r="A66" s="60" t="s">
        <v>37</v>
      </c>
      <c r="B66" s="64">
        <f t="shared" si="8"/>
        <v>-1.1021092365342453</v>
      </c>
      <c r="C66" s="64">
        <f t="shared" si="6"/>
        <v>-1.2455261624780298</v>
      </c>
      <c r="D66" s="64">
        <f t="shared" si="6"/>
        <v>-1.3331316684421</v>
      </c>
      <c r="E66" s="64">
        <f t="shared" si="6"/>
        <v>-1.1776869324743431</v>
      </c>
      <c r="F66" s="64">
        <f t="shared" si="6"/>
        <v>-0.74862497901678993</v>
      </c>
      <c r="G66" s="64">
        <f t="shared" si="6"/>
        <v>-0.76561729883000229</v>
      </c>
      <c r="H66" s="64">
        <f t="shared" si="6"/>
        <v>-0.65197956118836564</v>
      </c>
      <c r="I66" s="64">
        <f t="shared" si="6"/>
        <v>-0.53774457313620927</v>
      </c>
      <c r="J66" s="64">
        <f t="shared" si="6"/>
        <v>-0.59650989399854948</v>
      </c>
      <c r="K66" s="64">
        <f t="shared" si="6"/>
        <v>-0.61236311588325043</v>
      </c>
      <c r="L66" s="64">
        <f t="shared" si="6"/>
        <v>-0.49974104728792246</v>
      </c>
      <c r="M66" s="64">
        <f t="shared" si="6"/>
        <v>-0.73518015265377379</v>
      </c>
      <c r="N66" s="64">
        <f t="shared" si="6"/>
        <v>-0.69063791926602347</v>
      </c>
      <c r="O66" s="64">
        <f t="shared" si="6"/>
        <v>-0.35022634248571044</v>
      </c>
      <c r="P66" s="64">
        <f t="shared" si="6"/>
        <v>-0.37258434861297129</v>
      </c>
      <c r="Q66" s="64">
        <f t="shared" si="6"/>
        <v>-0.31298412551574578</v>
      </c>
      <c r="R66" s="64">
        <f t="shared" si="6"/>
        <v>-7.2987716129046198E-2</v>
      </c>
      <c r="S66" s="64">
        <f t="shared" si="6"/>
        <v>0.11417283240636479</v>
      </c>
      <c r="T66" s="64">
        <f t="shared" si="6"/>
        <v>0.19542926672730976</v>
      </c>
      <c r="U66" s="64">
        <f t="shared" si="6"/>
        <v>0.2044255127068394</v>
      </c>
      <c r="V66" s="64">
        <f t="shared" si="6"/>
        <v>7.906207292658167E-2</v>
      </c>
      <c r="W66" s="64">
        <f t="shared" si="6"/>
        <v>5.9420105164316589E-2</v>
      </c>
      <c r="X66" s="64">
        <f t="shared" si="6"/>
        <v>9.0500919965782453E-2</v>
      </c>
      <c r="Y66" s="64">
        <f t="shared" si="6"/>
        <v>2.0482431214251803E-2</v>
      </c>
      <c r="Z66" s="64">
        <f t="shared" si="6"/>
        <v>-0.16684090684743164</v>
      </c>
      <c r="AA66" s="64">
        <f t="shared" si="6"/>
        <v>-0.19536725658438461</v>
      </c>
      <c r="AB66" s="64">
        <f t="shared" si="6"/>
        <v>-0.21313196701562501</v>
      </c>
      <c r="AC66" s="64">
        <f t="shared" si="6"/>
        <v>-0.41852098893988771</v>
      </c>
      <c r="AD66" s="64">
        <f t="shared" si="6"/>
        <v>-0.50045674671090645</v>
      </c>
      <c r="AE66" s="64">
        <f t="shared" si="6"/>
        <v>-0.32508405609873381</v>
      </c>
      <c r="AF66" s="64">
        <f t="shared" si="6"/>
        <v>-9.8431856632024098E-2</v>
      </c>
      <c r="AG66" s="64">
        <f t="shared" si="6"/>
        <v>-3.6679528465586621E-2</v>
      </c>
      <c r="AH66" s="64">
        <f t="shared" si="6"/>
        <v>-0.17569859715499547</v>
      </c>
      <c r="AI66" s="64">
        <f t="shared" si="6"/>
        <v>-0.40185357085014189</v>
      </c>
      <c r="AJ66" s="64">
        <f t="shared" si="6"/>
        <v>-0.22537347105381153</v>
      </c>
      <c r="AK66" s="64">
        <f t="shared" si="6"/>
        <v>-4.639670456035588E-3</v>
      </c>
      <c r="AL66" s="64">
        <f t="shared" si="6"/>
        <v>0.13602616500658843</v>
      </c>
      <c r="AM66" s="64">
        <f t="shared" si="6"/>
        <v>7.1346423232729064E-2</v>
      </c>
      <c r="AN66" s="64">
        <f t="shared" si="6"/>
        <v>0.11547383199636378</v>
      </c>
      <c r="AO66" s="64">
        <f t="shared" ref="AO66:AP66" si="11">AO75/AO$71*100</f>
        <v>-4.4387285217021281E-2</v>
      </c>
      <c r="AP66" s="64">
        <f t="shared" si="11"/>
        <v>-0.18147002024074541</v>
      </c>
      <c r="AR66" s="231"/>
      <c r="AS66" s="231"/>
      <c r="AT66" s="231"/>
      <c r="AU66" s="231"/>
      <c r="AV66" s="231"/>
      <c r="AW66" s="80"/>
    </row>
    <row r="67" spans="1:49" ht="13" x14ac:dyDescent="0.25">
      <c r="A67" s="77" t="s">
        <v>10</v>
      </c>
      <c r="B67" s="65">
        <f t="shared" si="8"/>
        <v>0.6638332195955442</v>
      </c>
      <c r="C67" s="65">
        <f t="shared" si="6"/>
        <v>-0.17137749779688152</v>
      </c>
      <c r="D67" s="65">
        <f t="shared" si="6"/>
        <v>-7.8841120176683849E-2</v>
      </c>
      <c r="E67" s="65">
        <f t="shared" si="6"/>
        <v>0.52112762055711259</v>
      </c>
      <c r="F67" s="65">
        <f t="shared" si="6"/>
        <v>0.33195216809983635</v>
      </c>
      <c r="G67" s="65">
        <f t="shared" si="6"/>
        <v>0.1131070548349136</v>
      </c>
      <c r="H67" s="65">
        <f t="shared" si="6"/>
        <v>-0.58311107430704623</v>
      </c>
      <c r="I67" s="65">
        <f t="shared" si="6"/>
        <v>-5.4323533892752261E-2</v>
      </c>
      <c r="J67" s="65">
        <f t="shared" si="6"/>
        <v>-0.10678597123945752</v>
      </c>
      <c r="K67" s="65">
        <f t="shared" si="6"/>
        <v>8.0030423595622374E-2</v>
      </c>
      <c r="L67" s="65">
        <f t="shared" si="6"/>
        <v>-0.11551469222210678</v>
      </c>
      <c r="M67" s="65">
        <f t="shared" si="6"/>
        <v>-0.47265506948586017</v>
      </c>
      <c r="N67" s="65">
        <f t="shared" si="6"/>
        <v>-0.76287594001116965</v>
      </c>
      <c r="O67" s="65">
        <f t="shared" si="6"/>
        <v>-0.97686882577827217</v>
      </c>
      <c r="P67" s="65">
        <f t="shared" si="6"/>
        <v>-0.52065187750898689</v>
      </c>
      <c r="Q67" s="65">
        <f t="shared" si="6"/>
        <v>-0.71929711300668486</v>
      </c>
      <c r="R67" s="65">
        <f t="shared" si="6"/>
        <v>-0.37635788415338578</v>
      </c>
      <c r="S67" s="65">
        <f t="shared" si="6"/>
        <v>-0.22633449025814292</v>
      </c>
      <c r="T67" s="65">
        <f t="shared" si="6"/>
        <v>-1.5533741867057029E-3</v>
      </c>
      <c r="U67" s="65">
        <f t="shared" si="6"/>
        <v>0.42840849415728427</v>
      </c>
      <c r="V67" s="65">
        <f t="shared" si="6"/>
        <v>0.77716191616711527</v>
      </c>
      <c r="W67" s="65">
        <f t="shared" si="6"/>
        <v>0.67748021435156303</v>
      </c>
      <c r="X67" s="65">
        <f t="shared" si="6"/>
        <v>0.19958066483755846</v>
      </c>
      <c r="Y67" s="65">
        <f t="shared" si="6"/>
        <v>-0.27418248490692682</v>
      </c>
      <c r="Z67" s="65">
        <f t="shared" si="6"/>
        <v>-0.66284489723591611</v>
      </c>
      <c r="AA67" s="65">
        <f t="shared" si="6"/>
        <v>-0.42878865705998975</v>
      </c>
      <c r="AB67" s="65">
        <f t="shared" si="6"/>
        <v>0.15550679695427783</v>
      </c>
      <c r="AC67" s="65">
        <f t="shared" si="6"/>
        <v>0.21103759897682312</v>
      </c>
      <c r="AD67" s="65">
        <f t="shared" si="6"/>
        <v>0.69514852491686407</v>
      </c>
      <c r="AE67" s="65">
        <f t="shared" si="6"/>
        <v>-0.78355844053790169</v>
      </c>
      <c r="AF67" s="65">
        <f t="shared" si="6"/>
        <v>-1.1975708830052021</v>
      </c>
      <c r="AG67" s="65">
        <f t="shared" si="6"/>
        <v>-0.61908242547946046</v>
      </c>
      <c r="AH67" s="65">
        <f t="shared" si="6"/>
        <v>-0.60627984587761663</v>
      </c>
      <c r="AI67" s="65">
        <f t="shared" si="6"/>
        <v>-0.42986240577187923</v>
      </c>
      <c r="AJ67" s="65">
        <f t="shared" si="6"/>
        <v>-0.34631692301251765</v>
      </c>
      <c r="AK67" s="65">
        <f t="shared" si="6"/>
        <v>-0.17466994658010948</v>
      </c>
      <c r="AL67" s="65">
        <f t="shared" si="6"/>
        <v>-9.6816253672013158E-2</v>
      </c>
      <c r="AM67" s="65">
        <f t="shared" si="6"/>
        <v>0.21538871394481759</v>
      </c>
      <c r="AN67" s="64">
        <f t="shared" si="6"/>
        <v>0.49595778117603551</v>
      </c>
      <c r="AO67" s="64">
        <f t="shared" ref="AO67:AP67" si="12">AO76/AO$71*100</f>
        <v>0.59500294342672377</v>
      </c>
      <c r="AP67" s="64">
        <f t="shared" si="12"/>
        <v>-2.1202767835115943</v>
      </c>
      <c r="AR67" s="231"/>
      <c r="AS67" s="231"/>
      <c r="AT67" s="231"/>
      <c r="AU67" s="231"/>
      <c r="AV67" s="231"/>
      <c r="AW67" s="80"/>
    </row>
    <row r="70" spans="1:49" x14ac:dyDescent="0.25">
      <c r="A70" s="31" t="s">
        <v>60</v>
      </c>
    </row>
    <row r="71" spans="1:49" s="31" customFormat="1" x14ac:dyDescent="0.25">
      <c r="A71" s="31" t="s">
        <v>96</v>
      </c>
      <c r="B71" s="31">
        <v>451.77009999999996</v>
      </c>
      <c r="C71" s="31">
        <v>509.98527300000001</v>
      </c>
      <c r="D71" s="31">
        <v>585.98863000000006</v>
      </c>
      <c r="E71" s="31">
        <v>650.51243999999997</v>
      </c>
      <c r="F71" s="31">
        <v>707.02957400000003</v>
      </c>
      <c r="G71" s="31">
        <v>757.68925400000001</v>
      </c>
      <c r="H71" s="31">
        <v>814.59608800000001</v>
      </c>
      <c r="I71" s="31">
        <v>855.98260400000004</v>
      </c>
      <c r="J71" s="31">
        <v>925.21516500000007</v>
      </c>
      <c r="K71" s="31">
        <v>997.12080000000003</v>
      </c>
      <c r="L71" s="31">
        <v>1053.5456370000002</v>
      </c>
      <c r="M71" s="31">
        <v>1091.7052060000001</v>
      </c>
      <c r="N71" s="31">
        <v>1130.9833679999999</v>
      </c>
      <c r="O71" s="31">
        <v>1142.118543</v>
      </c>
      <c r="P71" s="31">
        <v>1179.86706</v>
      </c>
      <c r="Q71" s="31">
        <v>1218.2726499999999</v>
      </c>
      <c r="R71" s="31">
        <v>1252.2655160000002</v>
      </c>
      <c r="S71" s="31">
        <v>1292.7768970000002</v>
      </c>
      <c r="T71" s="31">
        <v>1351.895775</v>
      </c>
      <c r="U71" s="31">
        <v>1400.9992990000001</v>
      </c>
      <c r="V71" s="31">
        <v>1478.5850619999999</v>
      </c>
      <c r="W71" s="31">
        <v>1538.1999029999999</v>
      </c>
      <c r="X71" s="31">
        <v>1587.8291629999999</v>
      </c>
      <c r="Y71" s="31">
        <v>1630.665796</v>
      </c>
      <c r="Z71" s="31">
        <v>1704.0185490000001</v>
      </c>
      <c r="AA71" s="31">
        <v>1765.9049219999999</v>
      </c>
      <c r="AB71" s="31">
        <v>1848.1507279999998</v>
      </c>
      <c r="AC71" s="31">
        <v>1941.360222</v>
      </c>
      <c r="AD71" s="31">
        <v>1992.3799739999999</v>
      </c>
      <c r="AE71" s="31">
        <v>1936.4222520000001</v>
      </c>
      <c r="AF71" s="31">
        <v>1995.288992</v>
      </c>
      <c r="AG71" s="31">
        <v>2058.3688819999998</v>
      </c>
      <c r="AH71" s="31">
        <v>2088.804384</v>
      </c>
      <c r="AI71" s="31">
        <v>2117.1891000000001</v>
      </c>
      <c r="AJ71" s="31">
        <v>2149.7649999999999</v>
      </c>
      <c r="AK71" s="31">
        <v>2198.4319999999998</v>
      </c>
      <c r="AL71" s="31">
        <v>2234.1289999999999</v>
      </c>
      <c r="AM71" s="31">
        <v>2297.2420000000002</v>
      </c>
      <c r="AN71" s="31">
        <v>2363.306</v>
      </c>
      <c r="AO71" s="31">
        <v>2437.6350000000002</v>
      </c>
      <c r="AP71" s="31">
        <v>2302.8597200000004</v>
      </c>
    </row>
    <row r="72" spans="1:49" s="31" customFormat="1" x14ac:dyDescent="0.25">
      <c r="A72" s="31" t="s">
        <v>35</v>
      </c>
      <c r="B72" s="31">
        <v>-1.9359999999999786</v>
      </c>
      <c r="C72" s="31">
        <v>-12.277999999999992</v>
      </c>
      <c r="D72" s="31">
        <v>-16.624000000000024</v>
      </c>
      <c r="E72" s="31">
        <v>-16.527999999999963</v>
      </c>
      <c r="F72" s="31">
        <v>-19.344999999999999</v>
      </c>
      <c r="G72" s="31">
        <v>-22.522000000000162</v>
      </c>
      <c r="H72" s="31">
        <v>-26.045999999999935</v>
      </c>
      <c r="I72" s="31">
        <v>-17.242999999999995</v>
      </c>
      <c r="J72" s="31">
        <v>-23.726999999999975</v>
      </c>
      <c r="K72" s="31">
        <v>-17.770000000000095</v>
      </c>
      <c r="L72" s="31">
        <v>-25.641000000000076</v>
      </c>
      <c r="M72" s="31">
        <v>-31.255000000000109</v>
      </c>
      <c r="N72" s="31">
        <v>-52.038000000000011</v>
      </c>
      <c r="O72" s="31">
        <v>-72.625</v>
      </c>
      <c r="P72" s="31">
        <v>-63.983999999999924</v>
      </c>
      <c r="Q72" s="31">
        <v>-62.23599999999999</v>
      </c>
      <c r="R72" s="31">
        <v>-48.912000000000035</v>
      </c>
      <c r="S72" s="31">
        <v>-47.223999999999819</v>
      </c>
      <c r="T72" s="31">
        <v>-32.156000000000063</v>
      </c>
      <c r="U72" s="31">
        <v>-22.456999999999994</v>
      </c>
      <c r="V72" s="31">
        <v>-19.495000000000118</v>
      </c>
      <c r="W72" s="31">
        <v>-21.215</v>
      </c>
      <c r="X72" s="31">
        <v>-50.179000000000087</v>
      </c>
      <c r="Y72" s="31">
        <v>-65.479000000000042</v>
      </c>
      <c r="Z72" s="31">
        <v>-61.184000000000083</v>
      </c>
      <c r="AA72" s="31">
        <v>-59.255999999999858</v>
      </c>
      <c r="AB72" s="31">
        <v>-45.163000000000011</v>
      </c>
      <c r="AC72" s="31">
        <v>-51.179000000000087</v>
      </c>
      <c r="AD72" s="31">
        <v>-65.025999999999954</v>
      </c>
      <c r="AE72" s="31">
        <v>-138.93400000000008</v>
      </c>
      <c r="AF72" s="31">
        <v>-137.40899999999976</v>
      </c>
      <c r="AG72" s="31">
        <v>-106.10400000000004</v>
      </c>
      <c r="AH72" s="31">
        <v>-104.04299999999989</v>
      </c>
      <c r="AI72" s="31">
        <v>-86.468000000000004</v>
      </c>
      <c r="AJ72" s="31">
        <v>-83.941000000000003</v>
      </c>
      <c r="AK72" s="31">
        <v>-79.697000000000116</v>
      </c>
      <c r="AL72" s="31">
        <v>-81.260999999999967</v>
      </c>
      <c r="AM72" s="31">
        <v>-67.961999999999989</v>
      </c>
      <c r="AN72" s="31">
        <v>-54.0949999999998</v>
      </c>
      <c r="AO72" s="31">
        <v>-74.704999999999927</v>
      </c>
      <c r="AP72" s="31">
        <v>-212.00000000000023</v>
      </c>
    </row>
    <row r="73" spans="1:49" s="31" customFormat="1" x14ac:dyDescent="0.25">
      <c r="A73" s="31" t="s">
        <v>16</v>
      </c>
      <c r="B73" s="31">
        <v>-1.1279999999999859</v>
      </c>
      <c r="C73" s="31">
        <v>-5.6779999999999973</v>
      </c>
      <c r="D73" s="31">
        <v>-9.1100000000000136</v>
      </c>
      <c r="E73" s="31">
        <v>-13</v>
      </c>
      <c r="F73" s="31">
        <v>-15.737999999999971</v>
      </c>
      <c r="G73" s="31">
        <v>-18.806999999999988</v>
      </c>
      <c r="H73" s="31">
        <v>-14.714999999999947</v>
      </c>
      <c r="I73" s="31">
        <v>-12.257000000000062</v>
      </c>
      <c r="J73" s="31">
        <v>-18.14700000000002</v>
      </c>
      <c r="K73" s="31">
        <v>-14.941000000000003</v>
      </c>
      <c r="L73" s="31">
        <v>-21.426000000000073</v>
      </c>
      <c r="M73" s="31">
        <v>-20.324999999999999</v>
      </c>
      <c r="N73" s="31">
        <v>-38.000999999999976</v>
      </c>
      <c r="O73" s="31">
        <v>-59.36</v>
      </c>
      <c r="P73" s="31">
        <v>-55.325000000000003</v>
      </c>
      <c r="Q73" s="31">
        <v>-44.550000000000068</v>
      </c>
      <c r="R73" s="31">
        <v>-42.757000000000005</v>
      </c>
      <c r="S73" s="31">
        <v>-48.579000000000008</v>
      </c>
      <c r="T73" s="31">
        <v>-36.317000000000007</v>
      </c>
      <c r="U73" s="31">
        <v>-33.626000000000033</v>
      </c>
      <c r="V73" s="31">
        <v>-32.388999999999953</v>
      </c>
      <c r="W73" s="31">
        <v>-32.702999999999975</v>
      </c>
      <c r="X73" s="31">
        <v>-57.008000000000038</v>
      </c>
      <c r="Y73" s="31">
        <v>-62.268000000000029</v>
      </c>
      <c r="Z73" s="31">
        <v>-53.652000000000044</v>
      </c>
      <c r="AA73" s="31">
        <v>-52.360999999999933</v>
      </c>
      <c r="AB73" s="31">
        <v>-50.802000000000021</v>
      </c>
      <c r="AC73" s="31">
        <v>-40.007000000000005</v>
      </c>
      <c r="AD73" s="31">
        <v>-66.22</v>
      </c>
      <c r="AE73" s="31">
        <v>-116.14200000000011</v>
      </c>
      <c r="AF73" s="31">
        <v>-122.87</v>
      </c>
      <c r="AG73" s="31">
        <v>-92.396000000000015</v>
      </c>
      <c r="AH73" s="31">
        <v>-85.148000000000025</v>
      </c>
      <c r="AI73" s="31">
        <v>-70.2</v>
      </c>
      <c r="AJ73" s="31">
        <v>-74.262999999999977</v>
      </c>
      <c r="AK73" s="31">
        <v>-73.253999999999962</v>
      </c>
      <c r="AL73" s="31">
        <v>-75.935000000000002</v>
      </c>
      <c r="AM73" s="31">
        <v>-70.140999999999906</v>
      </c>
      <c r="AN73" s="31">
        <v>-65.991000000000042</v>
      </c>
      <c r="AO73" s="31">
        <v>-85.689999999999941</v>
      </c>
      <c r="AP73" s="31">
        <v>-182.01099999999997</v>
      </c>
    </row>
    <row r="74" spans="1:49" s="31" customFormat="1" x14ac:dyDescent="0.25">
      <c r="A74" s="31" t="s">
        <v>36</v>
      </c>
      <c r="B74" s="31">
        <v>1.171</v>
      </c>
      <c r="C74" s="31">
        <v>0.63</v>
      </c>
      <c r="D74" s="31">
        <v>0.76400000000000001</v>
      </c>
      <c r="E74" s="31">
        <v>0.74099999999999999</v>
      </c>
      <c r="F74" s="31">
        <v>-0.66400000000000003</v>
      </c>
      <c r="G74" s="31">
        <v>1.228</v>
      </c>
      <c r="H74" s="31">
        <v>-1.268</v>
      </c>
      <c r="I74" s="31">
        <v>8.1000000000000003E-2</v>
      </c>
      <c r="J74" s="31">
        <v>0.92300000000000004</v>
      </c>
      <c r="K74" s="31">
        <v>2.476</v>
      </c>
      <c r="L74" s="31">
        <v>2.2650000000000001</v>
      </c>
      <c r="M74" s="31">
        <v>2.254</v>
      </c>
      <c r="N74" s="31">
        <v>2.3940000000000001</v>
      </c>
      <c r="O74" s="31">
        <v>1.8959999999999999</v>
      </c>
      <c r="P74" s="31">
        <v>1.88</v>
      </c>
      <c r="Q74" s="31">
        <v>-5.1130000000000004</v>
      </c>
      <c r="R74" s="31">
        <v>-0.53100000000000003</v>
      </c>
      <c r="S74" s="31">
        <v>2.8050000000000002</v>
      </c>
      <c r="T74" s="31">
        <v>1.546</v>
      </c>
      <c r="U74" s="31">
        <v>2.306</v>
      </c>
      <c r="V74" s="31">
        <v>0.23300000000000001</v>
      </c>
      <c r="W74" s="31">
        <v>0.154</v>
      </c>
      <c r="X74" s="31">
        <v>2.2170000000000001</v>
      </c>
      <c r="Y74" s="31">
        <v>0.93100000000000005</v>
      </c>
      <c r="Z74" s="31">
        <v>6.6029999999999998</v>
      </c>
      <c r="AA74" s="31">
        <v>4.1269999999999998</v>
      </c>
      <c r="AB74" s="31">
        <v>6.7050000000000001</v>
      </c>
      <c r="AC74" s="31">
        <v>-7.141</v>
      </c>
      <c r="AD74" s="31">
        <v>-2.681</v>
      </c>
      <c r="AE74" s="31">
        <v>-1.3260000000000001</v>
      </c>
      <c r="AF74" s="31">
        <v>11.32</v>
      </c>
      <c r="AG74" s="31">
        <v>-0.20899999999999999</v>
      </c>
      <c r="AH74" s="31">
        <v>-2.56</v>
      </c>
      <c r="AI74" s="31">
        <v>1.341</v>
      </c>
      <c r="AJ74" s="31">
        <v>2.6120000000000001</v>
      </c>
      <c r="AK74" s="31">
        <v>-2.5009999999999764</v>
      </c>
      <c r="AL74" s="31">
        <v>-6.201999999999984</v>
      </c>
      <c r="AM74" s="31">
        <v>-4.407999999999987</v>
      </c>
      <c r="AN74" s="31">
        <v>-2.554000000000002</v>
      </c>
      <c r="AO74" s="31">
        <v>-2.4370000000000118</v>
      </c>
      <c r="AP74" s="31">
        <v>23.016999999999982</v>
      </c>
    </row>
    <row r="75" spans="1:49" s="31" customFormat="1" x14ac:dyDescent="0.25">
      <c r="A75" s="31" t="s">
        <v>37</v>
      </c>
      <c r="B75" s="31">
        <v>-4.9789999999999957</v>
      </c>
      <c r="C75" s="31">
        <v>-6.3520000000000039</v>
      </c>
      <c r="D75" s="31">
        <v>-7.8120000000000047</v>
      </c>
      <c r="E75" s="31">
        <v>-7.6610000000000014</v>
      </c>
      <c r="F75" s="31">
        <v>-5.2929999999999993</v>
      </c>
      <c r="G75" s="31">
        <v>-5.8009999999999948</v>
      </c>
      <c r="H75" s="31">
        <v>-5.3109999999999928</v>
      </c>
      <c r="I75" s="31">
        <v>-4.6030000000000086</v>
      </c>
      <c r="J75" s="31">
        <v>-5.5190000000000055</v>
      </c>
      <c r="K75" s="31">
        <v>-6.1059999999999945</v>
      </c>
      <c r="L75" s="31">
        <v>-5.2650000000000148</v>
      </c>
      <c r="M75" s="31">
        <v>-8.0259999999999962</v>
      </c>
      <c r="N75" s="31">
        <v>-7.8109999999999928</v>
      </c>
      <c r="O75" s="31">
        <v>-3.9999999999999858</v>
      </c>
      <c r="P75" s="31">
        <v>-4.396000000000015</v>
      </c>
      <c r="Q75" s="31">
        <v>-3.8130000000000024</v>
      </c>
      <c r="R75" s="31">
        <v>-0.91400000000001569</v>
      </c>
      <c r="S75" s="31">
        <v>1.4760000000000133</v>
      </c>
      <c r="T75" s="31">
        <v>2.6419999999999817</v>
      </c>
      <c r="U75" s="31">
        <v>2.8639999999999759</v>
      </c>
      <c r="V75" s="31">
        <v>1.1689999999999827</v>
      </c>
      <c r="W75" s="31">
        <v>0.91400000000001569</v>
      </c>
      <c r="X75" s="31">
        <v>1.4369999999999834</v>
      </c>
      <c r="Y75" s="31">
        <v>0.3340000000000316</v>
      </c>
      <c r="Z75" s="31">
        <v>-2.8430000000000462</v>
      </c>
      <c r="AA75" s="31">
        <v>-3.4500000000000171</v>
      </c>
      <c r="AB75" s="31">
        <v>-3.938999999999993</v>
      </c>
      <c r="AC75" s="31">
        <v>-8.125</v>
      </c>
      <c r="AD75" s="31">
        <v>-9.9710000000000036</v>
      </c>
      <c r="AE75" s="31">
        <v>-6.2950000000000443</v>
      </c>
      <c r="AF75" s="31">
        <v>-1.9639999999999986</v>
      </c>
      <c r="AG75" s="31">
        <v>-0.75499999999996703</v>
      </c>
      <c r="AH75" s="31">
        <v>-3.6700000000000443</v>
      </c>
      <c r="AI75" s="31">
        <v>-8.5079999999999814</v>
      </c>
      <c r="AJ75" s="31">
        <v>-4.8449999999999704</v>
      </c>
      <c r="AK75" s="31">
        <v>-0.10200000000003229</v>
      </c>
      <c r="AL75" s="31">
        <v>3.0390000000000441</v>
      </c>
      <c r="AM75" s="31">
        <v>1.63900000000001</v>
      </c>
      <c r="AN75" s="31">
        <v>2.728999999999985</v>
      </c>
      <c r="AO75" s="31">
        <v>-1.0819999999999368</v>
      </c>
      <c r="AP75" s="31">
        <v>-4.1789999999999736</v>
      </c>
    </row>
    <row r="76" spans="1:49" s="31" customFormat="1" x14ac:dyDescent="0.25">
      <c r="A76" s="31" t="s">
        <v>38</v>
      </c>
      <c r="B76" s="31">
        <v>2.9990000000000094</v>
      </c>
      <c r="C76" s="31">
        <v>-0.87399999999999523</v>
      </c>
      <c r="D76" s="31">
        <v>-0.4620000000000033</v>
      </c>
      <c r="E76" s="31">
        <v>3.3900000000000148</v>
      </c>
      <c r="F76" s="31">
        <v>2.3470000000000368</v>
      </c>
      <c r="G76" s="31">
        <v>0.85700000000002774</v>
      </c>
      <c r="H76" s="31">
        <v>-4.7499999999999716</v>
      </c>
      <c r="I76" s="31">
        <v>-0.46500000000000341</v>
      </c>
      <c r="J76" s="31">
        <v>-0.98799999999999955</v>
      </c>
      <c r="K76" s="31">
        <v>0.79800000000005866</v>
      </c>
      <c r="L76" s="31">
        <v>-1.2169999999999845</v>
      </c>
      <c r="M76" s="31">
        <v>-5.1600000000000534</v>
      </c>
      <c r="N76" s="31">
        <v>-8.6279999999999859</v>
      </c>
      <c r="O76" s="31">
        <v>-11.157000000000011</v>
      </c>
      <c r="P76" s="31">
        <v>-6.1430000000000859</v>
      </c>
      <c r="Q76" s="31">
        <v>-8.7630000000000337</v>
      </c>
      <c r="R76" s="31">
        <v>-4.7130000000000791</v>
      </c>
      <c r="S76" s="31">
        <v>-2.9259999999999877</v>
      </c>
      <c r="T76" s="31">
        <v>-2.1000000000015007E-2</v>
      </c>
      <c r="U76" s="31">
        <v>6.0020000000000095</v>
      </c>
      <c r="V76" s="31">
        <v>11.490999999999929</v>
      </c>
      <c r="W76" s="31">
        <v>10.420999999999935</v>
      </c>
      <c r="X76" s="31">
        <v>3.1690000000000396</v>
      </c>
      <c r="Y76" s="31">
        <v>-4.4710000000001173</v>
      </c>
      <c r="Z76" s="31">
        <v>-11.295</v>
      </c>
      <c r="AA76" s="31">
        <v>-7.5720000000000596</v>
      </c>
      <c r="AB76" s="31">
        <v>2.8739999999999668</v>
      </c>
      <c r="AC76" s="31">
        <v>4.0969999999999231</v>
      </c>
      <c r="AD76" s="31">
        <v>13.85</v>
      </c>
      <c r="AE76" s="31">
        <v>-15.173000000000116</v>
      </c>
      <c r="AF76" s="31">
        <v>-23.895</v>
      </c>
      <c r="AG76" s="31">
        <v>-12.743000000000052</v>
      </c>
      <c r="AH76" s="31">
        <v>-12.664000000000101</v>
      </c>
      <c r="AI76" s="31">
        <v>-9.1009999999999991</v>
      </c>
      <c r="AJ76" s="31">
        <v>-7.44500000000005</v>
      </c>
      <c r="AK76" s="31">
        <v>-3.8400000000000318</v>
      </c>
      <c r="AL76" s="31">
        <v>-2.1630000000000109</v>
      </c>
      <c r="AM76" s="31">
        <v>4.9480000000002065</v>
      </c>
      <c r="AN76" s="31">
        <v>11.721000000000117</v>
      </c>
      <c r="AO76" s="31">
        <v>14.504000000000019</v>
      </c>
      <c r="AP76" s="31">
        <v>-48.827000000000112</v>
      </c>
    </row>
    <row r="77" spans="1:49" x14ac:dyDescent="0.25">
      <c r="B77"/>
      <c r="C77"/>
      <c r="D77"/>
      <c r="E77"/>
      <c r="F77"/>
      <c r="G77"/>
      <c r="H77"/>
    </row>
    <row r="78" spans="1:49" x14ac:dyDescent="0.25">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164"/>
      <c r="AI78" s="42"/>
      <c r="AJ78" s="42"/>
      <c r="AK78" s="42"/>
    </row>
    <row r="79" spans="1:49" x14ac:dyDescent="0.25">
      <c r="B79" s="42"/>
      <c r="C79" s="42"/>
      <c r="D79" s="42"/>
      <c r="E79" s="42"/>
      <c r="F79"/>
      <c r="G79"/>
      <c r="H79"/>
    </row>
    <row r="80" spans="1:49" x14ac:dyDescent="0.25">
      <c r="B80" s="42"/>
      <c r="C80" s="42"/>
      <c r="D80" s="42"/>
      <c r="E80" s="42"/>
      <c r="F80"/>
      <c r="G80"/>
      <c r="H80"/>
    </row>
    <row r="81" spans="2:8" x14ac:dyDescent="0.25">
      <c r="B81" s="42"/>
      <c r="C81" s="42"/>
      <c r="D81" s="42"/>
      <c r="E81" s="42"/>
      <c r="F81"/>
      <c r="G81"/>
      <c r="H81"/>
    </row>
    <row r="82" spans="2:8" x14ac:dyDescent="0.25">
      <c r="B82" s="42"/>
      <c r="C82" s="42"/>
      <c r="D82" s="42"/>
      <c r="E82" s="42"/>
      <c r="F82"/>
      <c r="G82"/>
      <c r="H82"/>
    </row>
    <row r="83" spans="2:8" x14ac:dyDescent="0.25">
      <c r="B83"/>
      <c r="C83"/>
      <c r="D83"/>
      <c r="E83"/>
      <c r="F83"/>
      <c r="G83"/>
      <c r="H83"/>
    </row>
    <row r="84" spans="2:8" x14ac:dyDescent="0.25">
      <c r="B84"/>
      <c r="C84"/>
      <c r="D84"/>
      <c r="E84"/>
      <c r="F84"/>
      <c r="G84"/>
      <c r="H84"/>
    </row>
  </sheetData>
  <mergeCells count="12">
    <mergeCell ref="AG33:AH33"/>
    <mergeCell ref="AG34:AH34"/>
    <mergeCell ref="A28:C28"/>
    <mergeCell ref="A29:C29"/>
    <mergeCell ref="AG28:AH28"/>
    <mergeCell ref="AG29:AH29"/>
    <mergeCell ref="AG30:AH30"/>
    <mergeCell ref="AH20:AI20"/>
    <mergeCell ref="AH21:AI21"/>
    <mergeCell ref="AG27:AH27"/>
    <mergeCell ref="AG31:AH31"/>
    <mergeCell ref="AG32:AH32"/>
  </mergeCells>
  <phoneticPr fontId="6"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3</vt:lpstr>
      <vt:lpstr>3.1</vt:lpstr>
      <vt:lpstr>3.2</vt:lpstr>
      <vt:lpstr>3.3</vt:lpstr>
      <vt:lpstr>3.4</vt:lpstr>
      <vt:lpstr>3.5</vt:lpstr>
      <vt:lpstr>3.6</vt:lpstr>
      <vt:lpstr>annexe données pour les graph</vt:lpstr>
      <vt:lpstr>_A1000000</vt:lpstr>
      <vt:lpstr>'3'!Zone_d_impression</vt:lpstr>
      <vt:lpstr>'3.1'!Zone_d_impression</vt:lpstr>
      <vt:lpstr>'3.2'!Zone_d_impression</vt:lpstr>
      <vt:lpstr>'3.3'!Zone_d_impression</vt:lpstr>
      <vt:lpstr>'3.4'!Zone_d_impression</vt:lpstr>
      <vt:lpstr>'3.5'!Zone_d_impression</vt:lpstr>
      <vt:lpstr>'3.6'!Zone_d_impression</vt:lpstr>
    </vt:vector>
  </TitlesOfParts>
  <Company>Ministère de l'Intérieur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GITTONFP</dc:creator>
  <cp:lastModifiedBy>NIEL Xavier</cp:lastModifiedBy>
  <cp:lastPrinted>2021-06-03T08:46:07Z</cp:lastPrinted>
  <dcterms:created xsi:type="dcterms:W3CDTF">2009-01-09T16:13:17Z</dcterms:created>
  <dcterms:modified xsi:type="dcterms:W3CDTF">2021-06-07T09:59:20Z</dcterms:modified>
</cp:coreProperties>
</file>